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1\DATI X SITO - B2022_1\"/>
    </mc:Choice>
  </mc:AlternateContent>
  <bookViews>
    <workbookView xWindow="0" yWindow="0" windowWidth="21600" windowHeight="9600"/>
  </bookViews>
  <sheets>
    <sheet name="10_Grafici" sheetId="1" r:id="rId1"/>
    <sheet name="10_Tabell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L38" i="1"/>
  <c r="K38" i="1"/>
  <c r="P37" i="1"/>
  <c r="O37" i="1"/>
  <c r="N37" i="1"/>
  <c r="M37" i="1"/>
  <c r="L37" i="1"/>
  <c r="K37" i="1"/>
  <c r="O32" i="1"/>
  <c r="Q32" i="1" s="1"/>
  <c r="R32" i="1" s="1"/>
  <c r="N32" i="1"/>
  <c r="O31" i="1"/>
  <c r="Q31" i="1" s="1"/>
  <c r="R31" i="1" s="1"/>
  <c r="N31" i="1"/>
  <c r="O30" i="1"/>
  <c r="Q30" i="1" s="1"/>
  <c r="R30" i="1" s="1"/>
  <c r="N30" i="1"/>
  <c r="O29" i="1"/>
  <c r="Q29" i="1" s="1"/>
  <c r="R29" i="1" s="1"/>
  <c r="N29" i="1"/>
  <c r="O28" i="1"/>
  <c r="Q28" i="1" s="1"/>
  <c r="R28" i="1" s="1"/>
  <c r="N28" i="1"/>
  <c r="O27" i="1"/>
  <c r="Q27" i="1" s="1"/>
  <c r="R27" i="1" s="1"/>
  <c r="N27" i="1"/>
  <c r="O22" i="1"/>
  <c r="Q22" i="1" s="1"/>
  <c r="R22" i="1" s="1"/>
  <c r="N22" i="1"/>
  <c r="O21" i="1"/>
  <c r="Q21" i="1" s="1"/>
  <c r="R21" i="1" s="1"/>
  <c r="N21" i="1"/>
  <c r="O20" i="1"/>
  <c r="Q20" i="1" s="1"/>
  <c r="R20" i="1" s="1"/>
  <c r="N20" i="1"/>
  <c r="O19" i="1"/>
  <c r="Q19" i="1" s="1"/>
  <c r="R19" i="1" s="1"/>
  <c r="N19" i="1"/>
  <c r="O18" i="1"/>
  <c r="Q18" i="1" s="1"/>
  <c r="R18" i="1" s="1"/>
  <c r="N18" i="1"/>
  <c r="O17" i="1"/>
  <c r="Q17" i="1" s="1"/>
  <c r="R17" i="1" s="1"/>
  <c r="N17" i="1"/>
  <c r="O11" i="1"/>
  <c r="Q11" i="1" s="1"/>
  <c r="R11" i="1" s="1"/>
  <c r="N11" i="1"/>
  <c r="O10" i="1"/>
  <c r="Q10" i="1" s="1"/>
  <c r="R10" i="1" s="1"/>
  <c r="N10" i="1"/>
  <c r="O9" i="1"/>
  <c r="Q9" i="1" s="1"/>
  <c r="R9" i="1" s="1"/>
  <c r="N9" i="1"/>
  <c r="O8" i="1"/>
  <c r="Q8" i="1" s="1"/>
  <c r="R8" i="1" s="1"/>
  <c r="N8" i="1"/>
  <c r="O7" i="1"/>
  <c r="Q7" i="1" s="1"/>
  <c r="R7" i="1" s="1"/>
  <c r="N7" i="1"/>
  <c r="O6" i="1"/>
  <c r="Q6" i="1" s="1"/>
  <c r="R6" i="1" s="1"/>
  <c r="N6" i="1"/>
</calcChain>
</file>

<file path=xl/sharedStrings.xml><?xml version="1.0" encoding="utf-8"?>
<sst xmlns="http://schemas.openxmlformats.org/spreadsheetml/2006/main" count="163" uniqueCount="69">
  <si>
    <t>Arrivi turistici dall'Italia. I trimestre 2019 - IV trimestre 2020</t>
  </si>
  <si>
    <t>T1
2019</t>
  </si>
  <si>
    <t>T2
2019</t>
  </si>
  <si>
    <t>T3
2019</t>
  </si>
  <si>
    <t>T4
2019</t>
  </si>
  <si>
    <t>T1
2020</t>
  </si>
  <si>
    <t>T2
2020</t>
  </si>
  <si>
    <t>T3
2020</t>
  </si>
  <si>
    <t>T4
2020</t>
  </si>
  <si>
    <t>Italia</t>
  </si>
  <si>
    <t>Gen Mar
2019</t>
  </si>
  <si>
    <t>Apr Giu
2019</t>
  </si>
  <si>
    <t>Lug Set
2019</t>
  </si>
  <si>
    <t>Ott Dic
2019</t>
  </si>
  <si>
    <t>Gen Mar
2020</t>
  </si>
  <si>
    <t>Apr Giu
2020</t>
  </si>
  <si>
    <t>Lug Set
2020</t>
  </si>
  <si>
    <t>Ott Dic
2020</t>
  </si>
  <si>
    <t>Variazione assoluta 2020/2019</t>
  </si>
  <si>
    <t>Variazione % 2020/2019</t>
  </si>
  <si>
    <t>Arrivi turistici in Abruzzo per residenza dei clienti.</t>
  </si>
  <si>
    <t xml:space="preserve"> 1° trimestre 2019 – 4° trimestre 2020</t>
  </si>
  <si>
    <t>Residenza in Italia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</si>
  <si>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</si>
  <si>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</si>
  <si>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</si>
  <si>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</si>
  <si>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</si>
  <si>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>Arrivi turistici dall'estero.  I trimestre 2019 - IV trimestre 2020</t>
  </si>
  <si>
    <t>Estero</t>
  </si>
  <si>
    <t>Residenza all'estero</t>
  </si>
  <si>
    <t>Totale</t>
  </si>
  <si>
    <t>Arrivi turistici totali.  I trimestre 2019 - IV trimestre 2020</t>
  </si>
  <si>
    <t>Abruzzo</t>
  </si>
  <si>
    <t>L'Aquila</t>
  </si>
  <si>
    <t>Teramo</t>
  </si>
  <si>
    <t>Pescara</t>
  </si>
  <si>
    <t>Chieti</t>
  </si>
  <si>
    <t>Residenti in Italia</t>
  </si>
  <si>
    <t>Residenti all'estero</t>
  </si>
  <si>
    <t xml:space="preserve">Variazione % degli arrivi turistici 
in Italia e in Abruzzo per residenza dei clienti. Anno 2020/2019 
</t>
  </si>
  <si>
    <t xml:space="preserve">
2019</t>
  </si>
  <si>
    <t>Residenti 
in Italia</t>
  </si>
  <si>
    <t>Residenti
 all'estero</t>
  </si>
  <si>
    <t>Arrivi turistici in Abruzzo per provincia e residenza dei clienti. Anni 2019 e 2020</t>
  </si>
  <si>
    <t>Territorio</t>
  </si>
  <si>
    <t>Indicatori</t>
  </si>
  <si>
    <t>Arrivi</t>
  </si>
  <si>
    <t>Presenze</t>
  </si>
  <si>
    <t>Arrivi e presenze in Abruzzo e in Italia. I trimestre 2019 - IV trimestre 2020</t>
  </si>
  <si>
    <t>Gen-Mar
2019</t>
  </si>
  <si>
    <t>Apr-Giu
2019</t>
  </si>
  <si>
    <t>Lug-Set
2019</t>
  </si>
  <si>
    <t>Ott-Dic
2019</t>
  </si>
  <si>
    <t>Gen-Mar
2020</t>
  </si>
  <si>
    <t>Apr-Giu
2020</t>
  </si>
  <si>
    <t>Lug-Set
2020</t>
  </si>
  <si>
    <t>Ott-Dic
2020</t>
  </si>
  <si>
    <t>Totale 2019</t>
  </si>
  <si>
    <t>Totale 2020</t>
  </si>
  <si>
    <t>T1 -2019</t>
  </si>
  <si>
    <t>T2-2019</t>
  </si>
  <si>
    <t>T3-2019</t>
  </si>
  <si>
    <t>T4-2019</t>
  </si>
  <si>
    <t>T1-2020</t>
  </si>
  <si>
    <t>T2-2020</t>
  </si>
  <si>
    <t>T3-2020</t>
  </si>
  <si>
    <t>T4-2020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</si>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</sst>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8"/>
      <color indexed="9"/>
      <name val="Verdana"/>
      <family val="2"/>
    </font>
    <font>
      <b/>
      <sz val="10"/>
      <name val="Arial"/>
      <family val="2"/>
    </font>
    <font>
      <b/>
      <sz val="10"/>
      <color rgb="FF0070C0"/>
      <name val="Times New Roman"/>
      <family val="1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 tint="-0.249977111117893"/>
      </right>
      <top/>
      <bottom style="medium">
        <color theme="5"/>
      </bottom>
      <diagonal/>
    </border>
    <border>
      <left/>
      <right style="thin">
        <color theme="5" tint="-0.499984740745262"/>
      </right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 tint="-0.249977111117893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horizontal="left" vertical="center" readingOrder="1"/>
    </xf>
    <xf numFmtId="0" fontId="7" fillId="4" borderId="1" xfId="0" applyFont="1" applyFill="1" applyBorder="1" applyAlignment="1">
      <alignment vertical="top" wrapText="1"/>
    </xf>
    <xf numFmtId="0" fontId="5" fillId="0" borderId="0" xfId="0" applyFont="1"/>
    <xf numFmtId="3" fontId="5" fillId="0" borderId="0" xfId="0" applyNumberFormat="1" applyFont="1"/>
    <xf numFmtId="3" fontId="5" fillId="2" borderId="0" xfId="0" applyNumberFormat="1" applyFont="1" applyFill="1"/>
    <xf numFmtId="164" fontId="5" fillId="2" borderId="0" xfId="0" applyNumberFormat="1" applyFont="1" applyFill="1"/>
    <xf numFmtId="0" fontId="8" fillId="0" borderId="0" xfId="0" applyFont="1"/>
    <xf numFmtId="0" fontId="9" fillId="4" borderId="1" xfId="0" applyFont="1" applyFill="1" applyBorder="1" applyAlignment="1">
      <alignment vertical="top" wrapText="1"/>
    </xf>
    <xf numFmtId="3" fontId="0" fillId="0" borderId="0" xfId="0" applyNumberFormat="1"/>
    <xf numFmtId="3" fontId="0" fillId="2" borderId="0" xfId="0" applyNumberFormat="1" applyFill="1"/>
    <xf numFmtId="164" fontId="0" fillId="2" borderId="0" xfId="0" applyNumberFormat="1" applyFill="1"/>
    <xf numFmtId="0" fontId="10" fillId="3" borderId="2" xfId="0" applyFont="1" applyFill="1" applyBorder="1" applyAlignment="1">
      <alignment vertical="center" wrapText="1"/>
    </xf>
    <xf numFmtId="0" fontId="0" fillId="0" borderId="0" xfId="0" applyFill="1"/>
    <xf numFmtId="0" fontId="7" fillId="4" borderId="3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right"/>
    </xf>
    <xf numFmtId="0" fontId="9" fillId="4" borderId="3" xfId="0" applyFont="1" applyFill="1" applyBorder="1" applyAlignment="1">
      <alignment vertical="top" wrapText="1"/>
    </xf>
    <xf numFmtId="3" fontId="12" fillId="0" borderId="1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0" xfId="0" applyFont="1"/>
    <xf numFmtId="0" fontId="11" fillId="4" borderId="1" xfId="0" applyFont="1" applyFill="1" applyBorder="1" applyAlignment="1">
      <alignment vertical="top" wrapText="1"/>
    </xf>
    <xf numFmtId="0" fontId="11" fillId="0" borderId="0" xfId="0" applyFont="1"/>
    <xf numFmtId="3" fontId="14" fillId="0" borderId="0" xfId="0" applyNumberFormat="1" applyFont="1" applyBorder="1"/>
    <xf numFmtId="3" fontId="11" fillId="0" borderId="0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164" fontId="11" fillId="0" borderId="0" xfId="0" applyNumberFormat="1" applyFont="1"/>
    <xf numFmtId="3" fontId="14" fillId="0" borderId="4" xfId="0" applyNumberFormat="1" applyFont="1" applyBorder="1"/>
    <xf numFmtId="0" fontId="12" fillId="4" borderId="1" xfId="0" applyFont="1" applyFill="1" applyBorder="1" applyAlignment="1">
      <alignment vertical="top" wrapText="1"/>
    </xf>
    <xf numFmtId="3" fontId="15" fillId="0" borderId="0" xfId="0" applyNumberFormat="1" applyFont="1" applyBorder="1"/>
    <xf numFmtId="3" fontId="12" fillId="0" borderId="0" xfId="0" applyNumberFormat="1" applyFont="1" applyBorder="1"/>
    <xf numFmtId="3" fontId="12" fillId="0" borderId="4" xfId="0" applyNumberFormat="1" applyFont="1" applyBorder="1"/>
    <xf numFmtId="3" fontId="12" fillId="0" borderId="5" xfId="0" applyNumberFormat="1" applyFont="1" applyBorder="1"/>
    <xf numFmtId="164" fontId="12" fillId="0" borderId="0" xfId="0" applyNumberFormat="1" applyFont="1"/>
    <xf numFmtId="0" fontId="0" fillId="0" borderId="0" xfId="0" applyAlignment="1">
      <alignment wrapText="1"/>
    </xf>
    <xf numFmtId="0" fontId="13" fillId="0" borderId="0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1"/>
    <xf numFmtId="0" fontId="3" fillId="0" borderId="0" xfId="1" applyFont="1"/>
    <xf numFmtId="0" fontId="1" fillId="0" borderId="0" xfId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5" borderId="7" xfId="0" applyFont="1" applyFill="1" applyBorder="1" applyAlignment="1">
      <alignment horizontal="right" wrapText="1"/>
    </xf>
    <xf numFmtId="0" fontId="7" fillId="5" borderId="9" xfId="0" applyFont="1" applyFill="1" applyBorder="1" applyAlignment="1">
      <alignment horizontal="right" wrapText="1"/>
    </xf>
    <xf numFmtId="0" fontId="9" fillId="6" borderId="11" xfId="0" applyFont="1" applyFill="1" applyBorder="1" applyAlignment="1">
      <alignment vertical="top" wrapText="1"/>
    </xf>
    <xf numFmtId="3" fontId="9" fillId="6" borderId="12" xfId="0" applyNumberFormat="1" applyFont="1" applyFill="1" applyBorder="1" applyAlignment="1">
      <alignment vertical="top" wrapText="1"/>
    </xf>
    <xf numFmtId="3" fontId="9" fillId="6" borderId="13" xfId="0" applyNumberFormat="1" applyFont="1" applyFill="1" applyBorder="1" applyAlignment="1">
      <alignment vertical="top" wrapText="1"/>
    </xf>
    <xf numFmtId="0" fontId="9" fillId="7" borderId="11" xfId="0" applyFont="1" applyFill="1" applyBorder="1" applyAlignment="1">
      <alignment vertical="top" wrapText="1"/>
    </xf>
    <xf numFmtId="3" fontId="9" fillId="7" borderId="12" xfId="0" applyNumberFormat="1" applyFont="1" applyFill="1" applyBorder="1" applyAlignment="1">
      <alignment vertical="top" wrapText="1"/>
    </xf>
    <xf numFmtId="3" fontId="9" fillId="7" borderId="11" xfId="0" applyNumberFormat="1" applyFont="1" applyFill="1" applyBorder="1" applyAlignment="1">
      <alignment vertical="top" wrapText="1"/>
    </xf>
    <xf numFmtId="0" fontId="9" fillId="6" borderId="15" xfId="0" applyFont="1" applyFill="1" applyBorder="1" applyAlignment="1">
      <alignment vertical="top" wrapText="1"/>
    </xf>
    <xf numFmtId="3" fontId="9" fillId="6" borderId="16" xfId="0" applyNumberFormat="1" applyFont="1" applyFill="1" applyBorder="1" applyAlignment="1">
      <alignment vertical="top" wrapText="1"/>
    </xf>
    <xf numFmtId="3" fontId="9" fillId="6" borderId="15" xfId="0" applyNumberFormat="1" applyFont="1" applyFill="1" applyBorder="1" applyAlignment="1">
      <alignment vertical="top" wrapText="1"/>
    </xf>
    <xf numFmtId="0" fontId="7" fillId="6" borderId="15" xfId="0" applyFont="1" applyFill="1" applyBorder="1" applyAlignment="1">
      <alignment vertical="top" wrapText="1"/>
    </xf>
    <xf numFmtId="3" fontId="7" fillId="6" borderId="16" xfId="0" applyNumberFormat="1" applyFont="1" applyFill="1" applyBorder="1" applyAlignment="1">
      <alignment vertical="top" wrapText="1"/>
    </xf>
    <xf numFmtId="3" fontId="7" fillId="6" borderId="15" xfId="0" applyNumberFormat="1" applyFont="1" applyFill="1" applyBorder="1" applyAlignment="1">
      <alignment vertical="top" wrapText="1"/>
    </xf>
    <xf numFmtId="0" fontId="7" fillId="7" borderId="11" xfId="0" applyFont="1" applyFill="1" applyBorder="1" applyAlignment="1">
      <alignment vertical="top" wrapText="1"/>
    </xf>
    <xf numFmtId="3" fontId="7" fillId="7" borderId="12" xfId="0" applyNumberFormat="1" applyFont="1" applyFill="1" applyBorder="1" applyAlignment="1">
      <alignment vertical="top" wrapText="1"/>
    </xf>
    <xf numFmtId="3" fontId="7" fillId="7" borderId="11" xfId="0" applyNumberFormat="1" applyFont="1" applyFill="1" applyBorder="1" applyAlignment="1">
      <alignment vertical="top" wrapText="1"/>
    </xf>
    <xf numFmtId="0" fontId="2" fillId="0" borderId="0" xfId="1" applyFont="1"/>
    <xf numFmtId="0" fontId="9" fillId="6" borderId="1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6" borderId="10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16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3"/>
          <c:y val="7.7123680338396186E-2"/>
          <c:w val="0.84342555555555554"/>
          <c:h val="0.78242817460317449"/>
        </c:manualLayout>
      </c:layout>
      <c:lineChart>
        <c:grouping val="standard"/>
        <c:varyColors val="0"/>
        <c:ser>
          <c:idx val="0"/>
          <c:order val="0"/>
          <c:tx>
            <c:strRef>
              <c:f>'10_Grafici'!$B$7</c:f>
              <c:strCache>
                <c:ptCount val="1"/>
                <c:pt idx="0">
                  <c:v>Residenza in Italia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6.5800222222222218E-2"/>
                  <c:y val="-4.464999999999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03-4A5C-BE65-853B416597F1}"/>
                </c:ext>
              </c:extLst>
            </c:dLbl>
            <c:dLbl>
              <c:idx val="6"/>
              <c:layout>
                <c:manualLayout>
                  <c:x val="-6.5800222222222218E-2"/>
                  <c:y val="4.107000000000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03-4A5C-BE65-853B41659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'10_Grafici'!$E$4:$L$4</c:f>
              <c:strCache>
                <c:ptCount val="8"/>
                <c:pt idx="0">
                  <c:v>T1
2019</c:v>
                </c:pt>
                <c:pt idx="1">
                  <c:v>T2
2019</c:v>
                </c:pt>
                <c:pt idx="2">
                  <c:v>T3
2019</c:v>
                </c:pt>
                <c:pt idx="3">
                  <c:v>T4
2019</c:v>
                </c:pt>
                <c:pt idx="4">
                  <c:v>T1
2020</c:v>
                </c:pt>
                <c:pt idx="5">
                  <c:v>T2
2020</c:v>
                </c:pt>
                <c:pt idx="6">
                  <c:v>T3
2020</c:v>
                </c:pt>
                <c:pt idx="7">
                  <c:v>T4
2020</c:v>
                </c:pt>
              </c:strCache>
            </c:strRef>
          </c:cat>
          <c:val>
            <c:numRef>
              <c:f>'10_Grafici'!$E$7:$L$7</c:f>
              <c:numCache>
                <c:formatCode>#,##0</c:formatCode>
                <c:ptCount val="8"/>
                <c:pt idx="0">
                  <c:v>251779</c:v>
                </c:pt>
                <c:pt idx="1">
                  <c:v>366999</c:v>
                </c:pt>
                <c:pt idx="2">
                  <c:v>630679</c:v>
                </c:pt>
                <c:pt idx="3">
                  <c:v>201006</c:v>
                </c:pt>
                <c:pt idx="4">
                  <c:v>179585</c:v>
                </c:pt>
                <c:pt idx="5">
                  <c:v>84017</c:v>
                </c:pt>
                <c:pt idx="6">
                  <c:v>665686</c:v>
                </c:pt>
                <c:pt idx="7">
                  <c:v>80207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3-4A5C-BE65-853B416597F1}"/>
            </c:ext>
          </c:extLst>
        </c:ser>
        <c:ser>
          <c:idx val="1"/>
          <c:order val="1"/>
          <c:tx>
            <c:strRef>
              <c:f>'10_Grafici'!$B$18</c:f>
              <c:strCache>
                <c:ptCount val="1"/>
                <c:pt idx="0">
                  <c:v>Residenza all'estero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'10_Grafici'!$E$4:$L$4</c:f>
              <c:strCache>
                <c:ptCount val="8"/>
                <c:pt idx="0">
                  <c:v>T1
2019</c:v>
                </c:pt>
                <c:pt idx="1">
                  <c:v>T2
2019</c:v>
                </c:pt>
                <c:pt idx="2">
                  <c:v>T3
2019</c:v>
                </c:pt>
                <c:pt idx="3">
                  <c:v>T4
2019</c:v>
                </c:pt>
                <c:pt idx="4">
                  <c:v>T1
2020</c:v>
                </c:pt>
                <c:pt idx="5">
                  <c:v>T2
2020</c:v>
                </c:pt>
                <c:pt idx="6">
                  <c:v>T3
2020</c:v>
                </c:pt>
                <c:pt idx="7">
                  <c:v>T4
2020</c:v>
                </c:pt>
              </c:strCache>
            </c:strRef>
          </c:cat>
          <c:val>
            <c:numRef>
              <c:f>'10_Grafici'!$E$18:$L$18</c:f>
              <c:numCache>
                <c:formatCode>#,##0</c:formatCode>
                <c:ptCount val="8"/>
                <c:pt idx="0">
                  <c:v>16006</c:v>
                </c:pt>
                <c:pt idx="1">
                  <c:v>61041</c:v>
                </c:pt>
                <c:pt idx="2">
                  <c:v>92396</c:v>
                </c:pt>
                <c:pt idx="3">
                  <c:v>23260</c:v>
                </c:pt>
                <c:pt idx="4">
                  <c:v>9696</c:v>
                </c:pt>
                <c:pt idx="5">
                  <c:v>3188</c:v>
                </c:pt>
                <c:pt idx="6">
                  <c:v>40027</c:v>
                </c:pt>
                <c:pt idx="7">
                  <c:v>7461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3-4A5C-BE65-853B4165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5024"/>
        <c:axId val="480855352"/>
      </c:lineChart>
      <c:catAx>
        <c:axId val="480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352"/>
        <c:crosses val="autoZero"/>
        <c:auto val="1"/>
        <c:lblAlgn val="ctr"/>
        <c:lblOffset val="100"/>
        <c:noMultiLvlLbl val="0"/>
      </c:catAx>
      <c:valAx>
        <c:axId val="4808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32277570211859"/>
          <c:y val="3.402109699750128E-3"/>
          <c:w val="0.72643842322621321"/>
          <c:h val="9.0470364050289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3066880965265"/>
          <c:y val="5.5436507936507937E-2"/>
          <c:w val="0.87106933119034735"/>
          <c:h val="0.7778841269841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'10_Grafici'!$N$36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'10_Grafici'!$D$37:$D$42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'10_Grafici'!$N$37:$N$42</c:f>
              <c:numCache>
                <c:formatCode>0.0</c:formatCode>
                <c:ptCount val="6"/>
                <c:pt idx="0">
                  <c:v>-57.602803185921246</c:v>
                </c:pt>
                <c:pt idx="1">
                  <c:v>-34.889901568070421</c:v>
                </c:pt>
                <c:pt idx="2">
                  <c:v>-27.740668365691583</c:v>
                </c:pt>
                <c:pt idx="3">
                  <c:v>-34.699139433764117</c:v>
                </c:pt>
                <c:pt idx="4">
                  <c:v>-43.878790450478164</c:v>
                </c:pt>
                <c:pt idx="5">
                  <c:v>-33.569783356143809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E-4D2B-861A-FB9C6B9CB92C}"/>
            </c:ext>
          </c:extLst>
        </c:ser>
        <c:ser>
          <c:idx val="1"/>
          <c:order val="1"/>
          <c:tx>
            <c:strRef>
              <c:f>'10_Grafici'!$O$36</c:f>
              <c:strCache>
                <c:ptCount val="1"/>
                <c:pt idx="0">
                  <c:v>Residenti 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'10_Grafici'!$D$37:$D$42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'10_Grafici'!$O$37:$O$42</c:f>
              <c:numCache>
                <c:formatCode>0.0</c:formatCode>
                <c:ptCount val="6"/>
                <c:pt idx="0">
                  <c:v>-40.953170319525874</c:v>
                </c:pt>
                <c:pt idx="1">
                  <c:v>-30.401878572566137</c:v>
                </c:pt>
                <c:pt idx="2">
                  <c:v>-24.704065740015977</c:v>
                </c:pt>
                <c:pt idx="3">
                  <c:v>-29.681098359753971</c:v>
                </c:pt>
                <c:pt idx="4">
                  <c:v>-39.412886981366377</c:v>
                </c:pt>
                <c:pt idx="5">
                  <c:v>-28.854006469745986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E-4D2B-861A-FB9C6B9CB92C}"/>
            </c:ext>
          </c:extLst>
        </c:ser>
        <c:ser>
          <c:idx val="2"/>
          <c:order val="2"/>
          <c:tx>
            <c:strRef>
              <c:f>'10_Grafici'!$P$36</c:f>
              <c:strCache>
                <c:ptCount val="1"/>
                <c:pt idx="0">
                  <c:v>Residenti all'estero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DE-4D2B-861A-FB9C6B9CB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'10_Grafici'!$D$37:$D$42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'10_Grafici'!$P$37:$P$42</c:f>
              <c:numCache>
                <c:formatCode>0.0</c:formatCode>
                <c:ptCount val="6"/>
                <c:pt idx="0">
                  <c:v>-74.601053495896494</c:v>
                </c:pt>
                <c:pt idx="1">
                  <c:v>-68.670959974676066</c:v>
                </c:pt>
                <c:pt idx="2">
                  <c:v>-66.353013112303827</c:v>
                </c:pt>
                <c:pt idx="3">
                  <c:v>-68.942553664775886</c:v>
                </c:pt>
                <c:pt idx="4">
                  <c:v>-69.60997041154846</c:v>
                </c:pt>
                <c:pt idx="5">
                  <c:v>-68.567974811649606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E-4D2B-861A-FB9C6B9C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005464"/>
        <c:axId val="377002840"/>
      </c:barChart>
      <c:catAx>
        <c:axId val="37700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2840"/>
        <c:crosses val="autoZero"/>
        <c:auto val="1"/>
        <c:lblAlgn val="ctr"/>
        <c:lblOffset val="100"/>
        <c:noMultiLvlLbl val="0"/>
      </c:catAx>
      <c:valAx>
        <c:axId val="3770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23425925925927"/>
          <c:y val="0.92104166666666665"/>
          <c:w val="0.78176562731323396"/>
          <c:h val="7.8958271989657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6561679790025"/>
          <c:y val="5.0925925925925923E-2"/>
          <c:w val="0.77117060367454071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'10_Grafici'!$F$46</c:f>
              <c:strCache>
                <c:ptCount val="1"/>
                <c:pt idx="0">
                  <c:v>Residenti 
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'10_Grafici'!$D$47:$E$54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'10_Grafici'!$F$47:$F$54</c:f>
              <c:numCache>
                <c:formatCode>#,##0</c:formatCode>
                <c:ptCount val="8"/>
                <c:pt idx="0">
                  <c:v>374323</c:v>
                </c:pt>
                <c:pt idx="1">
                  <c:v>490841</c:v>
                </c:pt>
                <c:pt idx="2">
                  <c:v>321301</c:v>
                </c:pt>
                <c:pt idx="3">
                  <c:v>263998</c:v>
                </c:pt>
                <c:pt idx="4">
                  <c:v>281850</c:v>
                </c:pt>
                <c:pt idx="5">
                  <c:v>345154</c:v>
                </c:pt>
                <c:pt idx="6">
                  <c:v>194667</c:v>
                </c:pt>
                <c:pt idx="7">
                  <c:v>187824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E-4D82-9798-7407D7D231E8}"/>
            </c:ext>
          </c:extLst>
        </c:ser>
        <c:ser>
          <c:idx val="1"/>
          <c:order val="1"/>
          <c:tx>
            <c:strRef>
              <c:f>'10_Grafici'!$G$46</c:f>
              <c:strCache>
                <c:ptCount val="1"/>
                <c:pt idx="0">
                  <c:v>Residenti
 all'estero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380158730158731E-2"/>
                  <c:y val="-4.03174603174604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EE-4D82-9798-7407D7D231E8}"/>
                </c:ext>
              </c:extLst>
            </c:dLbl>
            <c:dLbl>
              <c:idx val="1"/>
              <c:layout>
                <c:manualLayout>
                  <c:x val="2.2365476190476189E-2"/>
                  <c:y val="-4.5357142857142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EE-4D82-9798-7407D7D231E8}"/>
                </c:ext>
              </c:extLst>
            </c:dLbl>
            <c:dLbl>
              <c:idx val="2"/>
              <c:layout>
                <c:manualLayout>
                  <c:x val="2.4924206349206258E-2"/>
                  <c:y val="-3.52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EE-4D82-9798-7407D7D231E8}"/>
                </c:ext>
              </c:extLst>
            </c:dLbl>
            <c:dLbl>
              <c:idx val="3"/>
              <c:layout>
                <c:manualLayout>
                  <c:x val="3.9457142857142767E-2"/>
                  <c:y val="-3.52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EE-4D82-9798-7407D7D231E8}"/>
                </c:ext>
              </c:extLst>
            </c:dLbl>
            <c:dLbl>
              <c:idx val="4"/>
              <c:layout>
                <c:manualLayout>
                  <c:x val="2.1146825396825303E-2"/>
                  <c:y val="-3.02380952380952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EE-4D82-9798-7407D7D231E8}"/>
                </c:ext>
              </c:extLst>
            </c:dLbl>
            <c:dLbl>
              <c:idx val="5"/>
              <c:layout>
                <c:manualLayout>
                  <c:x val="3.055873015873016E-2"/>
                  <c:y val="-4.03174603174603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EE-4D82-9798-7407D7D231E8}"/>
                </c:ext>
              </c:extLst>
            </c:dLbl>
            <c:dLbl>
              <c:idx val="6"/>
              <c:layout>
                <c:manualLayout>
                  <c:x val="3.8288888888888796E-2"/>
                  <c:y val="-2.9828174603174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EE-4D82-9798-7407D7D231E8}"/>
                </c:ext>
              </c:extLst>
            </c:dLbl>
            <c:dLbl>
              <c:idx val="7"/>
              <c:layout>
                <c:manualLayout>
                  <c:x val="2.6557742782152231E-2"/>
                  <c:y val="-4.16666666666666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EE-4D82-9798-7407D7D23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'10_Grafici'!$D$47:$E$54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'10_Grafici'!$G$47:$G$54</c:f>
              <c:numCache>
                <c:formatCode>#,##0</c:formatCode>
                <c:ptCount val="8"/>
                <c:pt idx="0">
                  <c:v>29438</c:v>
                </c:pt>
                <c:pt idx="1">
                  <c:v>71928</c:v>
                </c:pt>
                <c:pt idx="2">
                  <c:v>55765</c:v>
                </c:pt>
                <c:pt idx="3">
                  <c:v>35572</c:v>
                </c:pt>
                <c:pt idx="4">
                  <c:v>9905</c:v>
                </c:pt>
                <c:pt idx="5">
                  <c:v>22339</c:v>
                </c:pt>
                <c:pt idx="6">
                  <c:v>16947</c:v>
                </c:pt>
                <c:pt idx="7">
                  <c:v>11181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EE-4D82-9798-7407D7D23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840800"/>
        <c:axId val="560836864"/>
      </c:barChart>
      <c:catAx>
        <c:axId val="5608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36864"/>
        <c:crosses val="autoZero"/>
        <c:auto val="1"/>
        <c:lblAlgn val="ctr"/>
        <c:lblOffset val="100"/>
        <c:noMultiLvlLbl val="0"/>
      </c:catAx>
      <c:valAx>
        <c:axId val="56083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67658730158731"/>
          <c:y val="0.8827099206349206"/>
          <c:w val="0.59407500000000013"/>
          <c:h val="0.1172900262467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21289</xdr:colOff>
      <xdr:row>6</xdr:row>
      <xdr:rowOff>182094</xdr:rowOff>
    </xdr:from>
    <xdr:to>
      <xdr:col>24</xdr:col>
      <xdr:colOff>595701</xdr:colOff>
      <xdr:row>18</xdr:row>
      <xdr:rowOff>147153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58696</xdr:colOff>
      <xdr:row>57</xdr:row>
      <xdr:rowOff>16700</xdr:rowOff>
    </xdr:from>
    <xdr:to>
      <xdr:col>17</xdr:col>
      <xdr:colOff>17708</xdr:colOff>
      <xdr:row>72</xdr:row>
      <xdr:rowOff>99660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95617</xdr:colOff>
      <xdr:row>57</xdr:row>
      <xdr:rowOff>43962</xdr:rowOff>
    </xdr:from>
    <xdr:to>
      <xdr:col>7</xdr:col>
      <xdr:colOff>364054</xdr:colOff>
      <xdr:row>72</xdr:row>
      <xdr:rowOff>134354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T76"/>
  <sheetViews>
    <sheetView tabSelected="1" zoomScale="70" zoomScaleNormal="70" workbookViewId="0">
      <selection activeCell="U30" sqref="U30"/>
    </sheetView>
  </sheetViews>
  <sheetFormatPr defaultRowHeight="12.75" x14ac:dyDescent="0.2"/>
  <cols>
    <col min="2" max="2" width="25" customWidth="1"/>
    <col min="4" max="4" width="11.42578125" customWidth="1"/>
    <col min="5" max="5" width="11.28515625" customWidth="1"/>
    <col min="6" max="6" width="12.140625" customWidth="1"/>
    <col min="7" max="8" width="10.28515625" customWidth="1"/>
    <col min="9" max="9" width="9.85546875" customWidth="1"/>
    <col min="10" max="10" width="10.28515625" bestFit="1" customWidth="1"/>
    <col min="11" max="13" width="10.85546875" bestFit="1" customWidth="1"/>
    <col min="14" max="14" width="11.28515625" bestFit="1" customWidth="1"/>
    <col min="15" max="15" width="10.85546875" bestFit="1" customWidth="1"/>
    <col min="17" max="17" width="18.28515625" customWidth="1"/>
    <col min="18" max="18" width="13.28515625" customWidth="1"/>
  </cols>
  <sheetData>
    <row r="3" spans="2:20" x14ac:dyDescent="0.2">
      <c r="C3" s="1" t="s">
        <v>0</v>
      </c>
    </row>
    <row r="4" spans="2:20" ht="25.5" x14ac:dyDescent="0.2"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N4" s="3" t="s">
        <v>9</v>
      </c>
      <c r="O4" s="4"/>
      <c r="P4" s="4"/>
      <c r="Q4" s="4"/>
      <c r="R4" s="4"/>
      <c r="T4" s="1"/>
    </row>
    <row r="5" spans="2:20" ht="25.5" x14ac:dyDescent="0.2"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N5" s="3">
        <v>2019</v>
      </c>
      <c r="O5" s="3">
        <v>2020</v>
      </c>
      <c r="P5" s="4"/>
      <c r="Q5" s="6" t="s">
        <v>18</v>
      </c>
      <c r="R5" s="6" t="s">
        <v>19</v>
      </c>
      <c r="T5" s="7" t="s">
        <v>20</v>
      </c>
    </row>
    <row r="6" spans="2:20" x14ac:dyDescent="0.2">
      <c r="C6" s="8" t="s">
        <v>9</v>
      </c>
      <c r="D6" s="9"/>
      <c r="E6" s="10">
        <v>11594259</v>
      </c>
      <c r="F6" s="10">
        <v>18101653</v>
      </c>
      <c r="G6" s="10">
        <v>23962909</v>
      </c>
      <c r="H6" s="10">
        <v>12712612</v>
      </c>
      <c r="I6" s="10">
        <v>7834426</v>
      </c>
      <c r="J6" s="10">
        <v>3784556</v>
      </c>
      <c r="K6" s="10">
        <v>23130319</v>
      </c>
      <c r="L6" s="10">
        <v>4440926</v>
      </c>
      <c r="N6" s="11">
        <f>E6+F6+G6+H6</f>
        <v>66371433</v>
      </c>
      <c r="O6" s="11">
        <f>I6+J6+K6+L6</f>
        <v>39190227</v>
      </c>
      <c r="P6" s="4"/>
      <c r="Q6" s="11">
        <f>O6-N6</f>
        <v>-27181206</v>
      </c>
      <c r="R6" s="12">
        <f>Q6/N6*100</f>
        <v>-40.953170319525874</v>
      </c>
      <c r="T6" s="7" t="s">
        <v>21</v>
      </c>
    </row>
    <row r="7" spans="2:20" ht="21" x14ac:dyDescent="0.2">
      <c r="B7" s="13" t="s">
        <v>22</v>
      </c>
      <c r="C7" s="8" t="s">
        <v>23</v>
      </c>
      <c r="D7" s="9"/>
      <c r="E7" s="10">
        <v>251779</v>
      </c>
      <c r="F7" s="10">
        <v>366999</v>
      </c>
      <c r="G7" s="10">
        <v>630679</v>
      </c>
      <c r="H7" s="10">
        <v>201006</v>
      </c>
      <c r="I7" s="10">
        <v>179585</v>
      </c>
      <c r="J7" s="10">
        <v>84017</v>
      </c>
      <c r="K7" s="10">
        <v>665686</v>
      </c>
      <c r="L7" s="10">
        <v>80207</v>
      </c>
      <c r="N7" s="11">
        <f t="shared" ref="N7:N11" si="0">E7+F7+G7+H7</f>
        <v>1450463</v>
      </c>
      <c r="O7" s="11">
        <f t="shared" ref="O7:O11" si="1">I7+J7+K7+L7</f>
        <v>1009495</v>
      </c>
      <c r="P7" s="4"/>
      <c r="Q7" s="11">
        <f t="shared" ref="Q7:Q11" si="2">O7-N7</f>
        <v>-440968</v>
      </c>
      <c r="R7" s="12">
        <f t="shared" ref="R7:R11" si="3">Q7/N7*100</f>
        <v>-30.401878572566137</v>
      </c>
    </row>
    <row r="8" spans="2:20" ht="21" x14ac:dyDescent="0.2">
      <c r="C8" s="14" t="s">
        <v>24</v>
      </c>
      <c r="E8" s="15">
        <v>132369</v>
      </c>
      <c r="F8" s="15">
        <v>64786</v>
      </c>
      <c r="G8" s="15">
        <v>118079</v>
      </c>
      <c r="H8" s="15">
        <v>59089</v>
      </c>
      <c r="I8" s="15">
        <v>96747</v>
      </c>
      <c r="J8" s="15">
        <v>14614</v>
      </c>
      <c r="K8" s="15">
        <v>151658</v>
      </c>
      <c r="L8" s="15">
        <v>18831</v>
      </c>
      <c r="N8" s="16">
        <f t="shared" si="0"/>
        <v>374323</v>
      </c>
      <c r="O8" s="16">
        <f t="shared" si="1"/>
        <v>281850</v>
      </c>
      <c r="P8" s="4"/>
      <c r="Q8" s="16">
        <f t="shared" si="2"/>
        <v>-92473</v>
      </c>
      <c r="R8" s="17">
        <f t="shared" si="3"/>
        <v>-24.704065740015977</v>
      </c>
    </row>
    <row r="9" spans="2:20" ht="21" x14ac:dyDescent="0.2">
      <c r="C9" s="14" t="s">
        <v>25</v>
      </c>
      <c r="E9" s="15">
        <v>26467</v>
      </c>
      <c r="F9" s="15">
        <v>145655</v>
      </c>
      <c r="G9" s="15">
        <v>284408</v>
      </c>
      <c r="H9" s="15">
        <v>34311</v>
      </c>
      <c r="I9" s="15">
        <v>18970</v>
      </c>
      <c r="J9" s="15">
        <v>32920</v>
      </c>
      <c r="K9" s="15">
        <v>278676</v>
      </c>
      <c r="L9" s="15">
        <v>14588</v>
      </c>
      <c r="N9" s="16">
        <f t="shared" si="0"/>
        <v>490841</v>
      </c>
      <c r="O9" s="16">
        <f t="shared" si="1"/>
        <v>345154</v>
      </c>
      <c r="P9" s="4"/>
      <c r="Q9" s="16">
        <f t="shared" si="2"/>
        <v>-145687</v>
      </c>
      <c r="R9" s="17">
        <f t="shared" si="3"/>
        <v>-29.681098359753971</v>
      </c>
    </row>
    <row r="10" spans="2:20" ht="21" x14ac:dyDescent="0.2">
      <c r="C10" s="14" t="s">
        <v>26</v>
      </c>
      <c r="E10" s="15">
        <v>55690</v>
      </c>
      <c r="F10" s="15">
        <v>84764</v>
      </c>
      <c r="G10" s="15">
        <v>112225</v>
      </c>
      <c r="H10" s="15">
        <v>68622</v>
      </c>
      <c r="I10" s="15">
        <v>39160</v>
      </c>
      <c r="J10" s="15">
        <v>17213</v>
      </c>
      <c r="K10" s="15">
        <v>112019</v>
      </c>
      <c r="L10" s="15">
        <v>26275</v>
      </c>
      <c r="N10" s="16">
        <f t="shared" si="0"/>
        <v>321301</v>
      </c>
      <c r="O10" s="16">
        <f t="shared" si="1"/>
        <v>194667</v>
      </c>
      <c r="P10" s="4"/>
      <c r="Q10" s="16">
        <f t="shared" si="2"/>
        <v>-126634</v>
      </c>
      <c r="R10" s="17">
        <f t="shared" si="3"/>
        <v>-39.412886981366377</v>
      </c>
    </row>
    <row r="11" spans="2:20" x14ac:dyDescent="0.2">
      <c r="C11" s="14" t="s">
        <v>27</v>
      </c>
      <c r="E11" s="15">
        <v>37253</v>
      </c>
      <c r="F11" s="15">
        <v>71794</v>
      </c>
      <c r="G11" s="15">
        <v>115967</v>
      </c>
      <c r="H11" s="15">
        <v>38984</v>
      </c>
      <c r="I11" s="15">
        <v>24708</v>
      </c>
      <c r="J11" s="15">
        <v>19270</v>
      </c>
      <c r="K11" s="15">
        <v>123333</v>
      </c>
      <c r="L11" s="15">
        <v>20513</v>
      </c>
      <c r="N11" s="16">
        <f t="shared" si="0"/>
        <v>263998</v>
      </c>
      <c r="O11" s="16">
        <f t="shared" si="1"/>
        <v>187824</v>
      </c>
      <c r="P11" s="4"/>
      <c r="Q11" s="16">
        <f t="shared" si="2"/>
        <v>-76174</v>
      </c>
      <c r="R11" s="17">
        <f t="shared" si="3"/>
        <v>-28.854006469745986</v>
      </c>
    </row>
    <row r="12" spans="2:20" x14ac:dyDescent="0.2">
      <c r="N12" s="4"/>
      <c r="O12" s="4"/>
      <c r="P12" s="4"/>
      <c r="Q12" s="4"/>
      <c r="R12" s="17"/>
    </row>
    <row r="13" spans="2:20" x14ac:dyDescent="0.2">
      <c r="N13" s="4"/>
      <c r="O13" s="4"/>
      <c r="P13" s="4"/>
      <c r="Q13" s="4"/>
      <c r="R13" s="17"/>
    </row>
    <row r="14" spans="2:20" x14ac:dyDescent="0.2">
      <c r="N14" s="4"/>
      <c r="O14" s="4"/>
      <c r="P14" s="4"/>
      <c r="Q14" s="4"/>
      <c r="R14" s="17"/>
    </row>
    <row r="15" spans="2:20" x14ac:dyDescent="0.2">
      <c r="C15" s="1" t="s">
        <v>28</v>
      </c>
      <c r="N15" s="3" t="s">
        <v>29</v>
      </c>
      <c r="O15" s="4"/>
      <c r="P15" s="4"/>
      <c r="Q15" s="4"/>
      <c r="R15" s="17"/>
    </row>
    <row r="16" spans="2:20" ht="21" x14ac:dyDescent="0.2">
      <c r="E16" s="5" t="s">
        <v>10</v>
      </c>
      <c r="F16" s="5" t="s">
        <v>11</v>
      </c>
      <c r="G16" s="5" t="s">
        <v>12</v>
      </c>
      <c r="H16" s="5" t="s">
        <v>13</v>
      </c>
      <c r="I16" s="5" t="s">
        <v>14</v>
      </c>
      <c r="J16" s="5" t="s">
        <v>15</v>
      </c>
      <c r="K16" s="5" t="s">
        <v>16</v>
      </c>
      <c r="L16" s="5" t="s">
        <v>17</v>
      </c>
      <c r="N16" s="3">
        <v>2019</v>
      </c>
      <c r="O16" s="3">
        <v>2020</v>
      </c>
      <c r="P16" s="4"/>
      <c r="Q16" s="4"/>
      <c r="R16" s="17"/>
    </row>
    <row r="17" spans="2:20" x14ac:dyDescent="0.2">
      <c r="C17" s="8" t="s">
        <v>9</v>
      </c>
      <c r="D17" s="9"/>
      <c r="E17" s="10">
        <v>8508463</v>
      </c>
      <c r="F17" s="10">
        <v>20158616</v>
      </c>
      <c r="G17" s="10">
        <v>25670959</v>
      </c>
      <c r="H17" s="10">
        <v>10672182</v>
      </c>
      <c r="I17" s="10">
        <v>5147888</v>
      </c>
      <c r="J17" s="10">
        <v>625652</v>
      </c>
      <c r="K17" s="10">
        <v>9206957</v>
      </c>
      <c r="L17" s="10">
        <v>1531414</v>
      </c>
      <c r="N17" s="11">
        <f>E17+F17+G17+H17</f>
        <v>65010220</v>
      </c>
      <c r="O17" s="11">
        <f>I17+J17+K17+L17</f>
        <v>16511911</v>
      </c>
      <c r="P17" s="4"/>
      <c r="Q17" s="11">
        <f>O17-N17</f>
        <v>-48498309</v>
      </c>
      <c r="R17" s="12">
        <f>Q17/N17*100</f>
        <v>-74.601053495896494</v>
      </c>
    </row>
    <row r="18" spans="2:20" ht="21" x14ac:dyDescent="0.2">
      <c r="B18" s="13" t="s">
        <v>30</v>
      </c>
      <c r="C18" s="8" t="s">
        <v>23</v>
      </c>
      <c r="D18" s="9"/>
      <c r="E18" s="10">
        <v>16006</v>
      </c>
      <c r="F18" s="10">
        <v>61041</v>
      </c>
      <c r="G18" s="10">
        <v>92396</v>
      </c>
      <c r="H18" s="10">
        <v>23260</v>
      </c>
      <c r="I18" s="10">
        <v>9696</v>
      </c>
      <c r="J18" s="10">
        <v>3188</v>
      </c>
      <c r="K18" s="10">
        <v>40027</v>
      </c>
      <c r="L18" s="10">
        <v>7461</v>
      </c>
      <c r="N18" s="11">
        <f t="shared" ref="N18:N22" si="4">E18+F18+G18+H18</f>
        <v>192703</v>
      </c>
      <c r="O18" s="11">
        <f t="shared" ref="O18:O22" si="5">I18+J18+K18+L18</f>
        <v>60372</v>
      </c>
      <c r="P18" s="4"/>
      <c r="Q18" s="11">
        <f t="shared" ref="Q18:Q22" si="6">O18-N18</f>
        <v>-132331</v>
      </c>
      <c r="R18" s="12">
        <f t="shared" ref="R18:R22" si="7">Q18/N18*100</f>
        <v>-68.670959974676066</v>
      </c>
    </row>
    <row r="19" spans="2:20" ht="21" x14ac:dyDescent="0.2">
      <c r="C19" s="14" t="s">
        <v>24</v>
      </c>
      <c r="E19" s="15">
        <v>4045</v>
      </c>
      <c r="F19" s="15">
        <v>8809</v>
      </c>
      <c r="G19" s="15">
        <v>11803</v>
      </c>
      <c r="H19" s="15">
        <v>4781</v>
      </c>
      <c r="I19" s="15">
        <v>2524</v>
      </c>
      <c r="J19" s="15">
        <v>405</v>
      </c>
      <c r="K19" s="15">
        <v>5526</v>
      </c>
      <c r="L19" s="15">
        <v>1450</v>
      </c>
      <c r="N19" s="16">
        <f t="shared" si="4"/>
        <v>29438</v>
      </c>
      <c r="O19" s="16">
        <f t="shared" si="5"/>
        <v>9905</v>
      </c>
      <c r="P19" s="4"/>
      <c r="Q19" s="16">
        <f t="shared" si="6"/>
        <v>-19533</v>
      </c>
      <c r="R19" s="17">
        <f t="shared" si="7"/>
        <v>-66.353013112303827</v>
      </c>
    </row>
    <row r="20" spans="2:20" ht="21" x14ac:dyDescent="0.2">
      <c r="C20" s="14" t="s">
        <v>25</v>
      </c>
      <c r="E20" s="15">
        <v>2729</v>
      </c>
      <c r="F20" s="15">
        <v>24885</v>
      </c>
      <c r="G20" s="15">
        <v>39541</v>
      </c>
      <c r="H20" s="15">
        <v>4773</v>
      </c>
      <c r="I20" s="15">
        <v>1781</v>
      </c>
      <c r="J20" s="15">
        <v>1247</v>
      </c>
      <c r="K20" s="15">
        <v>17257</v>
      </c>
      <c r="L20" s="15">
        <v>2054</v>
      </c>
      <c r="N20" s="16">
        <f t="shared" si="4"/>
        <v>71928</v>
      </c>
      <c r="O20" s="16">
        <f t="shared" si="5"/>
        <v>22339</v>
      </c>
      <c r="P20" s="4"/>
      <c r="Q20" s="16">
        <f t="shared" si="6"/>
        <v>-49589</v>
      </c>
      <c r="R20" s="17">
        <f t="shared" si="7"/>
        <v>-68.942553664775886</v>
      </c>
    </row>
    <row r="21" spans="2:20" ht="21" x14ac:dyDescent="0.2">
      <c r="C21" s="14" t="s">
        <v>26</v>
      </c>
      <c r="E21" s="15">
        <v>5893</v>
      </c>
      <c r="F21" s="15">
        <v>16742</v>
      </c>
      <c r="G21" s="15">
        <v>24558</v>
      </c>
      <c r="H21" s="15">
        <v>8572</v>
      </c>
      <c r="I21" s="15">
        <v>3490</v>
      </c>
      <c r="J21" s="15">
        <v>923</v>
      </c>
      <c r="K21" s="15">
        <v>10030</v>
      </c>
      <c r="L21" s="15">
        <v>2504</v>
      </c>
      <c r="N21" s="16">
        <f t="shared" si="4"/>
        <v>55765</v>
      </c>
      <c r="O21" s="16">
        <f t="shared" si="5"/>
        <v>16947</v>
      </c>
      <c r="P21" s="4"/>
      <c r="Q21" s="16">
        <f t="shared" si="6"/>
        <v>-38818</v>
      </c>
      <c r="R21" s="17">
        <f t="shared" si="7"/>
        <v>-69.60997041154846</v>
      </c>
      <c r="T21" s="89" t="s">
        <v>68</v>
      </c>
    </row>
    <row r="22" spans="2:20" x14ac:dyDescent="0.2">
      <c r="C22" s="14" t="s">
        <v>27</v>
      </c>
      <c r="E22" s="15">
        <v>3339</v>
      </c>
      <c r="F22" s="15">
        <v>10605</v>
      </c>
      <c r="G22" s="15">
        <v>16494</v>
      </c>
      <c r="H22" s="15">
        <v>5134</v>
      </c>
      <c r="I22" s="15">
        <v>1901</v>
      </c>
      <c r="J22" s="15">
        <v>613</v>
      </c>
      <c r="K22" s="15">
        <v>7214</v>
      </c>
      <c r="L22" s="15">
        <v>1453</v>
      </c>
      <c r="N22" s="16">
        <f t="shared" si="4"/>
        <v>35572</v>
      </c>
      <c r="O22" s="16">
        <f t="shared" si="5"/>
        <v>11181</v>
      </c>
      <c r="P22" s="4"/>
      <c r="Q22" s="16">
        <f t="shared" si="6"/>
        <v>-24391</v>
      </c>
      <c r="R22" s="17">
        <f t="shared" si="7"/>
        <v>-68.567974811649606</v>
      </c>
    </row>
    <row r="23" spans="2:20" x14ac:dyDescent="0.2">
      <c r="N23" s="4"/>
      <c r="O23" s="4"/>
      <c r="P23" s="4"/>
      <c r="Q23" s="4"/>
      <c r="R23" s="17"/>
    </row>
    <row r="24" spans="2:20" x14ac:dyDescent="0.2">
      <c r="N24" s="4"/>
      <c r="O24" s="4"/>
      <c r="P24" s="4"/>
      <c r="Q24" s="4"/>
      <c r="R24" s="17"/>
    </row>
    <row r="25" spans="2:20" x14ac:dyDescent="0.2">
      <c r="B25" s="13" t="s">
        <v>31</v>
      </c>
      <c r="C25" s="1" t="s">
        <v>32</v>
      </c>
      <c r="N25" s="3" t="s">
        <v>31</v>
      </c>
      <c r="O25" s="4"/>
      <c r="P25" s="4"/>
      <c r="Q25" s="4"/>
      <c r="R25" s="17"/>
    </row>
    <row r="26" spans="2:20" ht="21" x14ac:dyDescent="0.2">
      <c r="C26" s="18"/>
      <c r="E26" s="5" t="s">
        <v>10</v>
      </c>
      <c r="F26" s="5" t="s">
        <v>11</v>
      </c>
      <c r="G26" s="5" t="s">
        <v>12</v>
      </c>
      <c r="H26" s="5" t="s">
        <v>13</v>
      </c>
      <c r="I26" s="5" t="s">
        <v>14</v>
      </c>
      <c r="J26" s="5" t="s">
        <v>15</v>
      </c>
      <c r="K26" s="5" t="s">
        <v>16</v>
      </c>
      <c r="L26" s="5" t="s">
        <v>17</v>
      </c>
      <c r="N26" s="3">
        <v>2019</v>
      </c>
      <c r="O26" s="3">
        <v>2020</v>
      </c>
      <c r="P26" s="4"/>
      <c r="Q26" s="4"/>
      <c r="R26" s="17"/>
    </row>
    <row r="27" spans="2:20" s="19" customFormat="1" x14ac:dyDescent="0.2">
      <c r="C27" s="8" t="s">
        <v>9</v>
      </c>
      <c r="E27" s="10">
        <v>20102722</v>
      </c>
      <c r="F27" s="10">
        <v>38260269</v>
      </c>
      <c r="G27" s="10">
        <v>49633868</v>
      </c>
      <c r="H27" s="10">
        <v>23384794</v>
      </c>
      <c r="I27" s="10">
        <v>12982314</v>
      </c>
      <c r="J27" s="10">
        <v>4410208</v>
      </c>
      <c r="K27" s="10">
        <v>32337276</v>
      </c>
      <c r="L27" s="10">
        <v>5972340</v>
      </c>
      <c r="N27" s="11">
        <f>E27+F27+G27+H27</f>
        <v>131381653</v>
      </c>
      <c r="O27" s="11">
        <f>I27+J27+K27+L27</f>
        <v>55702138</v>
      </c>
      <c r="P27" s="4"/>
      <c r="Q27" s="11">
        <f>O27-N27</f>
        <v>-75679515</v>
      </c>
      <c r="R27" s="12">
        <f>Q27/N27*100</f>
        <v>-57.602803185921246</v>
      </c>
    </row>
    <row r="28" spans="2:20" s="19" customFormat="1" x14ac:dyDescent="0.2">
      <c r="C28" s="20" t="s">
        <v>33</v>
      </c>
      <c r="D28"/>
      <c r="E28" s="21">
        <v>267785</v>
      </c>
      <c r="F28" s="21">
        <v>428040</v>
      </c>
      <c r="G28" s="21">
        <v>723075</v>
      </c>
      <c r="H28" s="21">
        <v>224266</v>
      </c>
      <c r="I28" s="21">
        <v>189281</v>
      </c>
      <c r="J28" s="21">
        <v>87205</v>
      </c>
      <c r="K28" s="21">
        <v>705713</v>
      </c>
      <c r="L28" s="21">
        <v>87668</v>
      </c>
      <c r="M28"/>
      <c r="N28" s="11">
        <f>E28+F28+G28+H28</f>
        <v>1643166</v>
      </c>
      <c r="O28" s="11">
        <f>I28+J28+K28+L28</f>
        <v>1069867</v>
      </c>
      <c r="P28" s="4"/>
      <c r="Q28" s="11">
        <f>O28-N28</f>
        <v>-573299</v>
      </c>
      <c r="R28" s="12">
        <f>Q28/N28*100</f>
        <v>-34.889901568070421</v>
      </c>
    </row>
    <row r="29" spans="2:20" x14ac:dyDescent="0.2">
      <c r="C29" s="22" t="s">
        <v>34</v>
      </c>
      <c r="E29" s="23">
        <v>136414</v>
      </c>
      <c r="F29" s="23">
        <v>73595</v>
      </c>
      <c r="G29" s="23">
        <v>129882</v>
      </c>
      <c r="H29" s="23">
        <v>63870</v>
      </c>
      <c r="I29" s="23">
        <v>99271</v>
      </c>
      <c r="J29" s="23">
        <v>15019</v>
      </c>
      <c r="K29" s="23">
        <v>157184</v>
      </c>
      <c r="L29" s="23">
        <v>20281</v>
      </c>
      <c r="N29" s="16">
        <f>E29+F29+G29+H29</f>
        <v>403761</v>
      </c>
      <c r="O29" s="16">
        <f>I29+J29+K29+L29</f>
        <v>291755</v>
      </c>
      <c r="P29" s="4"/>
      <c r="Q29" s="16">
        <f>O29-N29</f>
        <v>-112006</v>
      </c>
      <c r="R29" s="17">
        <f>Q29/N29*100</f>
        <v>-27.740668365691583</v>
      </c>
    </row>
    <row r="30" spans="2:20" x14ac:dyDescent="0.2">
      <c r="C30" s="22" t="s">
        <v>35</v>
      </c>
      <c r="E30" s="23">
        <v>29196</v>
      </c>
      <c r="F30" s="23">
        <v>170540</v>
      </c>
      <c r="G30" s="23">
        <v>323949</v>
      </c>
      <c r="H30" s="23">
        <v>39084</v>
      </c>
      <c r="I30" s="23">
        <v>20751</v>
      </c>
      <c r="J30" s="23">
        <v>34167</v>
      </c>
      <c r="K30" s="23">
        <v>295933</v>
      </c>
      <c r="L30" s="23">
        <v>16642</v>
      </c>
      <c r="N30" s="16">
        <f t="shared" ref="N30:N32" si="8">E30+F30+G30+H30</f>
        <v>562769</v>
      </c>
      <c r="O30" s="16">
        <f t="shared" ref="O30:O32" si="9">I30+J30+K30+L30</f>
        <v>367493</v>
      </c>
      <c r="P30" s="4"/>
      <c r="Q30" s="16">
        <f t="shared" ref="Q30:Q32" si="10">O30-N30</f>
        <v>-195276</v>
      </c>
      <c r="R30" s="17">
        <f t="shared" ref="R30:R32" si="11">Q30/N30*100</f>
        <v>-34.699139433764117</v>
      </c>
    </row>
    <row r="31" spans="2:20" x14ac:dyDescent="0.2">
      <c r="C31" s="22" t="s">
        <v>36</v>
      </c>
      <c r="E31" s="23">
        <v>61583</v>
      </c>
      <c r="F31" s="23">
        <v>101506</v>
      </c>
      <c r="G31" s="23">
        <v>136783</v>
      </c>
      <c r="H31" s="23">
        <v>77194</v>
      </c>
      <c r="I31" s="23">
        <v>42650</v>
      </c>
      <c r="J31" s="23">
        <v>18136</v>
      </c>
      <c r="K31" s="23">
        <v>122049</v>
      </c>
      <c r="L31" s="23">
        <v>28779</v>
      </c>
      <c r="N31" s="16">
        <f t="shared" si="8"/>
        <v>377066</v>
      </c>
      <c r="O31" s="16">
        <f t="shared" si="9"/>
        <v>211614</v>
      </c>
      <c r="P31" s="4"/>
      <c r="Q31" s="16">
        <f t="shared" si="10"/>
        <v>-165452</v>
      </c>
      <c r="R31" s="17">
        <f t="shared" si="11"/>
        <v>-43.878790450478164</v>
      </c>
    </row>
    <row r="32" spans="2:20" x14ac:dyDescent="0.2">
      <c r="C32" s="22" t="s">
        <v>37</v>
      </c>
      <c r="E32" s="23">
        <v>40592</v>
      </c>
      <c r="F32" s="23">
        <v>82399</v>
      </c>
      <c r="G32" s="23">
        <v>132461</v>
      </c>
      <c r="H32" s="23">
        <v>44118</v>
      </c>
      <c r="I32" s="23">
        <v>26609</v>
      </c>
      <c r="J32" s="23">
        <v>19883</v>
      </c>
      <c r="K32" s="23">
        <v>130547</v>
      </c>
      <c r="L32" s="23">
        <v>21966</v>
      </c>
      <c r="N32" s="16">
        <f t="shared" si="8"/>
        <v>299570</v>
      </c>
      <c r="O32" s="16">
        <f t="shared" si="9"/>
        <v>199005</v>
      </c>
      <c r="P32" s="4"/>
      <c r="Q32" s="16">
        <f t="shared" si="10"/>
        <v>-100565</v>
      </c>
      <c r="R32" s="17">
        <f t="shared" si="11"/>
        <v>-33.569783356143809</v>
      </c>
    </row>
    <row r="34" spans="3:18" x14ac:dyDescent="0.2">
      <c r="E34" s="1"/>
      <c r="F34" s="1"/>
      <c r="G34" s="1"/>
      <c r="H34" s="1"/>
      <c r="I34" s="1"/>
      <c r="J34" s="1"/>
      <c r="N34" s="15"/>
      <c r="O34" s="15"/>
      <c r="Q34" s="10"/>
      <c r="R34" s="15"/>
    </row>
    <row r="35" spans="3:18" x14ac:dyDescent="0.2">
      <c r="C35" s="24"/>
      <c r="D35" s="24"/>
      <c r="E35" s="75">
        <v>2019</v>
      </c>
      <c r="F35" s="75"/>
      <c r="G35" s="76"/>
      <c r="H35" s="75">
        <v>2020</v>
      </c>
      <c r="I35" s="75"/>
      <c r="J35" s="76"/>
      <c r="K35" s="77" t="s">
        <v>18</v>
      </c>
      <c r="L35" s="75"/>
      <c r="M35" s="76"/>
      <c r="N35" s="78" t="s">
        <v>19</v>
      </c>
      <c r="O35" s="78"/>
      <c r="P35" s="78"/>
    </row>
    <row r="36" spans="3:18" x14ac:dyDescent="0.2">
      <c r="C36" s="24"/>
      <c r="D36" s="24"/>
      <c r="E36" s="25" t="s">
        <v>31</v>
      </c>
      <c r="F36" s="25" t="s">
        <v>9</v>
      </c>
      <c r="G36" s="26" t="s">
        <v>29</v>
      </c>
      <c r="H36" s="25" t="s">
        <v>31</v>
      </c>
      <c r="I36" s="25" t="s">
        <v>9</v>
      </c>
      <c r="J36" s="26" t="s">
        <v>29</v>
      </c>
      <c r="K36" s="27" t="s">
        <v>31</v>
      </c>
      <c r="L36" s="25" t="s">
        <v>9</v>
      </c>
      <c r="M36" s="26" t="s">
        <v>29</v>
      </c>
      <c r="N36" s="28" t="s">
        <v>31</v>
      </c>
      <c r="O36" s="28" t="s">
        <v>38</v>
      </c>
      <c r="P36" s="28" t="s">
        <v>39</v>
      </c>
    </row>
    <row r="37" spans="3:18" x14ac:dyDescent="0.2">
      <c r="C37" s="29" t="s">
        <v>9</v>
      </c>
      <c r="D37" s="30" t="s">
        <v>9</v>
      </c>
      <c r="E37" s="31">
        <v>131381653</v>
      </c>
      <c r="F37" s="32">
        <v>66371433</v>
      </c>
      <c r="G37" s="33">
        <v>65010220</v>
      </c>
      <c r="H37" s="31">
        <v>55702138</v>
      </c>
      <c r="I37" s="32">
        <v>39190227</v>
      </c>
      <c r="J37" s="33">
        <v>16511911</v>
      </c>
      <c r="K37" s="34">
        <f t="shared" ref="K37:M42" si="12">H37-E37</f>
        <v>-75679515</v>
      </c>
      <c r="L37" s="32">
        <f t="shared" si="12"/>
        <v>-27181206</v>
      </c>
      <c r="M37" s="33">
        <f t="shared" si="12"/>
        <v>-48498309</v>
      </c>
      <c r="N37" s="35">
        <f t="shared" ref="N37:P42" si="13">(H37-E37)/E37*100</f>
        <v>-57.602803185921246</v>
      </c>
      <c r="O37" s="35">
        <f t="shared" si="13"/>
        <v>-40.953170319525874</v>
      </c>
      <c r="P37" s="35">
        <f t="shared" si="13"/>
        <v>-74.601053495896494</v>
      </c>
      <c r="R37" s="1"/>
    </row>
    <row r="38" spans="3:18" x14ac:dyDescent="0.2">
      <c r="C38" s="29" t="s">
        <v>23</v>
      </c>
      <c r="D38" s="30" t="s">
        <v>33</v>
      </c>
      <c r="E38" s="31">
        <v>1643166</v>
      </c>
      <c r="F38" s="31">
        <v>1450463</v>
      </c>
      <c r="G38" s="36">
        <v>192703</v>
      </c>
      <c r="H38" s="31">
        <v>1069867</v>
      </c>
      <c r="I38" s="31">
        <v>1009495</v>
      </c>
      <c r="J38" s="36">
        <v>60372</v>
      </c>
      <c r="K38" s="34">
        <f t="shared" si="12"/>
        <v>-573299</v>
      </c>
      <c r="L38" s="32">
        <f t="shared" si="12"/>
        <v>-440968</v>
      </c>
      <c r="M38" s="33">
        <f>J38-G38</f>
        <v>-132331</v>
      </c>
      <c r="N38" s="35">
        <f t="shared" si="13"/>
        <v>-34.889901568070421</v>
      </c>
      <c r="O38" s="35">
        <f t="shared" si="13"/>
        <v>-30.401878572566137</v>
      </c>
      <c r="P38" s="35">
        <f t="shared" si="13"/>
        <v>-68.670959974676066</v>
      </c>
    </row>
    <row r="39" spans="3:18" x14ac:dyDescent="0.2">
      <c r="C39" s="37" t="s">
        <v>24</v>
      </c>
      <c r="D39" s="24" t="s">
        <v>34</v>
      </c>
      <c r="E39" s="38">
        <v>403761</v>
      </c>
      <c r="F39" s="39">
        <v>374323</v>
      </c>
      <c r="G39" s="40">
        <v>29438</v>
      </c>
      <c r="H39" s="38">
        <v>291755</v>
      </c>
      <c r="I39" s="39">
        <v>281850</v>
      </c>
      <c r="J39" s="40">
        <v>9905</v>
      </c>
      <c r="K39" s="41">
        <f t="shared" si="12"/>
        <v>-112006</v>
      </c>
      <c r="L39" s="39">
        <f t="shared" si="12"/>
        <v>-92473</v>
      </c>
      <c r="M39" s="40">
        <f t="shared" si="12"/>
        <v>-19533</v>
      </c>
      <c r="N39" s="42">
        <f t="shared" si="13"/>
        <v>-27.740668365691583</v>
      </c>
      <c r="O39" s="42">
        <f t="shared" si="13"/>
        <v>-24.704065740015977</v>
      </c>
      <c r="P39" s="42">
        <f t="shared" si="13"/>
        <v>-66.353013112303827</v>
      </c>
    </row>
    <row r="40" spans="3:18" x14ac:dyDescent="0.2">
      <c r="C40" s="37" t="s">
        <v>25</v>
      </c>
      <c r="D40" s="24" t="s">
        <v>35</v>
      </c>
      <c r="E40" s="38">
        <v>562769</v>
      </c>
      <c r="F40" s="39">
        <v>490841</v>
      </c>
      <c r="G40" s="40">
        <v>71928</v>
      </c>
      <c r="H40" s="38">
        <v>367493</v>
      </c>
      <c r="I40" s="39">
        <v>345154</v>
      </c>
      <c r="J40" s="40">
        <v>22339</v>
      </c>
      <c r="K40" s="41">
        <f t="shared" si="12"/>
        <v>-195276</v>
      </c>
      <c r="L40" s="39">
        <f t="shared" si="12"/>
        <v>-145687</v>
      </c>
      <c r="M40" s="40">
        <f t="shared" si="12"/>
        <v>-49589</v>
      </c>
      <c r="N40" s="42">
        <f t="shared" si="13"/>
        <v>-34.699139433764117</v>
      </c>
      <c r="O40" s="42">
        <f t="shared" si="13"/>
        <v>-29.681098359753971</v>
      </c>
      <c r="P40" s="42">
        <f t="shared" si="13"/>
        <v>-68.942553664775886</v>
      </c>
    </row>
    <row r="41" spans="3:18" x14ac:dyDescent="0.2">
      <c r="C41" s="37" t="s">
        <v>26</v>
      </c>
      <c r="D41" s="24" t="s">
        <v>36</v>
      </c>
      <c r="E41" s="38">
        <v>377066</v>
      </c>
      <c r="F41" s="39">
        <v>321301</v>
      </c>
      <c r="G41" s="40">
        <v>55765</v>
      </c>
      <c r="H41" s="38">
        <v>211614</v>
      </c>
      <c r="I41" s="39">
        <v>194667</v>
      </c>
      <c r="J41" s="40">
        <v>16947</v>
      </c>
      <c r="K41" s="41">
        <f t="shared" si="12"/>
        <v>-165452</v>
      </c>
      <c r="L41" s="39">
        <f t="shared" si="12"/>
        <v>-126634</v>
      </c>
      <c r="M41" s="40">
        <f t="shared" si="12"/>
        <v>-38818</v>
      </c>
      <c r="N41" s="42">
        <f t="shared" si="13"/>
        <v>-43.878790450478164</v>
      </c>
      <c r="O41" s="42">
        <f t="shared" si="13"/>
        <v>-39.412886981366377</v>
      </c>
      <c r="P41" s="42">
        <f t="shared" si="13"/>
        <v>-69.60997041154846</v>
      </c>
    </row>
    <row r="42" spans="3:18" x14ac:dyDescent="0.2">
      <c r="C42" s="37" t="s">
        <v>27</v>
      </c>
      <c r="D42" s="24" t="s">
        <v>37</v>
      </c>
      <c r="E42" s="38">
        <v>299570</v>
      </c>
      <c r="F42" s="39">
        <v>263998</v>
      </c>
      <c r="G42" s="40">
        <v>35572</v>
      </c>
      <c r="H42" s="38">
        <v>199005</v>
      </c>
      <c r="I42" s="39">
        <v>187824</v>
      </c>
      <c r="J42" s="40">
        <v>11181</v>
      </c>
      <c r="K42" s="41">
        <f t="shared" si="12"/>
        <v>-100565</v>
      </c>
      <c r="L42" s="39">
        <f t="shared" si="12"/>
        <v>-76174</v>
      </c>
      <c r="M42" s="40">
        <f t="shared" si="12"/>
        <v>-24391</v>
      </c>
      <c r="N42" s="42">
        <f t="shared" si="13"/>
        <v>-33.569783356143809</v>
      </c>
      <c r="O42" s="42">
        <f t="shared" si="13"/>
        <v>-28.854006469745986</v>
      </c>
      <c r="P42" s="42">
        <f t="shared" si="13"/>
        <v>-68.567974811649606</v>
      </c>
    </row>
    <row r="45" spans="3:18" ht="34.5" customHeight="1" x14ac:dyDescent="0.2">
      <c r="F45" s="79" t="s">
        <v>41</v>
      </c>
      <c r="G45" s="80"/>
      <c r="H45" s="80"/>
      <c r="I45" s="80"/>
    </row>
    <row r="46" spans="3:18" s="43" customFormat="1" ht="22.5" x14ac:dyDescent="0.2">
      <c r="F46" s="44" t="s">
        <v>42</v>
      </c>
      <c r="G46" s="45" t="s">
        <v>43</v>
      </c>
      <c r="H46" s="44"/>
      <c r="I46" s="44"/>
      <c r="J46" s="46"/>
    </row>
    <row r="47" spans="3:18" x14ac:dyDescent="0.2">
      <c r="D47" s="74">
        <v>2019</v>
      </c>
      <c r="E47" s="37" t="s">
        <v>24</v>
      </c>
      <c r="F47" s="39">
        <v>374323</v>
      </c>
      <c r="G47" s="40">
        <v>29438</v>
      </c>
      <c r="H47" s="39"/>
      <c r="I47" s="39"/>
      <c r="J47" s="47"/>
    </row>
    <row r="48" spans="3:18" x14ac:dyDescent="0.2">
      <c r="D48" s="74"/>
      <c r="E48" s="37" t="s">
        <v>25</v>
      </c>
      <c r="F48" s="39">
        <v>490841</v>
      </c>
      <c r="G48" s="40">
        <v>71928</v>
      </c>
      <c r="H48" s="39"/>
      <c r="I48" s="39"/>
      <c r="J48" s="47"/>
    </row>
    <row r="49" spans="4:15" x14ac:dyDescent="0.2">
      <c r="D49" s="74"/>
      <c r="E49" s="37" t="s">
        <v>26</v>
      </c>
      <c r="F49" s="39">
        <v>321301</v>
      </c>
      <c r="G49" s="40">
        <v>55765</v>
      </c>
      <c r="H49" s="39"/>
      <c r="I49" s="39"/>
      <c r="J49" s="47"/>
    </row>
    <row r="50" spans="4:15" x14ac:dyDescent="0.2">
      <c r="D50" s="74"/>
      <c r="E50" s="37" t="s">
        <v>27</v>
      </c>
      <c r="F50" s="39">
        <v>263998</v>
      </c>
      <c r="G50" s="40">
        <v>35572</v>
      </c>
      <c r="H50" s="39"/>
      <c r="I50" s="39"/>
      <c r="J50" s="47"/>
    </row>
    <row r="51" spans="4:15" x14ac:dyDescent="0.2">
      <c r="D51" s="74">
        <v>2020</v>
      </c>
      <c r="E51" s="37" t="s">
        <v>24</v>
      </c>
      <c r="F51" s="39">
        <v>281850</v>
      </c>
      <c r="G51" s="40">
        <v>9905</v>
      </c>
      <c r="J51" s="47"/>
    </row>
    <row r="52" spans="4:15" x14ac:dyDescent="0.2">
      <c r="D52" s="74"/>
      <c r="E52" s="37" t="s">
        <v>25</v>
      </c>
      <c r="F52" s="39">
        <v>345154</v>
      </c>
      <c r="G52" s="40">
        <v>22339</v>
      </c>
    </row>
    <row r="53" spans="4:15" x14ac:dyDescent="0.2">
      <c r="D53" s="74"/>
      <c r="E53" s="37" t="s">
        <v>26</v>
      </c>
      <c r="F53" s="39">
        <v>194667</v>
      </c>
      <c r="G53" s="40">
        <v>16947</v>
      </c>
    </row>
    <row r="54" spans="4:15" x14ac:dyDescent="0.2">
      <c r="D54" s="74"/>
      <c r="E54" s="37" t="s">
        <v>27</v>
      </c>
      <c r="F54" s="39">
        <v>187824</v>
      </c>
      <c r="G54" s="40">
        <v>11181</v>
      </c>
    </row>
    <row r="56" spans="4:15" x14ac:dyDescent="0.2">
      <c r="E56" s="1" t="s">
        <v>44</v>
      </c>
      <c r="O56" s="1" t="s">
        <v>40</v>
      </c>
    </row>
    <row r="76" spans="5:14" x14ac:dyDescent="0.2">
      <c r="E76" s="89" t="s">
        <v>68</v>
      </c>
      <c r="N76" s="89" t="s">
        <v>68</v>
      </c>
    </row>
  </sheetData>
  <mergeCells count="8">
    <mergeCell ref="N35:P35"/>
    <mergeCell ref="F45:G45"/>
    <mergeCell ref="H45:I45"/>
    <mergeCell ref="D47:D50"/>
    <mergeCell ref="D51:D54"/>
    <mergeCell ref="E35:G35"/>
    <mergeCell ref="H35:J35"/>
    <mergeCell ref="K35:M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M30"/>
  <sheetViews>
    <sheetView topLeftCell="A13" zoomScaleNormal="100" workbookViewId="0">
      <selection activeCell="B30" sqref="B30"/>
    </sheetView>
  </sheetViews>
  <sheetFormatPr defaultRowHeight="15" x14ac:dyDescent="0.25"/>
  <cols>
    <col min="1" max="1" width="9.140625" style="48"/>
    <col min="2" max="2" width="11.28515625" style="48" customWidth="1"/>
    <col min="3" max="3" width="10.140625" style="48" customWidth="1"/>
    <col min="4" max="4" width="12" style="48" bestFit="1" customWidth="1"/>
    <col min="5" max="5" width="12.42578125" style="48" bestFit="1" customWidth="1"/>
    <col min="6" max="6" width="12.5703125" style="48" bestFit="1" customWidth="1"/>
    <col min="7" max="7" width="11.140625" style="48" customWidth="1"/>
    <col min="8" max="8" width="12" style="48" bestFit="1" customWidth="1"/>
    <col min="9" max="9" width="11.28515625" style="48" bestFit="1" customWidth="1"/>
    <col min="10" max="10" width="12.42578125" style="48" bestFit="1" customWidth="1"/>
    <col min="11" max="11" width="11.28515625" style="48" bestFit="1" customWidth="1"/>
    <col min="12" max="12" width="12.42578125" style="48" customWidth="1"/>
    <col min="13" max="13" width="12.85546875" style="48" customWidth="1"/>
    <col min="14" max="15" width="9.140625" style="48"/>
    <col min="16" max="19" width="12.28515625" style="48" customWidth="1"/>
    <col min="20" max="20" width="11" style="48" customWidth="1"/>
    <col min="21" max="22" width="10.7109375" style="48" customWidth="1"/>
    <col min="23" max="23" width="9.5703125" style="48" bestFit="1" customWidth="1"/>
    <col min="24" max="16384" width="9.140625" style="48"/>
  </cols>
  <sheetData>
    <row r="3" spans="1:13" x14ac:dyDescent="0.25">
      <c r="B3" s="49" t="s">
        <v>49</v>
      </c>
    </row>
    <row r="4" spans="1:13" x14ac:dyDescent="0.25">
      <c r="B4" s="50"/>
    </row>
    <row r="5" spans="1:13" ht="21" x14ac:dyDescent="0.25">
      <c r="B5" s="50"/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51" t="s">
        <v>55</v>
      </c>
      <c r="J5" s="51" t="s">
        <v>56</v>
      </c>
      <c r="K5" s="51" t="s">
        <v>57</v>
      </c>
      <c r="L5" s="52" t="s">
        <v>58</v>
      </c>
      <c r="M5" s="52" t="s">
        <v>59</v>
      </c>
    </row>
    <row r="6" spans="1:13" x14ac:dyDescent="0.25">
      <c r="B6" s="50"/>
      <c r="D6" s="51"/>
      <c r="E6" s="51"/>
      <c r="F6" s="51"/>
      <c r="G6" s="51"/>
      <c r="H6" s="51"/>
      <c r="I6" s="51"/>
      <c r="J6" s="51"/>
      <c r="K6" s="51"/>
      <c r="L6" s="52"/>
      <c r="M6" s="52"/>
    </row>
    <row r="7" spans="1:13" ht="15.75" thickBot="1" x14ac:dyDescent="0.3">
      <c r="A7" s="50"/>
      <c r="B7" s="53" t="s">
        <v>45</v>
      </c>
      <c r="C7" s="54" t="s">
        <v>46</v>
      </c>
      <c r="D7" s="55" t="s">
        <v>60</v>
      </c>
      <c r="E7" s="55" t="s">
        <v>61</v>
      </c>
      <c r="F7" s="55" t="s">
        <v>62</v>
      </c>
      <c r="G7" s="55" t="s">
        <v>63</v>
      </c>
      <c r="H7" s="55" t="s">
        <v>64</v>
      </c>
      <c r="I7" s="55" t="s">
        <v>65</v>
      </c>
      <c r="J7" s="55" t="s">
        <v>66</v>
      </c>
      <c r="K7" s="56" t="s">
        <v>67</v>
      </c>
      <c r="L7" s="55" t="s">
        <v>58</v>
      </c>
      <c r="M7" s="55" t="s">
        <v>59</v>
      </c>
    </row>
    <row r="8" spans="1:13" x14ac:dyDescent="0.25">
      <c r="A8" s="50"/>
      <c r="B8" s="83" t="s">
        <v>34</v>
      </c>
      <c r="C8" s="57" t="s">
        <v>47</v>
      </c>
      <c r="D8" s="58">
        <v>136414</v>
      </c>
      <c r="E8" s="58">
        <v>73595</v>
      </c>
      <c r="F8" s="58">
        <v>129882</v>
      </c>
      <c r="G8" s="58">
        <v>63870</v>
      </c>
      <c r="H8" s="58">
        <v>99271</v>
      </c>
      <c r="I8" s="58">
        <v>15019</v>
      </c>
      <c r="J8" s="58">
        <v>157184</v>
      </c>
      <c r="K8" s="59">
        <v>20281</v>
      </c>
      <c r="L8" s="58">
        <f>SUM(D8:G8)</f>
        <v>403761</v>
      </c>
      <c r="M8" s="58">
        <f>SUM(H8:K8)</f>
        <v>291755</v>
      </c>
    </row>
    <row r="9" spans="1:13" x14ac:dyDescent="0.25">
      <c r="A9" s="50"/>
      <c r="B9" s="84"/>
      <c r="C9" s="60" t="s">
        <v>48</v>
      </c>
      <c r="D9" s="61">
        <v>321910</v>
      </c>
      <c r="E9" s="61">
        <v>147929</v>
      </c>
      <c r="F9" s="61">
        <v>373321</v>
      </c>
      <c r="G9" s="61">
        <v>130056</v>
      </c>
      <c r="H9" s="61">
        <v>240974</v>
      </c>
      <c r="I9" s="61">
        <v>31575</v>
      </c>
      <c r="J9" s="61">
        <v>422252</v>
      </c>
      <c r="K9" s="62">
        <v>41198</v>
      </c>
      <c r="L9" s="61">
        <f t="shared" ref="L9:L19" si="0">SUM(D9:G9)</f>
        <v>973216</v>
      </c>
      <c r="M9" s="61">
        <f t="shared" ref="M9:M19" si="1">SUM(H9:K9)</f>
        <v>735999</v>
      </c>
    </row>
    <row r="10" spans="1:13" x14ac:dyDescent="0.25">
      <c r="A10" s="50"/>
      <c r="B10" s="85" t="s">
        <v>35</v>
      </c>
      <c r="C10" s="63" t="s">
        <v>47</v>
      </c>
      <c r="D10" s="64">
        <v>29196</v>
      </c>
      <c r="E10" s="64">
        <v>170540</v>
      </c>
      <c r="F10" s="64">
        <v>323949</v>
      </c>
      <c r="G10" s="64">
        <v>39084</v>
      </c>
      <c r="H10" s="64">
        <v>20751</v>
      </c>
      <c r="I10" s="64">
        <v>34167</v>
      </c>
      <c r="J10" s="64">
        <v>295933</v>
      </c>
      <c r="K10" s="65">
        <v>16642</v>
      </c>
      <c r="L10" s="64">
        <f t="shared" si="0"/>
        <v>562769</v>
      </c>
      <c r="M10" s="64">
        <f t="shared" si="1"/>
        <v>367493</v>
      </c>
    </row>
    <row r="11" spans="1:13" x14ac:dyDescent="0.25">
      <c r="A11" s="50"/>
      <c r="B11" s="84"/>
      <c r="C11" s="60" t="s">
        <v>48</v>
      </c>
      <c r="D11" s="61">
        <v>81138</v>
      </c>
      <c r="E11" s="61">
        <v>720614</v>
      </c>
      <c r="F11" s="61">
        <v>2381656</v>
      </c>
      <c r="G11" s="61">
        <v>104644</v>
      </c>
      <c r="H11" s="61">
        <v>67894</v>
      </c>
      <c r="I11" s="61">
        <v>136460</v>
      </c>
      <c r="J11" s="61">
        <v>1782590</v>
      </c>
      <c r="K11" s="62">
        <v>60923</v>
      </c>
      <c r="L11" s="61">
        <f t="shared" si="0"/>
        <v>3288052</v>
      </c>
      <c r="M11" s="61">
        <f t="shared" si="1"/>
        <v>2047867</v>
      </c>
    </row>
    <row r="12" spans="1:13" x14ac:dyDescent="0.25">
      <c r="A12" s="50"/>
      <c r="B12" s="86" t="s">
        <v>36</v>
      </c>
      <c r="C12" s="63" t="s">
        <v>47</v>
      </c>
      <c r="D12" s="64">
        <v>61583</v>
      </c>
      <c r="E12" s="64">
        <v>101506</v>
      </c>
      <c r="F12" s="64">
        <v>136783</v>
      </c>
      <c r="G12" s="64">
        <v>77194</v>
      </c>
      <c r="H12" s="64">
        <v>42650</v>
      </c>
      <c r="I12" s="64">
        <v>18136</v>
      </c>
      <c r="J12" s="64">
        <v>122049</v>
      </c>
      <c r="K12" s="65">
        <v>28779</v>
      </c>
      <c r="L12" s="64">
        <f t="shared" si="0"/>
        <v>377066</v>
      </c>
      <c r="M12" s="64">
        <f t="shared" si="1"/>
        <v>211614</v>
      </c>
    </row>
    <row r="13" spans="1:13" x14ac:dyDescent="0.25">
      <c r="A13" s="50"/>
      <c r="B13" s="84"/>
      <c r="C13" s="60" t="s">
        <v>48</v>
      </c>
      <c r="D13" s="61">
        <v>104491</v>
      </c>
      <c r="E13" s="61">
        <v>211166</v>
      </c>
      <c r="F13" s="61">
        <v>500424</v>
      </c>
      <c r="G13" s="61">
        <v>150554</v>
      </c>
      <c r="H13" s="61">
        <v>85484</v>
      </c>
      <c r="I13" s="61">
        <v>41418</v>
      </c>
      <c r="J13" s="61">
        <v>408084</v>
      </c>
      <c r="K13" s="62">
        <v>55759</v>
      </c>
      <c r="L13" s="61">
        <f t="shared" si="0"/>
        <v>966635</v>
      </c>
      <c r="M13" s="61">
        <f t="shared" si="1"/>
        <v>590745</v>
      </c>
    </row>
    <row r="14" spans="1:13" x14ac:dyDescent="0.25">
      <c r="A14" s="50"/>
      <c r="B14" s="86" t="s">
        <v>37</v>
      </c>
      <c r="C14" s="63" t="s">
        <v>47</v>
      </c>
      <c r="D14" s="64">
        <v>40592</v>
      </c>
      <c r="E14" s="64">
        <v>82399</v>
      </c>
      <c r="F14" s="64">
        <v>132461</v>
      </c>
      <c r="G14" s="64">
        <v>44118</v>
      </c>
      <c r="H14" s="64">
        <v>26609</v>
      </c>
      <c r="I14" s="64">
        <v>19883</v>
      </c>
      <c r="J14" s="64">
        <v>130547</v>
      </c>
      <c r="K14" s="65">
        <v>21966</v>
      </c>
      <c r="L14" s="64">
        <f t="shared" si="0"/>
        <v>299570</v>
      </c>
      <c r="M14" s="64">
        <f t="shared" si="1"/>
        <v>199005</v>
      </c>
    </row>
    <row r="15" spans="1:13" x14ac:dyDescent="0.25">
      <c r="A15" s="50"/>
      <c r="B15" s="84"/>
      <c r="C15" s="60" t="s">
        <v>48</v>
      </c>
      <c r="D15" s="61">
        <v>103429</v>
      </c>
      <c r="E15" s="61">
        <v>208516</v>
      </c>
      <c r="F15" s="61">
        <v>554772</v>
      </c>
      <c r="G15" s="61">
        <v>82082</v>
      </c>
      <c r="H15" s="61">
        <v>56543</v>
      </c>
      <c r="I15" s="61">
        <v>54240</v>
      </c>
      <c r="J15" s="61">
        <v>476761</v>
      </c>
      <c r="K15" s="62">
        <v>50637</v>
      </c>
      <c r="L15" s="61">
        <f t="shared" si="0"/>
        <v>948799</v>
      </c>
      <c r="M15" s="61">
        <f t="shared" si="1"/>
        <v>638181</v>
      </c>
    </row>
    <row r="16" spans="1:13" x14ac:dyDescent="0.25">
      <c r="A16" s="50"/>
      <c r="B16" s="87" t="s">
        <v>33</v>
      </c>
      <c r="C16" s="66" t="s">
        <v>47</v>
      </c>
      <c r="D16" s="67">
        <v>267785</v>
      </c>
      <c r="E16" s="67">
        <v>428040</v>
      </c>
      <c r="F16" s="67">
        <v>723075</v>
      </c>
      <c r="G16" s="67">
        <v>224266</v>
      </c>
      <c r="H16" s="67">
        <v>189281</v>
      </c>
      <c r="I16" s="67">
        <v>87205</v>
      </c>
      <c r="J16" s="67">
        <v>705713</v>
      </c>
      <c r="K16" s="68">
        <v>87668</v>
      </c>
      <c r="L16" s="67">
        <f t="shared" si="0"/>
        <v>1643166</v>
      </c>
      <c r="M16" s="67">
        <f t="shared" si="1"/>
        <v>1069867</v>
      </c>
    </row>
    <row r="17" spans="1:13" x14ac:dyDescent="0.25">
      <c r="A17" s="50"/>
      <c r="B17" s="88"/>
      <c r="C17" s="69" t="s">
        <v>48</v>
      </c>
      <c r="D17" s="70">
        <v>610968</v>
      </c>
      <c r="E17" s="70">
        <v>1288225</v>
      </c>
      <c r="F17" s="70">
        <v>3810173</v>
      </c>
      <c r="G17" s="70">
        <v>467336</v>
      </c>
      <c r="H17" s="70">
        <v>450895</v>
      </c>
      <c r="I17" s="70">
        <v>263693</v>
      </c>
      <c r="J17" s="70">
        <v>3089687</v>
      </c>
      <c r="K17" s="71">
        <v>208517</v>
      </c>
      <c r="L17" s="70">
        <f t="shared" si="0"/>
        <v>6176702</v>
      </c>
      <c r="M17" s="70">
        <f t="shared" si="1"/>
        <v>4012792</v>
      </c>
    </row>
    <row r="18" spans="1:13" x14ac:dyDescent="0.25">
      <c r="A18" s="50"/>
      <c r="B18" s="81" t="s">
        <v>9</v>
      </c>
      <c r="C18" s="66" t="s">
        <v>47</v>
      </c>
      <c r="D18" s="67">
        <v>20102722</v>
      </c>
      <c r="E18" s="67">
        <v>38260269</v>
      </c>
      <c r="F18" s="67">
        <v>49633868</v>
      </c>
      <c r="G18" s="67">
        <v>23384794</v>
      </c>
      <c r="H18" s="67">
        <v>12982314</v>
      </c>
      <c r="I18" s="67">
        <v>4410208</v>
      </c>
      <c r="J18" s="67">
        <v>32337276</v>
      </c>
      <c r="K18" s="68">
        <v>5972340</v>
      </c>
      <c r="L18" s="67">
        <f t="shared" si="0"/>
        <v>131381653</v>
      </c>
      <c r="M18" s="67">
        <f t="shared" si="1"/>
        <v>55702138</v>
      </c>
    </row>
    <row r="19" spans="1:13" x14ac:dyDescent="0.25">
      <c r="A19" s="50"/>
      <c r="B19" s="82"/>
      <c r="C19" s="69" t="s">
        <v>48</v>
      </c>
      <c r="D19" s="70">
        <v>56986471</v>
      </c>
      <c r="E19" s="70">
        <v>113980798</v>
      </c>
      <c r="F19" s="70">
        <v>205652932</v>
      </c>
      <c r="G19" s="70">
        <v>60119070</v>
      </c>
      <c r="H19" s="70">
        <v>39618426</v>
      </c>
      <c r="I19" s="70">
        <v>15318431</v>
      </c>
      <c r="J19" s="70">
        <v>134827536</v>
      </c>
      <c r="K19" s="71">
        <v>18682692</v>
      </c>
      <c r="L19" s="70">
        <f t="shared" si="0"/>
        <v>436739271</v>
      </c>
      <c r="M19" s="70">
        <f t="shared" si="1"/>
        <v>208447085</v>
      </c>
    </row>
    <row r="20" spans="1:13" x14ac:dyDescent="0.25">
      <c r="A20" s="50"/>
      <c r="B20" s="72"/>
      <c r="C20" s="72"/>
    </row>
    <row r="22" spans="1:13" ht="21" x14ac:dyDescent="0.25">
      <c r="C22"/>
      <c r="D22" s="5" t="s">
        <v>10</v>
      </c>
      <c r="E22" s="5" t="s">
        <v>11</v>
      </c>
      <c r="F22" s="5" t="s">
        <v>12</v>
      </c>
      <c r="G22" s="5" t="s">
        <v>13</v>
      </c>
      <c r="H22" s="5" t="s">
        <v>14</v>
      </c>
      <c r="I22" s="5" t="s">
        <v>15</v>
      </c>
      <c r="J22" s="5" t="s">
        <v>16</v>
      </c>
      <c r="K22" s="5" t="s">
        <v>17</v>
      </c>
    </row>
    <row r="23" spans="1:13" x14ac:dyDescent="0.25">
      <c r="B23" s="73" t="s">
        <v>47</v>
      </c>
      <c r="C23" s="8" t="s">
        <v>9</v>
      </c>
      <c r="D23" s="10">
        <v>20102722</v>
      </c>
      <c r="E23" s="10">
        <v>38260269</v>
      </c>
      <c r="F23" s="10">
        <v>49633868</v>
      </c>
      <c r="G23" s="10">
        <v>23384794</v>
      </c>
      <c r="H23" s="10">
        <v>12982314</v>
      </c>
      <c r="I23" s="10">
        <v>4410208</v>
      </c>
      <c r="J23" s="10">
        <v>32337276</v>
      </c>
      <c r="K23" s="10">
        <v>5972340</v>
      </c>
    </row>
    <row r="24" spans="1:13" x14ac:dyDescent="0.25">
      <c r="B24" s="73" t="s">
        <v>47</v>
      </c>
      <c r="C24" s="8" t="s">
        <v>23</v>
      </c>
      <c r="D24" s="10">
        <v>267785</v>
      </c>
      <c r="E24" s="10">
        <v>428040</v>
      </c>
      <c r="F24" s="10">
        <v>723075</v>
      </c>
      <c r="G24" s="10">
        <v>224266</v>
      </c>
      <c r="H24" s="10">
        <v>189281</v>
      </c>
      <c r="I24" s="10">
        <v>87205</v>
      </c>
      <c r="J24" s="10">
        <v>705713</v>
      </c>
      <c r="K24" s="10">
        <v>87668</v>
      </c>
    </row>
    <row r="25" spans="1:13" x14ac:dyDescent="0.25">
      <c r="B25" s="73" t="s">
        <v>48</v>
      </c>
      <c r="C25" s="8" t="s">
        <v>9</v>
      </c>
      <c r="D25" s="10">
        <v>56986471</v>
      </c>
      <c r="E25" s="10">
        <v>113980798</v>
      </c>
      <c r="F25" s="10">
        <v>205652932</v>
      </c>
      <c r="G25" s="10">
        <v>60119070</v>
      </c>
      <c r="H25" s="10">
        <v>39618426</v>
      </c>
      <c r="I25" s="10">
        <v>15318431</v>
      </c>
      <c r="J25" s="10">
        <v>134827536</v>
      </c>
      <c r="K25" s="10">
        <v>18682692</v>
      </c>
    </row>
    <row r="26" spans="1:13" x14ac:dyDescent="0.25">
      <c r="B26" s="73" t="s">
        <v>48</v>
      </c>
      <c r="C26" s="8" t="s">
        <v>23</v>
      </c>
      <c r="D26" s="10">
        <v>610968</v>
      </c>
      <c r="E26" s="10">
        <v>1288225</v>
      </c>
      <c r="F26" s="10">
        <v>3810173</v>
      </c>
      <c r="G26" s="10">
        <v>467336</v>
      </c>
      <c r="H26" s="10">
        <v>450895</v>
      </c>
      <c r="I26" s="10">
        <v>263693</v>
      </c>
      <c r="J26" s="10">
        <v>3089687</v>
      </c>
      <c r="K26" s="10">
        <v>208517</v>
      </c>
    </row>
    <row r="30" spans="1:13" x14ac:dyDescent="0.25">
      <c r="B30" s="89" t="s">
        <v>68</v>
      </c>
    </row>
  </sheetData>
  <mergeCells count="6">
    <mergeCell ref="B18:B19"/>
    <mergeCell ref="B8:B9"/>
    <mergeCell ref="B10:B11"/>
    <mergeCell ref="B12:B13"/>
    <mergeCell ref="B14:B15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10_Grafici</vt:lpstr>
      <vt:lpstr>10_Tabella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2022-04-15T09:47:34Z</dcterms:created>
  <dcterms:modified xsi:type="dcterms:W3CDTF">2022-04-15T11:21:07Z</dcterms:modified>
</cp:coreProperties>
</file>