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taqfsrvw01\DirezioneInformatica3\Statistica interni3\Dati_Pubblicazioni_Aree_Tematiche_Altro\Bollettino-trimestrale\2022_Trim1\DATI X SITO - B2022_1\"/>
    </mc:Choice>
  </mc:AlternateContent>
  <bookViews>
    <workbookView xWindow="0" yWindow="0" windowWidth="21600" windowHeight="9600" activeTab="4"/>
  </bookViews>
  <sheets>
    <sheet name="11_Import-Reg-Abr-Ita" sheetId="1" r:id="rId1"/>
    <sheet name="11_Export-Reg-Abr-Ita" sheetId="2" r:id="rId2"/>
    <sheet name="11_Saldo Graf" sheetId="3" r:id="rId3"/>
    <sheet name="11_Saldo Tab" sheetId="4" r:id="rId4"/>
    <sheet name="11_Imp_exp_x_Ateco" sheetId="5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5" l="1"/>
  <c r="C46" i="5"/>
  <c r="C45" i="5"/>
  <c r="C44" i="5"/>
  <c r="C43" i="5"/>
  <c r="C42" i="5"/>
  <c r="C41" i="5"/>
  <c r="C40" i="5"/>
  <c r="C39" i="5"/>
  <c r="F46" i="5"/>
  <c r="F42" i="5"/>
  <c r="D48" i="5"/>
  <c r="E44" i="5"/>
  <c r="E40" i="5"/>
  <c r="J53" i="4"/>
  <c r="I53" i="4"/>
  <c r="H53" i="4"/>
  <c r="G53" i="4"/>
  <c r="F53" i="4"/>
  <c r="E53" i="4"/>
  <c r="D53" i="4"/>
  <c r="C53" i="4"/>
  <c r="B53" i="4"/>
  <c r="J52" i="4"/>
  <c r="I52" i="4"/>
  <c r="H52" i="4"/>
  <c r="G52" i="4"/>
  <c r="F52" i="4"/>
  <c r="E52" i="4"/>
  <c r="D52" i="4"/>
  <c r="C52" i="4"/>
  <c r="B52" i="4"/>
  <c r="J51" i="4"/>
  <c r="I51" i="4"/>
  <c r="H51" i="4"/>
  <c r="G51" i="4"/>
  <c r="F51" i="4"/>
  <c r="E51" i="4"/>
  <c r="D51" i="4"/>
  <c r="C51" i="4"/>
  <c r="B51" i="4"/>
  <c r="J50" i="4"/>
  <c r="I50" i="4"/>
  <c r="H50" i="4"/>
  <c r="G50" i="4"/>
  <c r="F50" i="4"/>
  <c r="E50" i="4"/>
  <c r="D50" i="4"/>
  <c r="C50" i="4"/>
  <c r="B50" i="4"/>
  <c r="J49" i="4"/>
  <c r="I49" i="4"/>
  <c r="H49" i="4"/>
  <c r="G49" i="4"/>
  <c r="F49" i="4"/>
  <c r="E49" i="4"/>
  <c r="D49" i="4"/>
  <c r="C49" i="4"/>
  <c r="B49" i="4"/>
  <c r="J48" i="4"/>
  <c r="I48" i="4"/>
  <c r="H48" i="4"/>
  <c r="G48" i="4"/>
  <c r="F48" i="4"/>
  <c r="E48" i="4"/>
  <c r="D48" i="4"/>
  <c r="C48" i="4"/>
  <c r="B48" i="4"/>
  <c r="J47" i="4"/>
  <c r="I47" i="4"/>
  <c r="H47" i="4"/>
  <c r="G47" i="4"/>
  <c r="F47" i="4"/>
  <c r="E47" i="4"/>
  <c r="D47" i="4"/>
  <c r="C47" i="4"/>
  <c r="B47" i="4"/>
  <c r="J46" i="4"/>
  <c r="I46" i="4"/>
  <c r="H46" i="4"/>
  <c r="G46" i="4"/>
  <c r="F46" i="4"/>
  <c r="E46" i="4"/>
  <c r="D46" i="4"/>
  <c r="C46" i="4"/>
  <c r="B46" i="4"/>
  <c r="J45" i="4"/>
  <c r="I45" i="4"/>
  <c r="H45" i="4"/>
  <c r="G45" i="4"/>
  <c r="F45" i="4"/>
  <c r="E45" i="4"/>
  <c r="D45" i="4"/>
  <c r="C45" i="4"/>
  <c r="B45" i="4"/>
  <c r="J44" i="4"/>
  <c r="I44" i="4"/>
  <c r="H44" i="4"/>
  <c r="G44" i="4"/>
  <c r="F44" i="4"/>
  <c r="E44" i="4"/>
  <c r="D44" i="4"/>
  <c r="C44" i="4"/>
  <c r="B44" i="4"/>
  <c r="J43" i="4"/>
  <c r="I43" i="4"/>
  <c r="H43" i="4"/>
  <c r="G43" i="4"/>
  <c r="F43" i="4"/>
  <c r="E43" i="4"/>
  <c r="D43" i="4"/>
  <c r="C43" i="4"/>
  <c r="B43" i="4"/>
  <c r="J42" i="4"/>
  <c r="I42" i="4"/>
  <c r="H42" i="4"/>
  <c r="G42" i="4"/>
  <c r="F42" i="4"/>
  <c r="E42" i="4"/>
  <c r="D42" i="4"/>
  <c r="C42" i="4"/>
  <c r="B42" i="4"/>
  <c r="J41" i="4"/>
  <c r="I41" i="4"/>
  <c r="H41" i="4"/>
  <c r="G41" i="4"/>
  <c r="F41" i="4"/>
  <c r="E41" i="4"/>
  <c r="D41" i="4"/>
  <c r="C41" i="4"/>
  <c r="B41" i="4"/>
  <c r="J40" i="4"/>
  <c r="I40" i="4"/>
  <c r="H40" i="4"/>
  <c r="G40" i="4"/>
  <c r="F40" i="4"/>
  <c r="E40" i="4"/>
  <c r="D40" i="4"/>
  <c r="C40" i="4"/>
  <c r="B40" i="4"/>
  <c r="J39" i="4"/>
  <c r="I39" i="4"/>
  <c r="H39" i="4"/>
  <c r="G39" i="4"/>
  <c r="F39" i="4"/>
  <c r="E39" i="4"/>
  <c r="D39" i="4"/>
  <c r="C39" i="4"/>
  <c r="B39" i="4"/>
  <c r="J38" i="4"/>
  <c r="I38" i="4"/>
  <c r="H38" i="4"/>
  <c r="G38" i="4"/>
  <c r="F38" i="4"/>
  <c r="E38" i="4"/>
  <c r="D38" i="4"/>
  <c r="C38" i="4"/>
  <c r="B38" i="4"/>
  <c r="J37" i="4"/>
  <c r="I37" i="4"/>
  <c r="H37" i="4"/>
  <c r="G37" i="4"/>
  <c r="F37" i="4"/>
  <c r="E37" i="4"/>
  <c r="D37" i="4"/>
  <c r="C37" i="4"/>
  <c r="B37" i="4"/>
  <c r="J36" i="4"/>
  <c r="I36" i="4"/>
  <c r="H36" i="4"/>
  <c r="G36" i="4"/>
  <c r="F36" i="4"/>
  <c r="E36" i="4"/>
  <c r="D36" i="4"/>
  <c r="C36" i="4"/>
  <c r="B36" i="4"/>
  <c r="J35" i="4"/>
  <c r="I35" i="4"/>
  <c r="H35" i="4"/>
  <c r="G35" i="4"/>
  <c r="F35" i="4"/>
  <c r="E35" i="4"/>
  <c r="D35" i="4"/>
  <c r="C35" i="4"/>
  <c r="B35" i="4"/>
  <c r="J34" i="4"/>
  <c r="I34" i="4"/>
  <c r="H34" i="4"/>
  <c r="G34" i="4"/>
  <c r="F34" i="4"/>
  <c r="E34" i="4"/>
  <c r="D34" i="4"/>
  <c r="C34" i="4"/>
  <c r="B34" i="4"/>
  <c r="J33" i="4"/>
  <c r="I33" i="4"/>
  <c r="H33" i="4"/>
  <c r="G33" i="4"/>
  <c r="F33" i="4"/>
  <c r="E33" i="4"/>
  <c r="D33" i="4"/>
  <c r="C33" i="4"/>
  <c r="B33" i="4"/>
  <c r="J32" i="4"/>
  <c r="I32" i="4"/>
  <c r="H32" i="4"/>
  <c r="G32" i="4"/>
  <c r="F32" i="4"/>
  <c r="E32" i="4"/>
  <c r="D32" i="4"/>
  <c r="C32" i="4"/>
  <c r="B32" i="4"/>
  <c r="K20" i="3"/>
  <c r="J20" i="3"/>
  <c r="I20" i="3"/>
  <c r="H20" i="3"/>
  <c r="G20" i="3"/>
  <c r="F20" i="3"/>
  <c r="E20" i="3"/>
  <c r="D20" i="3"/>
  <c r="C20" i="3"/>
  <c r="K19" i="3"/>
  <c r="J19" i="3"/>
  <c r="I19" i="3"/>
  <c r="H19" i="3"/>
  <c r="G19" i="3"/>
  <c r="F19" i="3"/>
  <c r="E19" i="3"/>
  <c r="D19" i="3"/>
  <c r="C19" i="3"/>
  <c r="K16" i="3"/>
  <c r="G16" i="3"/>
  <c r="K15" i="3"/>
  <c r="G15" i="3"/>
  <c r="E79" i="2"/>
  <c r="B79" i="2"/>
  <c r="G79" i="2" s="1"/>
  <c r="C78" i="2"/>
  <c r="B78" i="2"/>
  <c r="G78" i="2" s="1"/>
  <c r="D77" i="2"/>
  <c r="C77" i="2"/>
  <c r="E76" i="2"/>
  <c r="D76" i="2"/>
  <c r="E75" i="2"/>
  <c r="B75" i="2"/>
  <c r="G75" i="2" s="1"/>
  <c r="C74" i="2"/>
  <c r="B74" i="2"/>
  <c r="G74" i="2" s="1"/>
  <c r="D73" i="2"/>
  <c r="C73" i="2"/>
  <c r="E72" i="2"/>
  <c r="D72" i="2"/>
  <c r="E71" i="2"/>
  <c r="B71" i="2"/>
  <c r="G71" i="2" s="1"/>
  <c r="C70" i="2"/>
  <c r="B70" i="2"/>
  <c r="G70" i="2" s="1"/>
  <c r="D69" i="2"/>
  <c r="C69" i="2"/>
  <c r="E68" i="2"/>
  <c r="D68" i="2"/>
  <c r="E67" i="2"/>
  <c r="B67" i="2"/>
  <c r="G67" i="2" s="1"/>
  <c r="C66" i="2"/>
  <c r="B66" i="2"/>
  <c r="G66" i="2" s="1"/>
  <c r="D65" i="2"/>
  <c r="C65" i="2"/>
  <c r="E64" i="2"/>
  <c r="D64" i="2"/>
  <c r="E63" i="2"/>
  <c r="B63" i="2"/>
  <c r="G63" i="2" s="1"/>
  <c r="C62" i="2"/>
  <c r="B62" i="2"/>
  <c r="G62" i="2" s="1"/>
  <c r="D61" i="2"/>
  <c r="C61" i="2"/>
  <c r="E60" i="2"/>
  <c r="D60" i="2"/>
  <c r="E59" i="2"/>
  <c r="B59" i="2"/>
  <c r="G59" i="2" s="1"/>
  <c r="J51" i="2"/>
  <c r="I51" i="2"/>
  <c r="H51" i="2"/>
  <c r="D79" i="2" s="1"/>
  <c r="G51" i="2"/>
  <c r="C79" i="2" s="1"/>
  <c r="F51" i="2"/>
  <c r="E51" i="2"/>
  <c r="D51" i="2"/>
  <c r="C51" i="2"/>
  <c r="B51" i="2"/>
  <c r="J50" i="2"/>
  <c r="I50" i="2"/>
  <c r="E78" i="2" s="1"/>
  <c r="H50" i="2"/>
  <c r="D78" i="2" s="1"/>
  <c r="G50" i="2"/>
  <c r="F50" i="2"/>
  <c r="E50" i="2"/>
  <c r="D50" i="2"/>
  <c r="C50" i="2"/>
  <c r="B50" i="2"/>
  <c r="J49" i="2"/>
  <c r="I49" i="2"/>
  <c r="E77" i="2" s="1"/>
  <c r="H49" i="2"/>
  <c r="G49" i="2"/>
  <c r="F49" i="2"/>
  <c r="B77" i="2" s="1"/>
  <c r="G77" i="2" s="1"/>
  <c r="E49" i="2"/>
  <c r="D49" i="2"/>
  <c r="C49" i="2"/>
  <c r="B49" i="2"/>
  <c r="J48" i="2"/>
  <c r="I48" i="2"/>
  <c r="H48" i="2"/>
  <c r="G48" i="2"/>
  <c r="C76" i="2" s="1"/>
  <c r="F48" i="2"/>
  <c r="B76" i="2" s="1"/>
  <c r="G76" i="2" s="1"/>
  <c r="E48" i="2"/>
  <c r="D48" i="2"/>
  <c r="C48" i="2"/>
  <c r="B48" i="2"/>
  <c r="J47" i="2"/>
  <c r="I47" i="2"/>
  <c r="H47" i="2"/>
  <c r="D75" i="2" s="1"/>
  <c r="G47" i="2"/>
  <c r="C75" i="2" s="1"/>
  <c r="F47" i="2"/>
  <c r="E47" i="2"/>
  <c r="D47" i="2"/>
  <c r="C47" i="2"/>
  <c r="B47" i="2"/>
  <c r="J46" i="2"/>
  <c r="I46" i="2"/>
  <c r="E74" i="2" s="1"/>
  <c r="H46" i="2"/>
  <c r="D74" i="2" s="1"/>
  <c r="G46" i="2"/>
  <c r="F46" i="2"/>
  <c r="E46" i="2"/>
  <c r="D46" i="2"/>
  <c r="C46" i="2"/>
  <c r="B46" i="2"/>
  <c r="J45" i="2"/>
  <c r="I45" i="2"/>
  <c r="E73" i="2" s="1"/>
  <c r="H45" i="2"/>
  <c r="G45" i="2"/>
  <c r="F45" i="2"/>
  <c r="B73" i="2" s="1"/>
  <c r="G73" i="2" s="1"/>
  <c r="E45" i="2"/>
  <c r="D45" i="2"/>
  <c r="C45" i="2"/>
  <c r="B45" i="2"/>
  <c r="J44" i="2"/>
  <c r="I44" i="2"/>
  <c r="H44" i="2"/>
  <c r="G44" i="2"/>
  <c r="C72" i="2" s="1"/>
  <c r="F44" i="2"/>
  <c r="B72" i="2" s="1"/>
  <c r="G72" i="2" s="1"/>
  <c r="E44" i="2"/>
  <c r="D44" i="2"/>
  <c r="C44" i="2"/>
  <c r="B44" i="2"/>
  <c r="J43" i="2"/>
  <c r="I43" i="2"/>
  <c r="H43" i="2"/>
  <c r="D71" i="2" s="1"/>
  <c r="G43" i="2"/>
  <c r="C71" i="2" s="1"/>
  <c r="F43" i="2"/>
  <c r="E43" i="2"/>
  <c r="D43" i="2"/>
  <c r="C43" i="2"/>
  <c r="B43" i="2"/>
  <c r="J42" i="2"/>
  <c r="I42" i="2"/>
  <c r="E70" i="2" s="1"/>
  <c r="H42" i="2"/>
  <c r="D70" i="2" s="1"/>
  <c r="G42" i="2"/>
  <c r="F42" i="2"/>
  <c r="E42" i="2"/>
  <c r="D42" i="2"/>
  <c r="C42" i="2"/>
  <c r="B42" i="2"/>
  <c r="J41" i="2"/>
  <c r="I41" i="2"/>
  <c r="E69" i="2" s="1"/>
  <c r="H41" i="2"/>
  <c r="G41" i="2"/>
  <c r="F41" i="2"/>
  <c r="B69" i="2" s="1"/>
  <c r="G69" i="2" s="1"/>
  <c r="E41" i="2"/>
  <c r="D41" i="2"/>
  <c r="C41" i="2"/>
  <c r="B41" i="2"/>
  <c r="J40" i="2"/>
  <c r="I40" i="2"/>
  <c r="H40" i="2"/>
  <c r="G40" i="2"/>
  <c r="C68" i="2" s="1"/>
  <c r="F40" i="2"/>
  <c r="B68" i="2" s="1"/>
  <c r="G68" i="2" s="1"/>
  <c r="E40" i="2"/>
  <c r="D40" i="2"/>
  <c r="C40" i="2"/>
  <c r="B40" i="2"/>
  <c r="J39" i="2"/>
  <c r="I39" i="2"/>
  <c r="H39" i="2"/>
  <c r="D67" i="2" s="1"/>
  <c r="G39" i="2"/>
  <c r="C67" i="2" s="1"/>
  <c r="F39" i="2"/>
  <c r="E39" i="2"/>
  <c r="D39" i="2"/>
  <c r="C39" i="2"/>
  <c r="B39" i="2"/>
  <c r="J38" i="2"/>
  <c r="I38" i="2"/>
  <c r="E66" i="2" s="1"/>
  <c r="H38" i="2"/>
  <c r="D66" i="2" s="1"/>
  <c r="G38" i="2"/>
  <c r="F38" i="2"/>
  <c r="E38" i="2"/>
  <c r="D38" i="2"/>
  <c r="C38" i="2"/>
  <c r="B38" i="2"/>
  <c r="J37" i="2"/>
  <c r="I37" i="2"/>
  <c r="E65" i="2" s="1"/>
  <c r="H37" i="2"/>
  <c r="G37" i="2"/>
  <c r="F37" i="2"/>
  <c r="B65" i="2" s="1"/>
  <c r="G65" i="2" s="1"/>
  <c r="E37" i="2"/>
  <c r="D37" i="2"/>
  <c r="C37" i="2"/>
  <c r="B37" i="2"/>
  <c r="J36" i="2"/>
  <c r="I36" i="2"/>
  <c r="H36" i="2"/>
  <c r="G36" i="2"/>
  <c r="C64" i="2" s="1"/>
  <c r="F36" i="2"/>
  <c r="B64" i="2" s="1"/>
  <c r="G64" i="2" s="1"/>
  <c r="E36" i="2"/>
  <c r="D36" i="2"/>
  <c r="C36" i="2"/>
  <c r="B36" i="2"/>
  <c r="J35" i="2"/>
  <c r="I35" i="2"/>
  <c r="H35" i="2"/>
  <c r="D63" i="2" s="1"/>
  <c r="G35" i="2"/>
  <c r="C63" i="2" s="1"/>
  <c r="F35" i="2"/>
  <c r="E35" i="2"/>
  <c r="D35" i="2"/>
  <c r="C35" i="2"/>
  <c r="B35" i="2"/>
  <c r="J34" i="2"/>
  <c r="I34" i="2"/>
  <c r="E62" i="2" s="1"/>
  <c r="H34" i="2"/>
  <c r="D62" i="2" s="1"/>
  <c r="G34" i="2"/>
  <c r="F34" i="2"/>
  <c r="E34" i="2"/>
  <c r="D34" i="2"/>
  <c r="C34" i="2"/>
  <c r="B34" i="2"/>
  <c r="J33" i="2"/>
  <c r="I33" i="2"/>
  <c r="E61" i="2" s="1"/>
  <c r="H33" i="2"/>
  <c r="G33" i="2"/>
  <c r="F33" i="2"/>
  <c r="B61" i="2" s="1"/>
  <c r="G61" i="2" s="1"/>
  <c r="E33" i="2"/>
  <c r="D33" i="2"/>
  <c r="C33" i="2"/>
  <c r="B33" i="2"/>
  <c r="J32" i="2"/>
  <c r="J52" i="2" s="1"/>
  <c r="I32" i="2"/>
  <c r="I52" i="2" s="1"/>
  <c r="E80" i="2" s="1"/>
  <c r="H32" i="2"/>
  <c r="G32" i="2"/>
  <c r="C60" i="2" s="1"/>
  <c r="F32" i="2"/>
  <c r="F52" i="2" s="1"/>
  <c r="B80" i="2" s="1"/>
  <c r="G80" i="2" s="1"/>
  <c r="E32" i="2"/>
  <c r="E52" i="2" s="1"/>
  <c r="D32" i="2"/>
  <c r="C32" i="2"/>
  <c r="B32" i="2"/>
  <c r="B52" i="2" s="1"/>
  <c r="J31" i="2"/>
  <c r="I31" i="2"/>
  <c r="H31" i="2"/>
  <c r="D59" i="2" s="1"/>
  <c r="G31" i="2"/>
  <c r="C59" i="2" s="1"/>
  <c r="F31" i="2"/>
  <c r="E31" i="2"/>
  <c r="D31" i="2"/>
  <c r="D52" i="2" s="1"/>
  <c r="C31" i="2"/>
  <c r="C52" i="2" s="1"/>
  <c r="B31" i="2"/>
  <c r="E79" i="1"/>
  <c r="B79" i="1"/>
  <c r="G79" i="1" s="1"/>
  <c r="C78" i="1"/>
  <c r="B78" i="1"/>
  <c r="G78" i="1" s="1"/>
  <c r="D77" i="1"/>
  <c r="C77" i="1"/>
  <c r="E76" i="1"/>
  <c r="D76" i="1"/>
  <c r="E75" i="1"/>
  <c r="B75" i="1"/>
  <c r="G75" i="1" s="1"/>
  <c r="C74" i="1"/>
  <c r="B74" i="1"/>
  <c r="G74" i="1" s="1"/>
  <c r="D73" i="1"/>
  <c r="C73" i="1"/>
  <c r="E72" i="1"/>
  <c r="D72" i="1"/>
  <c r="E71" i="1"/>
  <c r="B71" i="1"/>
  <c r="G71" i="1" s="1"/>
  <c r="C70" i="1"/>
  <c r="B70" i="1"/>
  <c r="G70" i="1" s="1"/>
  <c r="D69" i="1"/>
  <c r="C69" i="1"/>
  <c r="E68" i="1"/>
  <c r="D68" i="1"/>
  <c r="E67" i="1"/>
  <c r="B67" i="1"/>
  <c r="G67" i="1" s="1"/>
  <c r="C66" i="1"/>
  <c r="B66" i="1"/>
  <c r="G66" i="1" s="1"/>
  <c r="D65" i="1"/>
  <c r="C65" i="1"/>
  <c r="E64" i="1"/>
  <c r="D64" i="1"/>
  <c r="E63" i="1"/>
  <c r="B63" i="1"/>
  <c r="G63" i="1" s="1"/>
  <c r="C62" i="1"/>
  <c r="B62" i="1"/>
  <c r="G62" i="1" s="1"/>
  <c r="C61" i="1"/>
  <c r="D60" i="1"/>
  <c r="E59" i="1"/>
  <c r="J51" i="1"/>
  <c r="I51" i="1"/>
  <c r="H51" i="1"/>
  <c r="D79" i="1" s="1"/>
  <c r="G51" i="1"/>
  <c r="C79" i="1" s="1"/>
  <c r="F51" i="1"/>
  <c r="E51" i="1"/>
  <c r="D51" i="1"/>
  <c r="C51" i="1"/>
  <c r="B51" i="1"/>
  <c r="J50" i="1"/>
  <c r="I50" i="1"/>
  <c r="E78" i="1" s="1"/>
  <c r="H50" i="1"/>
  <c r="D78" i="1" s="1"/>
  <c r="G50" i="1"/>
  <c r="F50" i="1"/>
  <c r="E50" i="1"/>
  <c r="D50" i="1"/>
  <c r="C50" i="1"/>
  <c r="B50" i="1"/>
  <c r="J49" i="1"/>
  <c r="I49" i="1"/>
  <c r="E77" i="1" s="1"/>
  <c r="H49" i="1"/>
  <c r="G49" i="1"/>
  <c r="F49" i="1"/>
  <c r="B77" i="1" s="1"/>
  <c r="G77" i="1" s="1"/>
  <c r="E49" i="1"/>
  <c r="D49" i="1"/>
  <c r="C49" i="1"/>
  <c r="B49" i="1"/>
  <c r="J48" i="1"/>
  <c r="I48" i="1"/>
  <c r="H48" i="1"/>
  <c r="G48" i="1"/>
  <c r="C76" i="1" s="1"/>
  <c r="F48" i="1"/>
  <c r="B76" i="1" s="1"/>
  <c r="G76" i="1" s="1"/>
  <c r="E48" i="1"/>
  <c r="D48" i="1"/>
  <c r="C48" i="1"/>
  <c r="B48" i="1"/>
  <c r="J47" i="1"/>
  <c r="I47" i="1"/>
  <c r="H47" i="1"/>
  <c r="D75" i="1" s="1"/>
  <c r="G47" i="1"/>
  <c r="C75" i="1" s="1"/>
  <c r="F47" i="1"/>
  <c r="E47" i="1"/>
  <c r="D47" i="1"/>
  <c r="C47" i="1"/>
  <c r="B47" i="1"/>
  <c r="J46" i="1"/>
  <c r="I46" i="1"/>
  <c r="E74" i="1" s="1"/>
  <c r="H46" i="1"/>
  <c r="D74" i="1" s="1"/>
  <c r="G46" i="1"/>
  <c r="F46" i="1"/>
  <c r="E46" i="1"/>
  <c r="D46" i="1"/>
  <c r="C46" i="1"/>
  <c r="B46" i="1"/>
  <c r="J45" i="1"/>
  <c r="I45" i="1"/>
  <c r="E73" i="1" s="1"/>
  <c r="H45" i="1"/>
  <c r="G45" i="1"/>
  <c r="F45" i="1"/>
  <c r="B73" i="1" s="1"/>
  <c r="G73" i="1" s="1"/>
  <c r="E45" i="1"/>
  <c r="D45" i="1"/>
  <c r="C45" i="1"/>
  <c r="B45" i="1"/>
  <c r="J44" i="1"/>
  <c r="I44" i="1"/>
  <c r="H44" i="1"/>
  <c r="G44" i="1"/>
  <c r="C72" i="1" s="1"/>
  <c r="F44" i="1"/>
  <c r="B72" i="1" s="1"/>
  <c r="G72" i="1" s="1"/>
  <c r="E44" i="1"/>
  <c r="D44" i="1"/>
  <c r="C44" i="1"/>
  <c r="B44" i="1"/>
  <c r="J43" i="1"/>
  <c r="I43" i="1"/>
  <c r="H43" i="1"/>
  <c r="D71" i="1" s="1"/>
  <c r="G43" i="1"/>
  <c r="C71" i="1" s="1"/>
  <c r="F43" i="1"/>
  <c r="E43" i="1"/>
  <c r="D43" i="1"/>
  <c r="C43" i="1"/>
  <c r="B43" i="1"/>
  <c r="J42" i="1"/>
  <c r="I42" i="1"/>
  <c r="E70" i="1" s="1"/>
  <c r="H42" i="1"/>
  <c r="D70" i="1" s="1"/>
  <c r="G42" i="1"/>
  <c r="F42" i="1"/>
  <c r="E42" i="1"/>
  <c r="D42" i="1"/>
  <c r="C42" i="1"/>
  <c r="B42" i="1"/>
  <c r="J41" i="1"/>
  <c r="I41" i="1"/>
  <c r="E69" i="1" s="1"/>
  <c r="H41" i="1"/>
  <c r="G41" i="1"/>
  <c r="F41" i="1"/>
  <c r="B69" i="1" s="1"/>
  <c r="G69" i="1" s="1"/>
  <c r="E41" i="1"/>
  <c r="D41" i="1"/>
  <c r="C41" i="1"/>
  <c r="B41" i="1"/>
  <c r="J40" i="1"/>
  <c r="I40" i="1"/>
  <c r="H40" i="1"/>
  <c r="G40" i="1"/>
  <c r="C68" i="1" s="1"/>
  <c r="F40" i="1"/>
  <c r="B68" i="1" s="1"/>
  <c r="G68" i="1" s="1"/>
  <c r="E40" i="1"/>
  <c r="D40" i="1"/>
  <c r="C40" i="1"/>
  <c r="B40" i="1"/>
  <c r="J39" i="1"/>
  <c r="I39" i="1"/>
  <c r="H39" i="1"/>
  <c r="D67" i="1" s="1"/>
  <c r="G39" i="1"/>
  <c r="C67" i="1" s="1"/>
  <c r="F39" i="1"/>
  <c r="E39" i="1"/>
  <c r="D39" i="1"/>
  <c r="C39" i="1"/>
  <c r="B39" i="1"/>
  <c r="J38" i="1"/>
  <c r="I38" i="1"/>
  <c r="E66" i="1" s="1"/>
  <c r="H38" i="1"/>
  <c r="D66" i="1" s="1"/>
  <c r="G38" i="1"/>
  <c r="F38" i="1"/>
  <c r="E38" i="1"/>
  <c r="D38" i="1"/>
  <c r="C38" i="1"/>
  <c r="B38" i="1"/>
  <c r="J37" i="1"/>
  <c r="I37" i="1"/>
  <c r="E65" i="1" s="1"/>
  <c r="H37" i="1"/>
  <c r="G37" i="1"/>
  <c r="F37" i="1"/>
  <c r="B65" i="1" s="1"/>
  <c r="G65" i="1" s="1"/>
  <c r="E37" i="1"/>
  <c r="D37" i="1"/>
  <c r="C37" i="1"/>
  <c r="B37" i="1"/>
  <c r="J36" i="1"/>
  <c r="I36" i="1"/>
  <c r="H36" i="1"/>
  <c r="G36" i="1"/>
  <c r="C64" i="1" s="1"/>
  <c r="F36" i="1"/>
  <c r="B64" i="1" s="1"/>
  <c r="G64" i="1" s="1"/>
  <c r="E36" i="1"/>
  <c r="D36" i="1"/>
  <c r="C36" i="1"/>
  <c r="B36" i="1"/>
  <c r="J35" i="1"/>
  <c r="I35" i="1"/>
  <c r="H35" i="1"/>
  <c r="D63" i="1" s="1"/>
  <c r="G35" i="1"/>
  <c r="C63" i="1" s="1"/>
  <c r="F35" i="1"/>
  <c r="E35" i="1"/>
  <c r="D35" i="1"/>
  <c r="C35" i="1"/>
  <c r="B35" i="1"/>
  <c r="J34" i="1"/>
  <c r="I34" i="1"/>
  <c r="E62" i="1" s="1"/>
  <c r="H34" i="1"/>
  <c r="D62" i="1" s="1"/>
  <c r="G34" i="1"/>
  <c r="F34" i="1"/>
  <c r="E34" i="1"/>
  <c r="D34" i="1"/>
  <c r="C34" i="1"/>
  <c r="B34" i="1"/>
  <c r="J33" i="1"/>
  <c r="I33" i="1"/>
  <c r="E61" i="1" s="1"/>
  <c r="H33" i="1"/>
  <c r="D61" i="1" s="1"/>
  <c r="G33" i="1"/>
  <c r="F33" i="1"/>
  <c r="B61" i="1" s="1"/>
  <c r="G61" i="1" s="1"/>
  <c r="E33" i="1"/>
  <c r="D33" i="1"/>
  <c r="C33" i="1"/>
  <c r="B33" i="1"/>
  <c r="J32" i="1"/>
  <c r="J52" i="1" s="1"/>
  <c r="I32" i="1"/>
  <c r="I52" i="1" s="1"/>
  <c r="E80" i="1" s="1"/>
  <c r="H32" i="1"/>
  <c r="G32" i="1"/>
  <c r="C60" i="1" s="1"/>
  <c r="F32" i="1"/>
  <c r="F52" i="1" s="1"/>
  <c r="B80" i="1" s="1"/>
  <c r="G80" i="1" s="1"/>
  <c r="E32" i="1"/>
  <c r="E52" i="1" s="1"/>
  <c r="D32" i="1"/>
  <c r="C32" i="1"/>
  <c r="B32" i="1"/>
  <c r="B52" i="1" s="1"/>
  <c r="J31" i="1"/>
  <c r="I31" i="1"/>
  <c r="H31" i="1"/>
  <c r="D59" i="1" s="1"/>
  <c r="G31" i="1"/>
  <c r="C59" i="1" s="1"/>
  <c r="F31" i="1"/>
  <c r="B59" i="1" s="1"/>
  <c r="G59" i="1" s="1"/>
  <c r="E31" i="1"/>
  <c r="D31" i="1"/>
  <c r="D52" i="1" s="1"/>
  <c r="C31" i="1"/>
  <c r="C52" i="1" s="1"/>
  <c r="B31" i="1"/>
  <c r="D40" i="5" l="1"/>
  <c r="D44" i="5"/>
  <c r="F39" i="5"/>
  <c r="F43" i="5"/>
  <c r="F47" i="5"/>
  <c r="E39" i="5"/>
  <c r="E43" i="5"/>
  <c r="E47" i="5"/>
  <c r="D41" i="5"/>
  <c r="D45" i="5"/>
  <c r="G39" i="5"/>
  <c r="G40" i="5"/>
  <c r="G41" i="5"/>
  <c r="G43" i="5"/>
  <c r="G44" i="5"/>
  <c r="G45" i="5"/>
  <c r="G47" i="5"/>
  <c r="F48" i="5"/>
  <c r="D42" i="5"/>
  <c r="D46" i="5"/>
  <c r="D47" i="5"/>
  <c r="G48" i="5"/>
  <c r="E41" i="5"/>
  <c r="E42" i="5"/>
  <c r="E45" i="5"/>
  <c r="E46" i="5"/>
  <c r="D39" i="5"/>
  <c r="D43" i="5"/>
  <c r="C48" i="5"/>
  <c r="G42" i="5"/>
  <c r="G46" i="5"/>
  <c r="F40" i="5"/>
  <c r="F41" i="5"/>
  <c r="F44" i="5"/>
  <c r="F45" i="5"/>
  <c r="E48" i="5"/>
  <c r="G52" i="1"/>
  <c r="C80" i="1" s="1"/>
  <c r="E60" i="1"/>
  <c r="G52" i="2"/>
  <c r="C80" i="2" s="1"/>
  <c r="H52" i="1"/>
  <c r="D80" i="1" s="1"/>
  <c r="B60" i="1"/>
  <c r="G60" i="1" s="1"/>
  <c r="H52" i="2"/>
  <c r="D80" i="2" s="1"/>
  <c r="B60" i="2"/>
  <c r="G60" i="2" s="1"/>
</calcChain>
</file>

<file path=xl/sharedStrings.xml><?xml version="1.0" encoding="utf-8"?>
<sst xmlns="http://schemas.openxmlformats.org/spreadsheetml/2006/main" count="477" uniqueCount="140">
  <si>
    <t>Serie storica Import per Macro Ripartizione / Regione / Provincie</t>
  </si>
  <si>
    <r>
      <t xml:space="preserve">Mondo - </t>
    </r>
    <r>
      <rPr>
        <sz val="7.5"/>
        <color theme="1"/>
        <rFont val="Verdana"/>
        <family val="2"/>
      </rPr>
      <t xml:space="preserve">Periodo di riferimento: 2019-2021-Valori in Euro </t>
    </r>
  </si>
  <si>
    <t>TERRITORIO</t>
  </si>
  <si>
    <t>2019-4°T</t>
  </si>
  <si>
    <t>2020-1°T</t>
  </si>
  <si>
    <t>2020-2°T</t>
  </si>
  <si>
    <t>2020-3°T</t>
  </si>
  <si>
    <t>2020-4°T</t>
  </si>
  <si>
    <t>2021-1°T</t>
  </si>
  <si>
    <t>2021-2°T</t>
  </si>
  <si>
    <t>2021-3°T</t>
  </si>
  <si>
    <t>2021-4°T</t>
  </si>
  <si>
    <t>import</t>
  </si>
  <si>
    <t xml:space="preserve">101-Piemonte </t>
  </si>
  <si>
    <t>102-Valle d'Aosta/Vallée d'Aoste</t>
  </si>
  <si>
    <t xml:space="preserve">103-Lombardia </t>
  </si>
  <si>
    <t xml:space="preserve">107-Liguria </t>
  </si>
  <si>
    <t>204-Trentino-Alto Adige/Südtirol</t>
  </si>
  <si>
    <t xml:space="preserve">205-Veneto </t>
  </si>
  <si>
    <t xml:space="preserve">206-Friuli-Venezia Giulia </t>
  </si>
  <si>
    <t xml:space="preserve">208-Emilia-Romagna </t>
  </si>
  <si>
    <t xml:space="preserve">309-Toscana </t>
  </si>
  <si>
    <t xml:space="preserve">310-Umbria </t>
  </si>
  <si>
    <t xml:space="preserve">311-Marche </t>
  </si>
  <si>
    <t xml:space="preserve">312-Lazio </t>
  </si>
  <si>
    <t xml:space="preserve">413-Abruzzo </t>
  </si>
  <si>
    <t xml:space="preserve">414-Molise </t>
  </si>
  <si>
    <t xml:space="preserve">415-Campania </t>
  </si>
  <si>
    <t xml:space="preserve">416-Puglia </t>
  </si>
  <si>
    <t xml:space="preserve">417-Basilicata </t>
  </si>
  <si>
    <t xml:space="preserve">418-Calabria </t>
  </si>
  <si>
    <t xml:space="preserve">519-Sicilia </t>
  </si>
  <si>
    <t xml:space="preserve">520-Sardegna </t>
  </si>
  <si>
    <t xml:space="preserve">697-Regioni diverse o non specificate </t>
  </si>
  <si>
    <t>T4 
2019</t>
  </si>
  <si>
    <t>T1
2020</t>
  </si>
  <si>
    <t>T2
2020</t>
  </si>
  <si>
    <t>T3
2020</t>
  </si>
  <si>
    <t>T4
2020</t>
  </si>
  <si>
    <t>T1
2021</t>
  </si>
  <si>
    <t>T2
2021</t>
  </si>
  <si>
    <t>T3
2021</t>
  </si>
  <si>
    <t>T4
2021</t>
  </si>
  <si>
    <t>Importazioni dell'Abruzzo e dell'Italia. Valori in milioni di euro.</t>
  </si>
  <si>
    <t xml:space="preserve"> 4° trimestre 2019 - 4° trimestre 2021</t>
  </si>
  <si>
    <t xml:space="preserve">Abruzzo </t>
  </si>
  <si>
    <t>Italia</t>
  </si>
  <si>
    <t xml:space="preserve">Importazioni per regione. Valori in milioni di euro. </t>
  </si>
  <si>
    <t>Territorio</t>
  </si>
  <si>
    <t>T4-2020</t>
  </si>
  <si>
    <t>T1-2021</t>
  </si>
  <si>
    <t>T2-2021</t>
  </si>
  <si>
    <t>T3-2021</t>
  </si>
  <si>
    <t>T4-2021</t>
  </si>
  <si>
    <t>Variazione %
 T4-2021/T4-2020</t>
  </si>
  <si>
    <t>Piemonte</t>
  </si>
  <si>
    <t>Valle d'Aosta</t>
  </si>
  <si>
    <t>Lombardia</t>
  </si>
  <si>
    <t>Liguria</t>
  </si>
  <si>
    <t>Trentino A. A.</t>
  </si>
  <si>
    <t>Veneto</t>
  </si>
  <si>
    <t>Friuli-V. G.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</si>
  <si>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</si>
  <si>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</si>
  <si>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</si>
  <si>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</si>
  <si>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</si>
  <si>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</si>
  <si>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</si>
  <si>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</si>
  <si>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</si>
  <si>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</si>
  <si>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</si>
  <si>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</si>
  <si>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</si>
  <si>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Non indicato</t>
  </si>
  <si>
    <t>Serie storica Export per Macro Ripartizione / Regione / Provincie</t>
  </si>
  <si>
    <t>export</t>
  </si>
  <si>
    <t xml:space="preserve">Esportazioni dell'Abruzzo e dell'Italia. Valori in milioni di euro. </t>
  </si>
  <si>
    <t>4° trimestre 2019 - 4° trimestre 2021</t>
  </si>
  <si>
    <t xml:space="preserve">Esportazioni per regione. Valori in milioni di euro. </t>
  </si>
  <si>
    <t xml:space="preserve">  T4-2020</t>
  </si>
  <si>
    <t xml:space="preserve">  T1-2021</t>
  </si>
  <si>
    <t xml:space="preserve">  T2-2021</t>
  </si>
  <si>
    <t xml:space="preserve">  T3-2021</t>
  </si>
  <si>
    <t>Variazione % T4-2021 /T4-2020</t>
  </si>
  <si>
    <t xml:space="preserve">  Piemonte</t>
  </si>
  <si>
    <t xml:space="preserve">  Valle d'Aosta</t>
  </si>
  <si>
    <t xml:space="preserve">  Lombardia</t>
  </si>
  <si>
    <t xml:space="preserve">  Liguria</t>
  </si>
  <si>
    <t xml:space="preserve">  Trentino A. A.</t>
  </si>
  <si>
    <t xml:space="preserve">  Veneto</t>
  </si>
  <si>
    <t xml:space="preserve">  Friuli-V. G.</t>
  </si>
  <si>
    <t xml:space="preserve">  Emilia-Romagna</t>
  </si>
  <si>
    <t xml:space="preserve">  Toscana</t>
  </si>
  <si>
    <t xml:space="preserve">  Umbria</t>
  </si>
  <si>
    <t xml:space="preserve">  Marche</t>
  </si>
  <si>
    <t xml:space="preserve">  Lazio</t>
  </si>
  <si>
    <t xml:space="preserve">  Abruzzo</t>
  </si>
  <si>
    <t xml:space="preserve">  Molise</t>
  </si>
  <si>
    <t xml:space="preserve">  Campania</t>
  </si>
  <si>
    <t xml:space="preserve">  Puglia</t>
  </si>
  <si>
    <t xml:space="preserve">  Basilicata</t>
  </si>
  <si>
    <t xml:space="preserve">  Calabria</t>
  </si>
  <si>
    <t xml:space="preserve">  Sicilia</t>
  </si>
  <si>
    <t xml:space="preserve">  Sardegna</t>
  </si>
  <si>
    <t>Totale</t>
  </si>
  <si>
    <t>Import ed export dell'Abruzzo</t>
  </si>
  <si>
    <t>Saldo Export-Import dell'Abruzzo.  4° trimestre 2019 - 4° trimestre 2021</t>
  </si>
  <si>
    <t>Import</t>
  </si>
  <si>
    <t>Somma regioni</t>
  </si>
  <si>
    <t>Export</t>
  </si>
  <si>
    <t>Imp</t>
  </si>
  <si>
    <t>Exp</t>
  </si>
  <si>
    <t>Import ed export dell'Italia</t>
  </si>
  <si>
    <t>Saldo Export-Import dell'Italia  4° trimestre 2019 - 4° trimestre 2021</t>
  </si>
  <si>
    <t>Saldo Export-import</t>
  </si>
  <si>
    <t xml:space="preserve">Saldo (export-import) dell'Abruzzo e dell’Italia. Valori in milioni di euro . </t>
  </si>
  <si>
    <t>Importazioni</t>
  </si>
  <si>
    <t>Esportazioni</t>
  </si>
  <si>
    <t>Saldo export-import per regione. Valori in milioni di euro. 4° trimestre 2020 - 4°trimestre 2021</t>
  </si>
  <si>
    <t>T4-2019</t>
  </si>
  <si>
    <t>T1-2020</t>
  </si>
  <si>
    <t>T2-2020</t>
  </si>
  <si>
    <t>T3-2020</t>
  </si>
  <si>
    <t>Importazioni dell'Abruzzo per sezione ateco 2007. Valori in migliaia di euro.</t>
  </si>
  <si>
    <t>4° trimestre 2020 - 4° trimestre 2021</t>
  </si>
  <si>
    <t>Sezioni</t>
  </si>
  <si>
    <t>A-Agricoltura, silvicoltura e pesca</t>
  </si>
  <si>
    <t>B-Estraz. Minerali</t>
  </si>
  <si>
    <t>C-Manifatturiero</t>
  </si>
  <si>
    <t>E- Trattamento rifiuti e risanamento</t>
  </si>
  <si>
    <t>J-Servizi informazione e comunicazione</t>
  </si>
  <si>
    <t>M-Attività profes., scientifiche e tecniche</t>
  </si>
  <si>
    <t>R-Attività artistiche, sportive e intratt.</t>
  </si>
  <si>
    <t>S-Altre attività di servizi</t>
  </si>
  <si>
    <t>V-Merci provv. bordo, nazionali di ritorno e varie</t>
  </si>
  <si>
    <t xml:space="preserve">Esportazioni dell'Abruzzo per sezione ateco 2007. Valori in migliaia di euro. </t>
  </si>
  <si>
    <t>Saldo (export-import) dell'Abruzzo per sezione ateco 2007. Valori in migliaia di euro</t>
  </si>
  <si>
    <t>Fonte dati: Istat - Elaborazione Ufficio di statistica Regione 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</si>
</sst>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.5"/>
      <color theme="1"/>
      <name val="Verdana"/>
      <family val="2"/>
    </font>
    <font>
      <sz val="7.5"/>
      <color theme="1"/>
      <name val="Verdana"/>
      <family val="2"/>
    </font>
    <font>
      <sz val="7.5"/>
      <color rgb="FFFF0000"/>
      <name val="Verdana"/>
      <family val="2"/>
    </font>
    <font>
      <b/>
      <sz val="11"/>
      <color theme="1"/>
      <name val="Verdana"/>
      <family val="2"/>
    </font>
    <font>
      <b/>
      <sz val="11"/>
      <color rgb="FF0070C0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0070C0"/>
      <name val="Times New Roman"/>
      <family val="1"/>
    </font>
    <font>
      <b/>
      <sz val="10"/>
      <color theme="1"/>
      <name val="Calibri"/>
      <family val="2"/>
      <scheme val="minor"/>
    </font>
    <font>
      <b/>
      <sz val="9"/>
      <color rgb="FF0070C0"/>
      <name val="Times New Roman"/>
      <family val="1"/>
    </font>
    <font>
      <b/>
      <sz val="8"/>
      <color theme="0" tint="-0.249977111117893"/>
      <name val="Arial"/>
      <family val="2"/>
    </font>
    <font>
      <sz val="8"/>
      <color theme="0" tint="-0.249977111117893"/>
      <name val="Arial"/>
      <family val="2"/>
    </font>
    <font>
      <b/>
      <sz val="10"/>
      <color rgb="FF0070C0"/>
      <name val="Times"/>
      <family val="1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7" tint="-0.249977111117893"/>
      </bottom>
      <diagonal/>
    </border>
    <border>
      <left/>
      <right/>
      <top style="thin">
        <color theme="7" tint="-0.249977111117893"/>
      </top>
      <bottom style="thin">
        <color theme="7" tint="-0.249977111117893"/>
      </bottom>
      <diagonal/>
    </border>
  </borders>
  <cellStyleXfs count="2">
    <xf numFmtId="0" fontId="0" fillId="0" borderId="0"/>
    <xf numFmtId="0" fontId="7" fillId="0" borderId="0"/>
  </cellStyleXfs>
  <cellXfs count="103">
    <xf numFmtId="0" fontId="0" fillId="0" borderId="0" xfId="0"/>
    <xf numFmtId="0" fontId="2" fillId="0" borderId="0" xfId="0" applyFont="1" applyAlignment="1"/>
    <xf numFmtId="3" fontId="3" fillId="0" borderId="0" xfId="0" applyNumberFormat="1" applyFont="1" applyAlignment="1">
      <alignment horizontal="right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 inden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8" fillId="2" borderId="4" xfId="1" applyNumberFormat="1" applyFont="1" applyFill="1" applyBorder="1" applyAlignment="1">
      <alignment horizontal="left" vertical="center"/>
    </xf>
    <xf numFmtId="3" fontId="8" fillId="2" borderId="4" xfId="1" applyNumberFormat="1" applyFont="1" applyFill="1" applyBorder="1" applyAlignment="1">
      <alignment horizontal="right" vertical="center"/>
    </xf>
    <xf numFmtId="0" fontId="8" fillId="2" borderId="4" xfId="1" applyFont="1" applyFill="1" applyBorder="1" applyAlignment="1">
      <alignment horizontal="right" vertical="center" wrapText="1"/>
    </xf>
    <xf numFmtId="0" fontId="9" fillId="0" borderId="0" xfId="1" applyFont="1" applyBorder="1" applyAlignment="1">
      <alignment vertical="center"/>
    </xf>
    <xf numFmtId="3" fontId="9" fillId="0" borderId="0" xfId="1" applyNumberFormat="1" applyFont="1" applyAlignment="1">
      <alignment vertical="center"/>
    </xf>
    <xf numFmtId="164" fontId="9" fillId="0" borderId="0" xfId="1" applyNumberFormat="1" applyFont="1" applyAlignment="1">
      <alignment vertical="center"/>
    </xf>
    <xf numFmtId="0" fontId="9" fillId="2" borderId="0" xfId="1" applyFont="1" applyFill="1" applyBorder="1" applyAlignment="1">
      <alignment vertical="center"/>
    </xf>
    <xf numFmtId="3" fontId="9" fillId="2" borderId="0" xfId="1" applyNumberFormat="1" applyFont="1" applyFill="1" applyAlignment="1">
      <alignment vertical="center"/>
    </xf>
    <xf numFmtId="164" fontId="9" fillId="2" borderId="0" xfId="1" applyNumberFormat="1" applyFont="1" applyFill="1" applyAlignment="1">
      <alignment vertical="center"/>
    </xf>
    <xf numFmtId="3" fontId="10" fillId="0" borderId="0" xfId="0" applyNumberFormat="1" applyFont="1" applyAlignment="1">
      <alignment horizontal="right" vertical="center" wrapText="1"/>
    </xf>
    <xf numFmtId="164" fontId="10" fillId="0" borderId="0" xfId="0" applyNumberFormat="1" applyFont="1" applyAlignment="1">
      <alignment horizontal="right" vertical="center" wrapText="1"/>
    </xf>
    <xf numFmtId="0" fontId="8" fillId="2" borderId="0" xfId="1" applyFont="1" applyFill="1" applyBorder="1" applyAlignment="1">
      <alignment vertical="center"/>
    </xf>
    <xf numFmtId="3" fontId="11" fillId="2" borderId="0" xfId="0" applyNumberFormat="1" applyFont="1" applyFill="1" applyAlignment="1">
      <alignment horizontal="right" vertical="center" wrapText="1"/>
    </xf>
    <xf numFmtId="164" fontId="11" fillId="2" borderId="0" xfId="0" applyNumberFormat="1" applyFont="1" applyFill="1" applyAlignment="1">
      <alignment horizontal="right" vertical="center" wrapText="1"/>
    </xf>
    <xf numFmtId="0" fontId="0" fillId="0" borderId="0" xfId="0" applyFill="1" applyBorder="1"/>
    <xf numFmtId="0" fontId="0" fillId="0" borderId="0" xfId="0" applyBorder="1"/>
    <xf numFmtId="0" fontId="12" fillId="0" borderId="0" xfId="1" applyFont="1"/>
    <xf numFmtId="0" fontId="8" fillId="3" borderId="5" xfId="1" applyFont="1" applyFill="1" applyBorder="1" applyAlignment="1">
      <alignment vertical="center"/>
    </xf>
    <xf numFmtId="0" fontId="8" fillId="3" borderId="4" xfId="1" applyFont="1" applyFill="1" applyBorder="1" applyAlignment="1">
      <alignment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right" vertical="center" wrapText="1"/>
    </xf>
    <xf numFmtId="0" fontId="9" fillId="0" borderId="6" xfId="1" applyFont="1" applyBorder="1" applyAlignment="1">
      <alignment vertical="center"/>
    </xf>
    <xf numFmtId="0" fontId="9" fillId="3" borderId="6" xfId="1" applyFont="1" applyFill="1" applyBorder="1" applyAlignment="1">
      <alignment vertical="center"/>
    </xf>
    <xf numFmtId="3" fontId="9" fillId="3" borderId="0" xfId="1" applyNumberFormat="1" applyFont="1" applyFill="1" applyAlignment="1">
      <alignment vertical="center"/>
    </xf>
    <xf numFmtId="164" fontId="9" fillId="3" borderId="0" xfId="1" applyNumberFormat="1" applyFont="1" applyFill="1" applyAlignment="1">
      <alignment vertical="center"/>
    </xf>
    <xf numFmtId="0" fontId="9" fillId="0" borderId="6" xfId="1" applyFont="1" applyFill="1" applyBorder="1" applyAlignment="1">
      <alignment vertical="center"/>
    </xf>
    <xf numFmtId="3" fontId="9" fillId="0" borderId="0" xfId="1" applyNumberFormat="1" applyFont="1" applyFill="1" applyAlignment="1">
      <alignment vertical="center"/>
    </xf>
    <xf numFmtId="164" fontId="9" fillId="0" borderId="0" xfId="1" applyNumberFormat="1" applyFont="1" applyFill="1" applyAlignment="1">
      <alignment vertical="center"/>
    </xf>
    <xf numFmtId="0" fontId="8" fillId="0" borderId="6" xfId="1" applyFont="1" applyBorder="1" applyAlignment="1">
      <alignment vertical="center"/>
    </xf>
    <xf numFmtId="3" fontId="8" fillId="0" borderId="0" xfId="1" applyNumberFormat="1" applyFont="1" applyAlignment="1">
      <alignment vertical="center"/>
    </xf>
    <xf numFmtId="164" fontId="8" fillId="0" borderId="0" xfId="1" applyNumberFormat="1" applyFont="1" applyAlignment="1">
      <alignment vertical="center"/>
    </xf>
    <xf numFmtId="0" fontId="8" fillId="3" borderId="6" xfId="1" applyFont="1" applyFill="1" applyBorder="1" applyAlignment="1">
      <alignment vertical="center"/>
    </xf>
    <xf numFmtId="3" fontId="8" fillId="3" borderId="0" xfId="1" applyNumberFormat="1" applyFont="1" applyFill="1" applyAlignment="1">
      <alignment vertical="center"/>
    </xf>
    <xf numFmtId="164" fontId="8" fillId="3" borderId="0" xfId="1" applyNumberFormat="1" applyFont="1" applyFill="1" applyAlignment="1">
      <alignment vertical="center"/>
    </xf>
    <xf numFmtId="0" fontId="13" fillId="0" borderId="0" xfId="0" applyFont="1"/>
    <xf numFmtId="0" fontId="1" fillId="0" borderId="0" xfId="0" applyFont="1"/>
    <xf numFmtId="3" fontId="0" fillId="0" borderId="0" xfId="0" applyNumberFormat="1"/>
    <xf numFmtId="0" fontId="14" fillId="0" borderId="0" xfId="0" applyFont="1" applyAlignment="1">
      <alignment horizontal="left" vertical="center" readingOrder="1"/>
    </xf>
    <xf numFmtId="0" fontId="1" fillId="0" borderId="0" xfId="0" applyFont="1" applyFill="1"/>
    <xf numFmtId="0" fontId="0" fillId="0" borderId="0" xfId="0" applyAlignment="1">
      <alignment horizontal="right"/>
    </xf>
    <xf numFmtId="0" fontId="11" fillId="4" borderId="7" xfId="0" applyFont="1" applyFill="1" applyBorder="1" applyAlignment="1">
      <alignment horizontal="left" vertical="center" wrapText="1"/>
    </xf>
    <xf numFmtId="0" fontId="15" fillId="4" borderId="7" xfId="0" applyFont="1" applyFill="1" applyBorder="1" applyAlignment="1">
      <alignment horizontal="right" vertical="center"/>
    </xf>
    <xf numFmtId="0" fontId="15" fillId="4" borderId="7" xfId="0" applyFont="1" applyFill="1" applyBorder="1" applyAlignment="1">
      <alignment horizontal="right" vertical="center" wrapText="1"/>
    </xf>
    <xf numFmtId="0" fontId="8" fillId="4" borderId="7" xfId="0" applyFont="1" applyFill="1" applyBorder="1" applyAlignment="1">
      <alignment horizontal="right" vertical="center"/>
    </xf>
    <xf numFmtId="0" fontId="11" fillId="4" borderId="7" xfId="0" applyFont="1" applyFill="1" applyBorder="1" applyAlignment="1">
      <alignment horizontal="right" vertical="center" wrapText="1"/>
    </xf>
    <xf numFmtId="0" fontId="11" fillId="4" borderId="7" xfId="0" applyFont="1" applyFill="1" applyBorder="1" applyAlignment="1">
      <alignment horizontal="right" vertical="center"/>
    </xf>
    <xf numFmtId="3" fontId="16" fillId="0" borderId="0" xfId="1" applyNumberFormat="1" applyFont="1" applyAlignment="1">
      <alignment vertical="center"/>
    </xf>
    <xf numFmtId="0" fontId="9" fillId="4" borderId="8" xfId="1" applyFont="1" applyFill="1" applyBorder="1" applyAlignment="1">
      <alignment vertical="center"/>
    </xf>
    <xf numFmtId="3" fontId="16" fillId="4" borderId="8" xfId="1" applyNumberFormat="1" applyFont="1" applyFill="1" applyBorder="1" applyAlignment="1">
      <alignment vertical="center"/>
    </xf>
    <xf numFmtId="3" fontId="9" fillId="4" borderId="8" xfId="1" applyNumberFormat="1" applyFont="1" applyFill="1" applyBorder="1" applyAlignment="1">
      <alignment vertical="center"/>
    </xf>
    <xf numFmtId="0" fontId="8" fillId="4" borderId="8" xfId="1" applyFont="1" applyFill="1" applyBorder="1" applyAlignment="1">
      <alignment vertical="center"/>
    </xf>
    <xf numFmtId="3" fontId="15" fillId="4" borderId="8" xfId="1" applyNumberFormat="1" applyFont="1" applyFill="1" applyBorder="1" applyAlignment="1">
      <alignment vertical="center"/>
    </xf>
    <xf numFmtId="3" fontId="8" fillId="4" borderId="8" xfId="1" applyNumberFormat="1" applyFont="1" applyFill="1" applyBorder="1" applyAlignment="1">
      <alignment vertical="center"/>
    </xf>
    <xf numFmtId="0" fontId="17" fillId="0" borderId="0" xfId="0" applyFont="1" applyAlignment="1"/>
    <xf numFmtId="0" fontId="0" fillId="0" borderId="0" xfId="0" applyAlignment="1"/>
    <xf numFmtId="0" fontId="11" fillId="2" borderId="5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0" fillId="0" borderId="6" xfId="0" applyFont="1" applyFill="1" applyBorder="1" applyAlignment="1">
      <alignment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0" fontId="10" fillId="2" borderId="6" xfId="0" applyFont="1" applyFill="1" applyBorder="1" applyAlignment="1">
      <alignment vertical="center" wrapText="1"/>
    </xf>
    <xf numFmtId="3" fontId="9" fillId="2" borderId="0" xfId="0" applyNumberFormat="1" applyFont="1" applyFill="1" applyBorder="1" applyAlignment="1">
      <alignment horizontal="right" vertical="center" wrapText="1"/>
    </xf>
    <xf numFmtId="3" fontId="10" fillId="2" borderId="0" xfId="0" applyNumberFormat="1" applyFont="1" applyFill="1" applyBorder="1" applyAlignment="1">
      <alignment horizontal="right" vertical="center" wrapText="1"/>
    </xf>
    <xf numFmtId="0" fontId="9" fillId="2" borderId="6" xfId="0" applyFont="1" applyFill="1" applyBorder="1" applyAlignment="1">
      <alignment vertical="center" wrapText="1"/>
    </xf>
    <xf numFmtId="0" fontId="11" fillId="2" borderId="6" xfId="0" applyFont="1" applyFill="1" applyBorder="1" applyAlignment="1">
      <alignment vertical="center" wrapText="1"/>
    </xf>
    <xf numFmtId="3" fontId="8" fillId="2" borderId="0" xfId="0" applyNumberFormat="1" applyFont="1" applyFill="1" applyBorder="1" applyAlignment="1">
      <alignment horizontal="right" vertical="center" wrapText="1"/>
    </xf>
    <xf numFmtId="3" fontId="11" fillId="2" borderId="0" xfId="0" applyNumberFormat="1" applyFont="1" applyFill="1" applyBorder="1" applyAlignment="1">
      <alignment horizontal="right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right"/>
    </xf>
    <xf numFmtId="0" fontId="11" fillId="3" borderId="4" xfId="0" applyFont="1" applyFill="1" applyBorder="1" applyAlignment="1">
      <alignment horizontal="right"/>
    </xf>
    <xf numFmtId="0" fontId="10" fillId="0" borderId="6" xfId="0" applyFont="1" applyFill="1" applyBorder="1" applyAlignment="1">
      <alignment wrapText="1"/>
    </xf>
    <xf numFmtId="3" fontId="9" fillId="0" borderId="0" xfId="0" applyNumberFormat="1" applyFont="1" applyFill="1" applyBorder="1" applyAlignment="1">
      <alignment horizontal="right" wrapText="1"/>
    </xf>
    <xf numFmtId="3" fontId="10" fillId="0" borderId="0" xfId="0" applyNumberFormat="1" applyFont="1" applyFill="1" applyBorder="1" applyAlignment="1">
      <alignment horizontal="right" wrapText="1"/>
    </xf>
    <xf numFmtId="0" fontId="10" fillId="3" borderId="6" xfId="0" applyFont="1" applyFill="1" applyBorder="1" applyAlignment="1">
      <alignment wrapText="1"/>
    </xf>
    <xf numFmtId="3" fontId="9" fillId="3" borderId="0" xfId="0" applyNumberFormat="1" applyFont="1" applyFill="1" applyBorder="1" applyAlignment="1">
      <alignment horizontal="right" wrapText="1"/>
    </xf>
    <xf numFmtId="3" fontId="10" fillId="3" borderId="0" xfId="0" applyNumberFormat="1" applyFont="1" applyFill="1" applyBorder="1" applyAlignment="1">
      <alignment horizontal="right" wrapText="1"/>
    </xf>
    <xf numFmtId="0" fontId="9" fillId="3" borderId="6" xfId="0" applyFont="1" applyFill="1" applyBorder="1" applyAlignment="1">
      <alignment wrapText="1"/>
    </xf>
    <xf numFmtId="0" fontId="11" fillId="3" borderId="6" xfId="0" applyFont="1" applyFill="1" applyBorder="1" applyAlignment="1">
      <alignment wrapText="1"/>
    </xf>
    <xf numFmtId="3" fontId="8" fillId="3" borderId="0" xfId="0" applyNumberFormat="1" applyFont="1" applyFill="1" applyBorder="1" applyAlignment="1">
      <alignment horizontal="right" wrapText="1"/>
    </xf>
    <xf numFmtId="3" fontId="11" fillId="3" borderId="0" xfId="0" applyNumberFormat="1" applyFont="1" applyFill="1" applyBorder="1" applyAlignment="1">
      <alignment horizontal="right" wrapText="1"/>
    </xf>
    <xf numFmtId="0" fontId="11" fillId="4" borderId="7" xfId="0" applyFont="1" applyFill="1" applyBorder="1" applyAlignment="1">
      <alignment horizontal="right"/>
    </xf>
    <xf numFmtId="0" fontId="10" fillId="0" borderId="0" xfId="0" applyFont="1" applyFill="1" applyBorder="1" applyAlignment="1">
      <alignment wrapText="1"/>
    </xf>
    <xf numFmtId="0" fontId="10" fillId="4" borderId="8" xfId="0" applyFont="1" applyFill="1" applyBorder="1" applyAlignment="1">
      <alignment wrapText="1"/>
    </xf>
    <xf numFmtId="3" fontId="10" fillId="4" borderId="8" xfId="0" applyNumberFormat="1" applyFont="1" applyFill="1" applyBorder="1" applyAlignment="1">
      <alignment horizontal="right" wrapText="1"/>
    </xf>
    <xf numFmtId="0" fontId="11" fillId="4" borderId="8" xfId="0" applyFont="1" applyFill="1" applyBorder="1" applyAlignment="1">
      <alignment wrapText="1"/>
    </xf>
    <xf numFmtId="3" fontId="11" fillId="4" borderId="8" xfId="0" applyNumberFormat="1" applyFont="1" applyFill="1" applyBorder="1" applyAlignment="1">
      <alignment horizontal="right" wrapText="1"/>
    </xf>
    <xf numFmtId="0" fontId="18" fillId="0" borderId="0" xfId="0" applyFont="1"/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47029914529913"/>
          <c:y val="5.7746362433862435E-2"/>
          <c:w val="0.75277948717948717"/>
          <c:h val="0.74265811965811968"/>
        </c:manualLayout>
      </c:layout>
      <c:lineChart>
        <c:grouping val="standard"/>
        <c:varyColors val="0"/>
        <c:ser>
          <c:idx val="0"/>
          <c:order val="0"/>
          <c:tx>
            <c:strRef>
              <c:f>'11_Import-Reg-Abr-Ita'!$A$52</c:f>
              <c:strCache>
                <c:ptCount val="1"/>
                <c:pt idx="0">
                  <c:v>Italia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5.8229221347331585E-2"/>
                  <c:y val="-3.51735199766695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7FE-486B-BED1-6437F346B7D0}"/>
                </c:ext>
              </c:extLst>
            </c:dLbl>
            <c:dLbl>
              <c:idx val="2"/>
              <c:layout>
                <c:manualLayout>
                  <c:x val="-6.3784776902887141E-2"/>
                  <c:y val="2.96412948381452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7FE-486B-BED1-6437F346B7D0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7FE-486B-BED1-6437F346B7D0}"/>
                </c:ext>
              </c:extLst>
            </c:dLbl>
            <c:dLbl>
              <c:idx val="6"/>
              <c:layout>
                <c:manualLayout>
                  <c:x val="-5.698717948717949E-2"/>
                  <c:y val="5.42735042735042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7FE-486B-BED1-6437F346B7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70C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'11_Import-Reg-Abr-Ita'!$B$29:$J$29</c:f>
              <c:strCache>
                <c:ptCount val="9"/>
                <c:pt idx="0">
                  <c:v>T4 
2019</c:v>
                </c:pt>
                <c:pt idx="1">
                  <c:v>T1
2020</c:v>
                </c:pt>
                <c:pt idx="2">
                  <c:v>T2
2020</c:v>
                </c:pt>
                <c:pt idx="3">
                  <c:v>T3
2020</c:v>
                </c:pt>
                <c:pt idx="4">
                  <c:v>T4
2020</c:v>
                </c:pt>
                <c:pt idx="5">
                  <c:v>T1
2021</c:v>
                </c:pt>
                <c:pt idx="6">
                  <c:v>T2
2021</c:v>
                </c:pt>
                <c:pt idx="7">
                  <c:v>T3
2021</c:v>
                </c:pt>
                <c:pt idx="8">
                  <c:v>T4
2021</c:v>
                </c:pt>
              </c:strCache>
            </c:strRef>
          </c:cat>
          <c:val>
            <c:numRef>
              <c:f>'11_Import-Reg-Abr-Ita'!$B$52:$J$52</c:f>
              <c:numCache>
                <c:formatCode>#,##0</c:formatCode>
                <c:ptCount val="9"/>
                <c:pt idx="0">
                  <c:v>105746.41251999997</c:v>
                </c:pt>
                <c:pt idx="1">
                  <c:v>100899.70560399999</c:v>
                </c:pt>
                <c:pt idx="2">
                  <c:v>78655.118136999998</c:v>
                </c:pt>
                <c:pt idx="3">
                  <c:v>91792.246992</c:v>
                </c:pt>
                <c:pt idx="4">
                  <c:v>102081.27864799999</c:v>
                </c:pt>
                <c:pt idx="5">
                  <c:v>106375.016768</c:v>
                </c:pt>
                <c:pt idx="6">
                  <c:v>115023.11383100001</c:v>
                </c:pt>
                <c:pt idx="7">
                  <c:v>113879.751527</c:v>
                </c:pt>
                <c:pt idx="8">
                  <c:v>130730.59433899999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7FE-486B-BED1-6437F346B7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6473064"/>
        <c:axId val="646474376"/>
      </c:lineChart>
      <c:lineChart>
        <c:grouping val="standard"/>
        <c:varyColors val="0"/>
        <c:ser>
          <c:idx val="1"/>
          <c:order val="1"/>
          <c:tx>
            <c:strRef>
              <c:f>'11_Import-Reg-Abr-Ita'!$A$43</c:f>
              <c:strCache>
                <c:ptCount val="1"/>
                <c:pt idx="0">
                  <c:v>Abruzzo 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B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'11_Import-Reg-Abr-Ita'!$B$29:$J$29</c:f>
              <c:strCache>
                <c:ptCount val="9"/>
                <c:pt idx="0">
                  <c:v>T4 
2019</c:v>
                </c:pt>
                <c:pt idx="1">
                  <c:v>T1
2020</c:v>
                </c:pt>
                <c:pt idx="2">
                  <c:v>T2
2020</c:v>
                </c:pt>
                <c:pt idx="3">
                  <c:v>T3
2020</c:v>
                </c:pt>
                <c:pt idx="4">
                  <c:v>T4
2020</c:v>
                </c:pt>
                <c:pt idx="5">
                  <c:v>T1
2021</c:v>
                </c:pt>
                <c:pt idx="6">
                  <c:v>T2
2021</c:v>
                </c:pt>
                <c:pt idx="7">
                  <c:v>T3
2021</c:v>
                </c:pt>
                <c:pt idx="8">
                  <c:v>T4
2021</c:v>
                </c:pt>
              </c:strCache>
            </c:strRef>
          </c:cat>
          <c:val>
            <c:numRef>
              <c:f>'11_Import-Reg-Abr-Ita'!$B$43:$J$43</c:f>
              <c:numCache>
                <c:formatCode>#,##0</c:formatCode>
                <c:ptCount val="9"/>
                <c:pt idx="0">
                  <c:v>1015.305562</c:v>
                </c:pt>
                <c:pt idx="1">
                  <c:v>1002.466931</c:v>
                </c:pt>
                <c:pt idx="2">
                  <c:v>873.20326399999999</c:v>
                </c:pt>
                <c:pt idx="3">
                  <c:v>985.019364</c:v>
                </c:pt>
                <c:pt idx="4">
                  <c:v>1046.448408</c:v>
                </c:pt>
                <c:pt idx="5">
                  <c:v>1167.831277</c:v>
                </c:pt>
                <c:pt idx="6">
                  <c:v>1269.472859</c:v>
                </c:pt>
                <c:pt idx="7">
                  <c:v>1124.580367</c:v>
                </c:pt>
                <c:pt idx="8">
                  <c:v>1179.161492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7FE-486B-BED1-6437F346B7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288088"/>
        <c:axId val="569289400"/>
      </c:lineChart>
      <c:catAx>
        <c:axId val="646473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46474376"/>
        <c:crosses val="autoZero"/>
        <c:auto val="1"/>
        <c:lblAlgn val="ctr"/>
        <c:lblOffset val="100"/>
        <c:noMultiLvlLbl val="0"/>
      </c:catAx>
      <c:valAx>
        <c:axId val="646474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800">
                    <a:solidFill>
                      <a:srgbClr val="0070C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Importazioni dell'Italia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it-IT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70C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6473064"/>
        <c:crosses val="autoZero"/>
        <c:crossBetween val="between"/>
      </c:valAx>
      <c:valAx>
        <c:axId val="569289400"/>
        <c:scaling>
          <c:orientation val="minMax"/>
          <c:max val="2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800">
                    <a:solidFill>
                      <a:srgbClr val="00B05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Importazioni dell'Abruzzo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it-IT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B05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9288088"/>
        <c:crosses val="max"/>
        <c:crossBetween val="between"/>
      </c:valAx>
      <c:catAx>
        <c:axId val="569288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92894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7496004273504271"/>
          <c:y val="0.92513888888888884"/>
          <c:w val="0.46181346153846153"/>
          <c:h val="7.23717948717948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47029914529913"/>
          <c:y val="5.7746362433862435E-2"/>
          <c:w val="0.75277948717948717"/>
          <c:h val="0.73723076923076925"/>
        </c:manualLayout>
      </c:layout>
      <c:lineChart>
        <c:grouping val="standard"/>
        <c:varyColors val="0"/>
        <c:ser>
          <c:idx val="1"/>
          <c:order val="1"/>
          <c:tx>
            <c:strRef>
              <c:f>'11_Export-Reg-Abr-Ita'!$A$52</c:f>
              <c:strCache>
                <c:ptCount val="1"/>
                <c:pt idx="0">
                  <c:v>Italia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70C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'11_Export-Reg-Abr-Ita'!$B$29:$J$29</c:f>
              <c:strCache>
                <c:ptCount val="9"/>
                <c:pt idx="0">
                  <c:v>T4 
2019</c:v>
                </c:pt>
                <c:pt idx="1">
                  <c:v>T1
2020</c:v>
                </c:pt>
                <c:pt idx="2">
                  <c:v>T2
2020</c:v>
                </c:pt>
                <c:pt idx="3">
                  <c:v>T3
2020</c:v>
                </c:pt>
                <c:pt idx="4">
                  <c:v>T4
2020</c:v>
                </c:pt>
                <c:pt idx="5">
                  <c:v>T1
2021</c:v>
                </c:pt>
                <c:pt idx="6">
                  <c:v>T2
2021</c:v>
                </c:pt>
                <c:pt idx="7">
                  <c:v>T3
2021</c:v>
                </c:pt>
                <c:pt idx="8">
                  <c:v>T4
2021</c:v>
                </c:pt>
              </c:strCache>
            </c:strRef>
          </c:cat>
          <c:val>
            <c:numRef>
              <c:f>'11_Export-Reg-Abr-Ita'!$B$52:$J$52</c:f>
              <c:numCache>
                <c:formatCode>#,##0</c:formatCode>
                <c:ptCount val="9"/>
                <c:pt idx="0">
                  <c:v>124381.05305599999</c:v>
                </c:pt>
                <c:pt idx="1">
                  <c:v>112660.732672</c:v>
                </c:pt>
                <c:pt idx="2">
                  <c:v>89468.131528000013</c:v>
                </c:pt>
                <c:pt idx="3">
                  <c:v>111267.08718000002</c:v>
                </c:pt>
                <c:pt idx="4">
                  <c:v>123321.88663000002</c:v>
                </c:pt>
                <c:pt idx="5">
                  <c:v>117898.94936099998</c:v>
                </c:pt>
                <c:pt idx="6">
                  <c:v>132200.23998199997</c:v>
                </c:pt>
                <c:pt idx="7">
                  <c:v>126421.00911100002</c:v>
                </c:pt>
                <c:pt idx="8">
                  <c:v>139741.55515500001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9B-4414-873F-249D41CC2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6473064"/>
        <c:axId val="646474376"/>
      </c:lineChart>
      <c:lineChart>
        <c:grouping val="standard"/>
        <c:varyColors val="0"/>
        <c:ser>
          <c:idx val="0"/>
          <c:order val="0"/>
          <c:tx>
            <c:strRef>
              <c:f>'11_Export-Reg-Abr-Ita'!$A$43</c:f>
              <c:strCache>
                <c:ptCount val="1"/>
                <c:pt idx="0">
                  <c:v>Abruzzo 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B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'11_Export-Reg-Abr-Ita'!$B$29:$J$29</c:f>
              <c:strCache>
                <c:ptCount val="9"/>
                <c:pt idx="0">
                  <c:v>T4 
2019</c:v>
                </c:pt>
                <c:pt idx="1">
                  <c:v>T1
2020</c:v>
                </c:pt>
                <c:pt idx="2">
                  <c:v>T2
2020</c:v>
                </c:pt>
                <c:pt idx="3">
                  <c:v>T3
2020</c:v>
                </c:pt>
                <c:pt idx="4">
                  <c:v>T4
2020</c:v>
                </c:pt>
                <c:pt idx="5">
                  <c:v>T1
2021</c:v>
                </c:pt>
                <c:pt idx="6">
                  <c:v>T2
2021</c:v>
                </c:pt>
                <c:pt idx="7">
                  <c:v>T3
2021</c:v>
                </c:pt>
                <c:pt idx="8">
                  <c:v>T4
2021</c:v>
                </c:pt>
              </c:strCache>
            </c:strRef>
          </c:cat>
          <c:val>
            <c:numRef>
              <c:f>'11_Export-Reg-Abr-Ita'!$B$43:$J$43</c:f>
              <c:numCache>
                <c:formatCode>#,##0</c:formatCode>
                <c:ptCount val="9"/>
                <c:pt idx="0">
                  <c:v>2234.6577980000002</c:v>
                </c:pt>
                <c:pt idx="1">
                  <c:v>2061.1186320000002</c:v>
                </c:pt>
                <c:pt idx="2">
                  <c:v>1613.004042</c:v>
                </c:pt>
                <c:pt idx="3">
                  <c:v>2102.1089320000001</c:v>
                </c:pt>
                <c:pt idx="4">
                  <c:v>2433.2419669999999</c:v>
                </c:pt>
                <c:pt idx="5">
                  <c:v>2315.18595</c:v>
                </c:pt>
                <c:pt idx="6">
                  <c:v>2366.9265420000002</c:v>
                </c:pt>
                <c:pt idx="7">
                  <c:v>1855.3187439999999</c:v>
                </c:pt>
                <c:pt idx="8">
                  <c:v>2083.5089710000002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9B-4414-873F-249D41CC2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680888"/>
        <c:axId val="564680560"/>
      </c:lineChart>
      <c:catAx>
        <c:axId val="646473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6474376"/>
        <c:crosses val="autoZero"/>
        <c:auto val="1"/>
        <c:lblAlgn val="ctr"/>
        <c:lblOffset val="100"/>
        <c:noMultiLvlLbl val="0"/>
      </c:catAx>
      <c:valAx>
        <c:axId val="646474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800">
                    <a:solidFill>
                      <a:srgbClr val="0070C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Esportazioni dell'Italia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it-IT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70C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6473064"/>
        <c:crosses val="autoZero"/>
        <c:crossBetween val="between"/>
      </c:valAx>
      <c:valAx>
        <c:axId val="564680560"/>
        <c:scaling>
          <c:orientation val="minMax"/>
          <c:max val="4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B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800">
                    <a:solidFill>
                      <a:srgbClr val="00B05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Esportazioni</a:t>
                </a:r>
                <a:r>
                  <a:rPr lang="it-IT" sz="800" baseline="0">
                    <a:solidFill>
                      <a:srgbClr val="00B05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dell'Abruzzo</a:t>
                </a:r>
                <a:endParaRPr lang="it-IT" sz="800">
                  <a:solidFill>
                    <a:srgbClr val="00B05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B05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it-IT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B05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4680888"/>
        <c:crosses val="max"/>
        <c:crossBetween val="between"/>
      </c:valAx>
      <c:catAx>
        <c:axId val="564680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46805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1968119658119659"/>
          <c:y val="0.92943846153846132"/>
          <c:w val="0.3709598290598291"/>
          <c:h val="6.91999999999999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336176727909014E-2"/>
          <c:y val="5.0925925925925923E-2"/>
          <c:w val="0.8937469378827646"/>
          <c:h val="0.7495056867891513"/>
        </c:manualLayout>
      </c:layout>
      <c:lineChart>
        <c:grouping val="standard"/>
        <c:varyColors val="0"/>
        <c:ser>
          <c:idx val="0"/>
          <c:order val="0"/>
          <c:tx>
            <c:strRef>
              <c:f>'11_Saldo Graf'!$B$5</c:f>
              <c:strCache>
                <c:ptCount val="1"/>
                <c:pt idx="0">
                  <c:v>Import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'11_Saldo Graf'!$C$3:$K$3</c:f>
              <c:strCache>
                <c:ptCount val="9"/>
                <c:pt idx="0">
                  <c:v>T4 
2019</c:v>
                </c:pt>
                <c:pt idx="1">
                  <c:v>T1
2020</c:v>
                </c:pt>
                <c:pt idx="2">
                  <c:v>T2
2020</c:v>
                </c:pt>
                <c:pt idx="3">
                  <c:v>T3
2020</c:v>
                </c:pt>
                <c:pt idx="4">
                  <c:v>T4
2020</c:v>
                </c:pt>
                <c:pt idx="5">
                  <c:v>T1
2021</c:v>
                </c:pt>
                <c:pt idx="6">
                  <c:v>T2
2021</c:v>
                </c:pt>
                <c:pt idx="7">
                  <c:v>T3
2021</c:v>
                </c:pt>
                <c:pt idx="8">
                  <c:v>T4
2021</c:v>
                </c:pt>
              </c:strCache>
            </c:strRef>
          </c:cat>
          <c:val>
            <c:numRef>
              <c:f>'11_Saldo Graf'!$C$5:$K$5</c:f>
              <c:numCache>
                <c:formatCode>#,##0</c:formatCode>
                <c:ptCount val="9"/>
                <c:pt idx="0">
                  <c:v>1015.305562</c:v>
                </c:pt>
                <c:pt idx="1">
                  <c:v>1002.466931</c:v>
                </c:pt>
                <c:pt idx="2">
                  <c:v>873.20326399999999</c:v>
                </c:pt>
                <c:pt idx="3">
                  <c:v>985.019364</c:v>
                </c:pt>
                <c:pt idx="4">
                  <c:v>1046.448408</c:v>
                </c:pt>
                <c:pt idx="5">
                  <c:v>1167.831277</c:v>
                </c:pt>
                <c:pt idx="6">
                  <c:v>1269.472859</c:v>
                </c:pt>
                <c:pt idx="7">
                  <c:v>1124.580367</c:v>
                </c:pt>
                <c:pt idx="8">
                  <c:v>1179.161492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F0-4C37-BBE4-6D51E24C601B}"/>
            </c:ext>
          </c:extLst>
        </c:ser>
        <c:ser>
          <c:idx val="1"/>
          <c:order val="1"/>
          <c:tx>
            <c:strRef>
              <c:f>'11_Saldo Graf'!$B$11</c:f>
              <c:strCache>
                <c:ptCount val="1"/>
                <c:pt idx="0">
                  <c:v>Export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'11_Saldo Graf'!$C$3:$K$3</c:f>
              <c:strCache>
                <c:ptCount val="9"/>
                <c:pt idx="0">
                  <c:v>T4 
2019</c:v>
                </c:pt>
                <c:pt idx="1">
                  <c:v>T1
2020</c:v>
                </c:pt>
                <c:pt idx="2">
                  <c:v>T2
2020</c:v>
                </c:pt>
                <c:pt idx="3">
                  <c:v>T3
2020</c:v>
                </c:pt>
                <c:pt idx="4">
                  <c:v>T4
2020</c:v>
                </c:pt>
                <c:pt idx="5">
                  <c:v>T1
2021</c:v>
                </c:pt>
                <c:pt idx="6">
                  <c:v>T2
2021</c:v>
                </c:pt>
                <c:pt idx="7">
                  <c:v>T3
2021</c:v>
                </c:pt>
                <c:pt idx="8">
                  <c:v>T4
2021</c:v>
                </c:pt>
              </c:strCache>
            </c:strRef>
          </c:cat>
          <c:val>
            <c:numRef>
              <c:f>'11_Saldo Graf'!$C$11:$K$11</c:f>
              <c:numCache>
                <c:formatCode>#,##0</c:formatCode>
                <c:ptCount val="9"/>
                <c:pt idx="0">
                  <c:v>2234.6577980000002</c:v>
                </c:pt>
                <c:pt idx="1">
                  <c:v>2061.1186320000002</c:v>
                </c:pt>
                <c:pt idx="2">
                  <c:v>1613.004042</c:v>
                </c:pt>
                <c:pt idx="3">
                  <c:v>2102.1089320000001</c:v>
                </c:pt>
                <c:pt idx="4">
                  <c:v>2433.2419669999999</c:v>
                </c:pt>
                <c:pt idx="5">
                  <c:v>2315.18595</c:v>
                </c:pt>
                <c:pt idx="6">
                  <c:v>2366.9265420000002</c:v>
                </c:pt>
                <c:pt idx="7">
                  <c:v>1855.3187439999999</c:v>
                </c:pt>
                <c:pt idx="8">
                  <c:v>2083.5089710000002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F0-4C37-BBE4-6D51E24C6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508536"/>
        <c:axId val="501510832"/>
      </c:lineChart>
      <c:catAx>
        <c:axId val="501508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01510832"/>
        <c:crosses val="autoZero"/>
        <c:auto val="1"/>
        <c:lblAlgn val="ctr"/>
        <c:lblOffset val="100"/>
        <c:noMultiLvlLbl val="0"/>
      </c:catAx>
      <c:valAx>
        <c:axId val="50151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01508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4697200349956253"/>
          <c:y val="0.90335593467483233"/>
          <c:w val="0.37247244094488191"/>
          <c:h val="9.60659084281131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336176727909014E-2"/>
          <c:y val="5.0925925925925923E-2"/>
          <c:w val="0.87708027121609788"/>
          <c:h val="0.740246427529892"/>
        </c:manualLayout>
      </c:layout>
      <c:lineChart>
        <c:grouping val="standard"/>
        <c:varyColors val="0"/>
        <c:ser>
          <c:idx val="0"/>
          <c:order val="0"/>
          <c:tx>
            <c:strRef>
              <c:f>'11_Saldo Graf'!$B$6</c:f>
              <c:strCache>
                <c:ptCount val="1"/>
                <c:pt idx="0">
                  <c:v>Import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'11_Saldo Graf'!$C$3:$K$3</c:f>
              <c:strCache>
                <c:ptCount val="9"/>
                <c:pt idx="0">
                  <c:v>T4 
2019</c:v>
                </c:pt>
                <c:pt idx="1">
                  <c:v>T1
2020</c:v>
                </c:pt>
                <c:pt idx="2">
                  <c:v>T2
2020</c:v>
                </c:pt>
                <c:pt idx="3">
                  <c:v>T3
2020</c:v>
                </c:pt>
                <c:pt idx="4">
                  <c:v>T4
2020</c:v>
                </c:pt>
                <c:pt idx="5">
                  <c:v>T1
2021</c:v>
                </c:pt>
                <c:pt idx="6">
                  <c:v>T2
2021</c:v>
                </c:pt>
                <c:pt idx="7">
                  <c:v>T3
2021</c:v>
                </c:pt>
                <c:pt idx="8">
                  <c:v>T4
2021</c:v>
                </c:pt>
              </c:strCache>
            </c:strRef>
          </c:cat>
          <c:val>
            <c:numRef>
              <c:f>'11_Saldo Graf'!$C$6:$K$6</c:f>
              <c:numCache>
                <c:formatCode>#,##0</c:formatCode>
                <c:ptCount val="9"/>
                <c:pt idx="0">
                  <c:v>105746.41251999997</c:v>
                </c:pt>
                <c:pt idx="1">
                  <c:v>100899.70560399999</c:v>
                </c:pt>
                <c:pt idx="2">
                  <c:v>78655.118136999998</c:v>
                </c:pt>
                <c:pt idx="3">
                  <c:v>91792.246992</c:v>
                </c:pt>
                <c:pt idx="4">
                  <c:v>102081.27864799999</c:v>
                </c:pt>
                <c:pt idx="5">
                  <c:v>106375.016768</c:v>
                </c:pt>
                <c:pt idx="6">
                  <c:v>115023.11383100001</c:v>
                </c:pt>
                <c:pt idx="7">
                  <c:v>113879.751527</c:v>
                </c:pt>
                <c:pt idx="8">
                  <c:v>130730.59433899999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F1-4258-A581-CEA03EBFB880}"/>
            </c:ext>
          </c:extLst>
        </c:ser>
        <c:ser>
          <c:idx val="1"/>
          <c:order val="1"/>
          <c:tx>
            <c:strRef>
              <c:f>'11_Saldo Graf'!$B$12</c:f>
              <c:strCache>
                <c:ptCount val="1"/>
                <c:pt idx="0">
                  <c:v>Export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'11_Saldo Graf'!$C$3:$K$3</c:f>
              <c:strCache>
                <c:ptCount val="9"/>
                <c:pt idx="0">
                  <c:v>T4 
2019</c:v>
                </c:pt>
                <c:pt idx="1">
                  <c:v>T1
2020</c:v>
                </c:pt>
                <c:pt idx="2">
                  <c:v>T2
2020</c:v>
                </c:pt>
                <c:pt idx="3">
                  <c:v>T3
2020</c:v>
                </c:pt>
                <c:pt idx="4">
                  <c:v>T4
2020</c:v>
                </c:pt>
                <c:pt idx="5">
                  <c:v>T1
2021</c:v>
                </c:pt>
                <c:pt idx="6">
                  <c:v>T2
2021</c:v>
                </c:pt>
                <c:pt idx="7">
                  <c:v>T3
2021</c:v>
                </c:pt>
                <c:pt idx="8">
                  <c:v>T4
2021</c:v>
                </c:pt>
              </c:strCache>
            </c:strRef>
          </c:cat>
          <c:val>
            <c:numRef>
              <c:f>'11_Saldo Graf'!$C$12:$K$12</c:f>
              <c:numCache>
                <c:formatCode>#,##0</c:formatCode>
                <c:ptCount val="9"/>
                <c:pt idx="0">
                  <c:v>124381.05305599999</c:v>
                </c:pt>
                <c:pt idx="1">
                  <c:v>112660.732672</c:v>
                </c:pt>
                <c:pt idx="2">
                  <c:v>89468.131528000013</c:v>
                </c:pt>
                <c:pt idx="3">
                  <c:v>111267.08718000002</c:v>
                </c:pt>
                <c:pt idx="4">
                  <c:v>123321.88663000002</c:v>
                </c:pt>
                <c:pt idx="5">
                  <c:v>117898.94936099998</c:v>
                </c:pt>
                <c:pt idx="6">
                  <c:v>132200.23998199997</c:v>
                </c:pt>
                <c:pt idx="7">
                  <c:v>126421.00911100002</c:v>
                </c:pt>
                <c:pt idx="8">
                  <c:v>139741.55515500001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F1-4258-A581-CEA03EBFB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508536"/>
        <c:axId val="501510832"/>
      </c:lineChart>
      <c:catAx>
        <c:axId val="501508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01510832"/>
        <c:crosses val="autoZero"/>
        <c:auto val="1"/>
        <c:lblAlgn val="ctr"/>
        <c:lblOffset val="100"/>
        <c:noMultiLvlLbl val="0"/>
      </c:catAx>
      <c:valAx>
        <c:axId val="50151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01508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0808311461067367"/>
          <c:y val="0.90798556430446198"/>
          <c:w val="0.37802799650043745"/>
          <c:h val="9.14362787984834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336176727909014E-2"/>
          <c:y val="5.0925925925925923E-2"/>
          <c:w val="0.87708027121609788"/>
          <c:h val="0.7762825423849045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'11_Saldo Graf'!$C$18:$K$18</c:f>
              <c:strCache>
                <c:ptCount val="9"/>
                <c:pt idx="0">
                  <c:v>T4 
2019</c:v>
                </c:pt>
                <c:pt idx="1">
                  <c:v>T1
2020</c:v>
                </c:pt>
                <c:pt idx="2">
                  <c:v>T2
2020</c:v>
                </c:pt>
                <c:pt idx="3">
                  <c:v>T3
2020</c:v>
                </c:pt>
                <c:pt idx="4">
                  <c:v>T4
2020</c:v>
                </c:pt>
                <c:pt idx="5">
                  <c:v>T1
2021</c:v>
                </c:pt>
                <c:pt idx="6">
                  <c:v>T2
2021</c:v>
                </c:pt>
                <c:pt idx="7">
                  <c:v>T3
2021</c:v>
                </c:pt>
                <c:pt idx="8">
                  <c:v>T4
2021</c:v>
                </c:pt>
              </c:strCache>
            </c:strRef>
          </c:cat>
          <c:val>
            <c:numRef>
              <c:f>'11_Saldo Graf'!$C$19:$K$19</c:f>
              <c:numCache>
                <c:formatCode>#,##0</c:formatCode>
                <c:ptCount val="9"/>
                <c:pt idx="0">
                  <c:v>1219.3522360000002</c:v>
                </c:pt>
                <c:pt idx="1">
                  <c:v>1058.6517010000002</c:v>
                </c:pt>
                <c:pt idx="2">
                  <c:v>739.80077800000004</c:v>
                </c:pt>
                <c:pt idx="3">
                  <c:v>1117.0895680000001</c:v>
                </c:pt>
                <c:pt idx="4">
                  <c:v>1386.793559</c:v>
                </c:pt>
                <c:pt idx="5">
                  <c:v>1147.354673</c:v>
                </c:pt>
                <c:pt idx="6">
                  <c:v>1097.4536830000002</c:v>
                </c:pt>
                <c:pt idx="7">
                  <c:v>730.7383769999999</c:v>
                </c:pt>
                <c:pt idx="8">
                  <c:v>904.34747900000025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D5-44E8-B578-B1271E542B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508536"/>
        <c:axId val="501510832"/>
      </c:lineChart>
      <c:catAx>
        <c:axId val="501508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01510832"/>
        <c:crosses val="autoZero"/>
        <c:auto val="1"/>
        <c:lblAlgn val="ctr"/>
        <c:lblOffset val="100"/>
        <c:noMultiLvlLbl val="0"/>
      </c:catAx>
      <c:valAx>
        <c:axId val="50151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01508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336176727909014E-2"/>
          <c:y val="5.0925925925925923E-2"/>
          <c:w val="0.87708027121609788"/>
          <c:h val="0.785291551393913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5.7354330708661444E-2"/>
                  <c:y val="4.10697311484712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B1D-4031-AE45-DDC694687CEF}"/>
                </c:ext>
              </c:extLst>
            </c:dLbl>
            <c:dLbl>
              <c:idx val="2"/>
              <c:layout>
                <c:manualLayout>
                  <c:x val="-5.457655293088369E-2"/>
                  <c:y val="4.10697311484713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B1D-4031-AE45-DDC694687CEF}"/>
                </c:ext>
              </c:extLst>
            </c:dLbl>
            <c:dLbl>
              <c:idx val="5"/>
              <c:layout>
                <c:manualLayout>
                  <c:x val="-5.4576552930883739E-2"/>
                  <c:y val="4.5574235652975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B1D-4031-AE45-DDC694687C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'11_Saldo Graf'!$C$18:$K$18</c:f>
              <c:strCache>
                <c:ptCount val="9"/>
                <c:pt idx="0">
                  <c:v>T4 
2019</c:v>
                </c:pt>
                <c:pt idx="1">
                  <c:v>T1
2020</c:v>
                </c:pt>
                <c:pt idx="2">
                  <c:v>T2
2020</c:v>
                </c:pt>
                <c:pt idx="3">
                  <c:v>T3
2020</c:v>
                </c:pt>
                <c:pt idx="4">
                  <c:v>T4
2020</c:v>
                </c:pt>
                <c:pt idx="5">
                  <c:v>T1
2021</c:v>
                </c:pt>
                <c:pt idx="6">
                  <c:v>T2
2021</c:v>
                </c:pt>
                <c:pt idx="7">
                  <c:v>T3
2021</c:v>
                </c:pt>
                <c:pt idx="8">
                  <c:v>T4
2021</c:v>
                </c:pt>
              </c:strCache>
            </c:strRef>
          </c:cat>
          <c:val>
            <c:numRef>
              <c:f>'11_Saldo Graf'!$C$20:$K$20</c:f>
              <c:numCache>
                <c:formatCode>#,##0</c:formatCode>
                <c:ptCount val="9"/>
                <c:pt idx="0">
                  <c:v>18634.640536000021</c:v>
                </c:pt>
                <c:pt idx="1">
                  <c:v>11761.02706800001</c:v>
                </c:pt>
                <c:pt idx="2">
                  <c:v>10813.013391000015</c:v>
                </c:pt>
                <c:pt idx="3">
                  <c:v>19474.840188000016</c:v>
                </c:pt>
                <c:pt idx="4">
                  <c:v>21240.60798200003</c:v>
                </c:pt>
                <c:pt idx="5">
                  <c:v>11523.932592999976</c:v>
                </c:pt>
                <c:pt idx="6">
                  <c:v>17177.12615099996</c:v>
                </c:pt>
                <c:pt idx="7">
                  <c:v>12541.257584000021</c:v>
                </c:pt>
                <c:pt idx="8">
                  <c:v>9010.9608160000207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1D-4031-AE45-DDC694687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508536"/>
        <c:axId val="501510832"/>
      </c:lineChart>
      <c:catAx>
        <c:axId val="501508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01510832"/>
        <c:crosses val="autoZero"/>
        <c:auto val="1"/>
        <c:lblAlgn val="ctr"/>
        <c:lblOffset val="100"/>
        <c:noMultiLvlLbl val="0"/>
      </c:catAx>
      <c:valAx>
        <c:axId val="50151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01508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15149572649573"/>
          <c:y val="5.7746362433862435E-2"/>
          <c:w val="0.74975854700854705"/>
          <c:h val="0.68838461538461537"/>
        </c:manualLayout>
      </c:layout>
      <c:lineChart>
        <c:grouping val="standard"/>
        <c:varyColors val="0"/>
        <c:ser>
          <c:idx val="0"/>
          <c:order val="0"/>
          <c:tx>
            <c:strRef>
              <c:f>'11_Saldo Graf'!$A$20</c:f>
              <c:strCache>
                <c:ptCount val="1"/>
                <c:pt idx="0">
                  <c:v>Italia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5.3561324786324839E-2"/>
                  <c:y val="1.84666666666666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03A-4961-9039-EC360125EB4B}"/>
                </c:ext>
              </c:extLst>
            </c:dLbl>
            <c:dLbl>
              <c:idx val="5"/>
              <c:layout>
                <c:manualLayout>
                  <c:x val="-5.3561324786324783E-2"/>
                  <c:y val="-0.1117897435897435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03A-4961-9039-EC360125EB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70C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'11_Saldo Graf'!$C$18:$K$18</c:f>
              <c:strCache>
                <c:ptCount val="9"/>
                <c:pt idx="0">
                  <c:v>T4 
2019</c:v>
                </c:pt>
                <c:pt idx="1">
                  <c:v>T1
2020</c:v>
                </c:pt>
                <c:pt idx="2">
                  <c:v>T2
2020</c:v>
                </c:pt>
                <c:pt idx="3">
                  <c:v>T3
2020</c:v>
                </c:pt>
                <c:pt idx="4">
                  <c:v>T4
2020</c:v>
                </c:pt>
                <c:pt idx="5">
                  <c:v>T1
2021</c:v>
                </c:pt>
                <c:pt idx="6">
                  <c:v>T2
2021</c:v>
                </c:pt>
                <c:pt idx="7">
                  <c:v>T3
2021</c:v>
                </c:pt>
                <c:pt idx="8">
                  <c:v>T4
2021</c:v>
                </c:pt>
              </c:strCache>
            </c:strRef>
          </c:cat>
          <c:val>
            <c:numRef>
              <c:f>'11_Saldo Graf'!$C$20:$K$20</c:f>
              <c:numCache>
                <c:formatCode>#,##0</c:formatCode>
                <c:ptCount val="9"/>
                <c:pt idx="0">
                  <c:v>18634.640536000021</c:v>
                </c:pt>
                <c:pt idx="1">
                  <c:v>11761.02706800001</c:v>
                </c:pt>
                <c:pt idx="2">
                  <c:v>10813.013391000015</c:v>
                </c:pt>
                <c:pt idx="3">
                  <c:v>19474.840188000016</c:v>
                </c:pt>
                <c:pt idx="4">
                  <c:v>21240.60798200003</c:v>
                </c:pt>
                <c:pt idx="5">
                  <c:v>11523.932592999976</c:v>
                </c:pt>
                <c:pt idx="6">
                  <c:v>17177.12615099996</c:v>
                </c:pt>
                <c:pt idx="7">
                  <c:v>12541.257584000021</c:v>
                </c:pt>
                <c:pt idx="8">
                  <c:v>9010.9608160000207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3A-4961-9039-EC360125E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6473064"/>
        <c:axId val="646474376"/>
      </c:lineChart>
      <c:lineChart>
        <c:grouping val="standard"/>
        <c:varyColors val="0"/>
        <c:ser>
          <c:idx val="1"/>
          <c:order val="1"/>
          <c:tx>
            <c:strRef>
              <c:f>'11_Saldo Graf'!$A$19</c:f>
              <c:strCache>
                <c:ptCount val="1"/>
                <c:pt idx="0">
                  <c:v>Abruzzo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'11_Saldo Graf'!$C$18:$K$18</c:f>
              <c:strCache>
                <c:ptCount val="9"/>
                <c:pt idx="0">
                  <c:v>T4 
2019</c:v>
                </c:pt>
                <c:pt idx="1">
                  <c:v>T1
2020</c:v>
                </c:pt>
                <c:pt idx="2">
                  <c:v>T2
2020</c:v>
                </c:pt>
                <c:pt idx="3">
                  <c:v>T3
2020</c:v>
                </c:pt>
                <c:pt idx="4">
                  <c:v>T4
2020</c:v>
                </c:pt>
                <c:pt idx="5">
                  <c:v>T1
2021</c:v>
                </c:pt>
                <c:pt idx="6">
                  <c:v>T2
2021</c:v>
                </c:pt>
                <c:pt idx="7">
                  <c:v>T3
2021</c:v>
                </c:pt>
                <c:pt idx="8">
                  <c:v>T4
2021</c:v>
                </c:pt>
              </c:strCache>
            </c:strRef>
          </c:cat>
          <c:val>
            <c:numRef>
              <c:f>'11_Saldo Graf'!$C$19:$K$19</c:f>
              <c:numCache>
                <c:formatCode>#,##0</c:formatCode>
                <c:ptCount val="9"/>
                <c:pt idx="0">
                  <c:v>1219.3522360000002</c:v>
                </c:pt>
                <c:pt idx="1">
                  <c:v>1058.6517010000002</c:v>
                </c:pt>
                <c:pt idx="2">
                  <c:v>739.80077800000004</c:v>
                </c:pt>
                <c:pt idx="3">
                  <c:v>1117.0895680000001</c:v>
                </c:pt>
                <c:pt idx="4">
                  <c:v>1386.793559</c:v>
                </c:pt>
                <c:pt idx="5">
                  <c:v>1147.354673</c:v>
                </c:pt>
                <c:pt idx="6">
                  <c:v>1097.4536830000002</c:v>
                </c:pt>
                <c:pt idx="7">
                  <c:v>730.7383769999999</c:v>
                </c:pt>
                <c:pt idx="8">
                  <c:v>904.34747900000025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03A-4961-9039-EC360125E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292608"/>
        <c:axId val="507293592"/>
      </c:lineChart>
      <c:catAx>
        <c:axId val="646473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46474376"/>
        <c:crosses val="autoZero"/>
        <c:auto val="1"/>
        <c:lblAlgn val="ctr"/>
        <c:lblOffset val="100"/>
        <c:noMultiLvlLbl val="0"/>
      </c:catAx>
      <c:valAx>
        <c:axId val="646474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800">
                    <a:solidFill>
                      <a:srgbClr val="0070C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Saldo Italia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it-IT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70C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6473064"/>
        <c:crosses val="autoZero"/>
        <c:crossBetween val="between"/>
      </c:valAx>
      <c:valAx>
        <c:axId val="507293592"/>
        <c:scaling>
          <c:orientation val="minMax"/>
          <c:max val="28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>
                    <a:solidFill>
                      <a:srgbClr val="00B050"/>
                    </a:solidFill>
                  </a:rPr>
                  <a:t>Saldo Abruzzo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00B050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B05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07292608"/>
        <c:crosses val="max"/>
        <c:crossBetween val="between"/>
      </c:valAx>
      <c:catAx>
        <c:axId val="507292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72935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8581474358974357"/>
          <c:y val="0.92513888888888884"/>
          <c:w val="0.44333333333333336"/>
          <c:h val="7.48611111111111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33</xdr:row>
      <xdr:rowOff>0</xdr:rowOff>
    </xdr:from>
    <xdr:to>
      <xdr:col>19</xdr:col>
      <xdr:colOff>69900</xdr:colOff>
      <xdr:row>45</xdr:row>
      <xdr:rowOff>54000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457200</xdr:colOff>
      <xdr:row>29</xdr:row>
      <xdr:rowOff>152400</xdr:rowOff>
    </xdr:from>
    <xdr:to>
      <xdr:col>18</xdr:col>
      <xdr:colOff>288975</xdr:colOff>
      <xdr:row>42</xdr:row>
      <xdr:rowOff>6375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171450</xdr:colOff>
      <xdr:row>3</xdr:row>
      <xdr:rowOff>38100</xdr:rowOff>
    </xdr:from>
    <xdr:to>
      <xdr:col>19</xdr:col>
      <xdr:colOff>224250</xdr:colOff>
      <xdr:row>15</xdr:row>
      <xdr:rowOff>157800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18</xdr:row>
      <xdr:rowOff>95250</xdr:rowOff>
    </xdr:from>
    <xdr:to>
      <xdr:col>19</xdr:col>
      <xdr:colOff>52800</xdr:colOff>
      <xdr:row>31</xdr:row>
      <xdr:rowOff>138750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114300</xdr:colOff>
      <xdr:row>3</xdr:row>
      <xdr:rowOff>133350</xdr:rowOff>
    </xdr:from>
    <xdr:to>
      <xdr:col>27</xdr:col>
      <xdr:colOff>167100</xdr:colOff>
      <xdr:row>16</xdr:row>
      <xdr:rowOff>62550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19050</xdr:colOff>
      <xdr:row>18</xdr:row>
      <xdr:rowOff>47625</xdr:rowOff>
    </xdr:from>
    <xdr:to>
      <xdr:col>27</xdr:col>
      <xdr:colOff>71850</xdr:colOff>
      <xdr:row>31</xdr:row>
      <xdr:rowOff>91125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605117</xdr:colOff>
      <xdr:row>27</xdr:row>
      <xdr:rowOff>44823</xdr:rowOff>
    </xdr:from>
    <xdr:to>
      <xdr:col>8</xdr:col>
      <xdr:colOff>444176</xdr:colOff>
      <xdr:row>39</xdr:row>
      <xdr:rowOff>98823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a%20interni3/Dati_Pubblicazioni_Aree_Tematiche_Altro/Bollettino-trimestrale/2022_Trim1/06_Commercio%20estero/Imp_exp_x_regioni_B21_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te Appunti COEWEB"/>
      <sheetName val="ORIG_imp"/>
      <sheetName val="ORIG_exp"/>
      <sheetName val="Import-Reg-Abr-Ita"/>
      <sheetName val="Export-Reg-Abr-Ita"/>
      <sheetName val="Saldo Graf"/>
      <sheetName val="Saldo Tab"/>
    </sheetNames>
    <sheetDataSet>
      <sheetData sheetId="0"/>
      <sheetData sheetId="1"/>
      <sheetData sheetId="2"/>
      <sheetData sheetId="3">
        <row r="29">
          <cell r="B29" t="str">
            <v>T4 
2019</v>
          </cell>
          <cell r="C29" t="str">
            <v>T1
2020</v>
          </cell>
          <cell r="D29" t="str">
            <v>T2
2020</v>
          </cell>
          <cell r="E29" t="str">
            <v>T3
2020</v>
          </cell>
          <cell r="F29" t="str">
            <v>T4
2020</v>
          </cell>
          <cell r="G29" t="str">
            <v>T1
2021</v>
          </cell>
          <cell r="H29" t="str">
            <v>T2
2021</v>
          </cell>
          <cell r="I29" t="str">
            <v>T3
2021</v>
          </cell>
          <cell r="J29" t="str">
            <v>T4
2021</v>
          </cell>
        </row>
        <row r="43">
          <cell r="A43" t="str">
            <v xml:space="preserve">Abruzzo </v>
          </cell>
          <cell r="B43">
            <v>1015.305562</v>
          </cell>
          <cell r="C43">
            <v>1002.466931</v>
          </cell>
          <cell r="D43">
            <v>873.20326399999999</v>
          </cell>
          <cell r="E43">
            <v>985.019364</v>
          </cell>
          <cell r="F43">
            <v>1046.448408</v>
          </cell>
          <cell r="G43">
            <v>1167.831277</v>
          </cell>
          <cell r="H43">
            <v>1269.472859</v>
          </cell>
          <cell r="I43">
            <v>1124.580367</v>
          </cell>
          <cell r="J43">
            <v>1179.161492</v>
          </cell>
        </row>
        <row r="52">
          <cell r="A52" t="str">
            <v>Italia</v>
          </cell>
          <cell r="B52">
            <v>105746.41251999997</v>
          </cell>
          <cell r="C52">
            <v>100899.70560399999</v>
          </cell>
          <cell r="D52">
            <v>78655.118136999998</v>
          </cell>
          <cell r="E52">
            <v>91792.246992</v>
          </cell>
          <cell r="F52">
            <v>102081.27864799999</v>
          </cell>
          <cell r="G52">
            <v>106375.016768</v>
          </cell>
          <cell r="H52">
            <v>115023.11383100001</v>
          </cell>
          <cell r="I52">
            <v>113879.751527</v>
          </cell>
          <cell r="J52">
            <v>130730.59433899999</v>
          </cell>
        </row>
      </sheetData>
      <sheetData sheetId="4">
        <row r="29">
          <cell r="B29" t="str">
            <v>T4 
2019</v>
          </cell>
          <cell r="C29" t="str">
            <v>T1
2020</v>
          </cell>
          <cell r="D29" t="str">
            <v>T2
2020</v>
          </cell>
          <cell r="E29" t="str">
            <v>T3
2020</v>
          </cell>
          <cell r="F29" t="str">
            <v>T4
2020</v>
          </cell>
          <cell r="G29" t="str">
            <v>T1
2021</v>
          </cell>
          <cell r="H29" t="str">
            <v>T2
2021</v>
          </cell>
          <cell r="I29" t="str">
            <v>T3
2021</v>
          </cell>
          <cell r="J29" t="str">
            <v>T4
2021</v>
          </cell>
        </row>
        <row r="43">
          <cell r="A43" t="str">
            <v xml:space="preserve">Abruzzo </v>
          </cell>
          <cell r="B43">
            <v>2234.6577980000002</v>
          </cell>
          <cell r="C43">
            <v>2061.1186320000002</v>
          </cell>
          <cell r="D43">
            <v>1613.004042</v>
          </cell>
          <cell r="E43">
            <v>2102.1089320000001</v>
          </cell>
          <cell r="F43">
            <v>2433.2419669999999</v>
          </cell>
          <cell r="G43">
            <v>2315.18595</v>
          </cell>
          <cell r="H43">
            <v>2366.9265420000002</v>
          </cell>
          <cell r="I43">
            <v>1855.3187439999999</v>
          </cell>
          <cell r="J43">
            <v>2083.5089710000002</v>
          </cell>
        </row>
        <row r="52">
          <cell r="A52" t="str">
            <v>Italia</v>
          </cell>
          <cell r="B52">
            <v>124381.05305599999</v>
          </cell>
          <cell r="C52">
            <v>112660.732672</v>
          </cell>
          <cell r="D52">
            <v>89468.131528000013</v>
          </cell>
          <cell r="E52">
            <v>111267.08718000002</v>
          </cell>
          <cell r="F52">
            <v>123321.88663000002</v>
          </cell>
          <cell r="G52">
            <v>117898.94936099998</v>
          </cell>
          <cell r="H52">
            <v>132200.23998199997</v>
          </cell>
          <cell r="I52">
            <v>126421.00911100002</v>
          </cell>
          <cell r="J52">
            <v>139741.55515500001</v>
          </cell>
        </row>
      </sheetData>
      <sheetData sheetId="5">
        <row r="3">
          <cell r="C3" t="str">
            <v>T4 
2019</v>
          </cell>
          <cell r="D3" t="str">
            <v>T1
2020</v>
          </cell>
          <cell r="E3" t="str">
            <v>T2
2020</v>
          </cell>
          <cell r="F3" t="str">
            <v>T3
2020</v>
          </cell>
          <cell r="G3" t="str">
            <v>T4
2020</v>
          </cell>
          <cell r="H3" t="str">
            <v>T1
2021</v>
          </cell>
          <cell r="I3" t="str">
            <v>T2
2021</v>
          </cell>
          <cell r="J3" t="str">
            <v>T3
2021</v>
          </cell>
          <cell r="K3" t="str">
            <v>T4
2021</v>
          </cell>
        </row>
        <row r="5">
          <cell r="B5" t="str">
            <v>Import</v>
          </cell>
          <cell r="C5">
            <v>1015.305562</v>
          </cell>
          <cell r="D5">
            <v>1002.466931</v>
          </cell>
          <cell r="E5">
            <v>873.20326399999999</v>
          </cell>
          <cell r="F5">
            <v>985.019364</v>
          </cell>
          <cell r="G5">
            <v>1046.448408</v>
          </cell>
          <cell r="H5">
            <v>1167.831277</v>
          </cell>
          <cell r="I5">
            <v>1269.472859</v>
          </cell>
          <cell r="J5">
            <v>1124.580367</v>
          </cell>
          <cell r="K5">
            <v>1179.161492</v>
          </cell>
        </row>
        <row r="6">
          <cell r="B6" t="str">
            <v>Import</v>
          </cell>
          <cell r="C6">
            <v>105746.41251999997</v>
          </cell>
          <cell r="D6">
            <v>100899.70560399999</v>
          </cell>
          <cell r="E6">
            <v>78655.118136999998</v>
          </cell>
          <cell r="F6">
            <v>91792.246992</v>
          </cell>
          <cell r="G6">
            <v>102081.27864799999</v>
          </cell>
          <cell r="H6">
            <v>106375.016768</v>
          </cell>
          <cell r="I6">
            <v>115023.11383100001</v>
          </cell>
          <cell r="J6">
            <v>113879.751527</v>
          </cell>
          <cell r="K6">
            <v>130730.59433899999</v>
          </cell>
        </row>
        <row r="11">
          <cell r="B11" t="str">
            <v>Export</v>
          </cell>
          <cell r="C11">
            <v>2234.6577980000002</v>
          </cell>
          <cell r="D11">
            <v>2061.1186320000002</v>
          </cell>
          <cell r="E11">
            <v>1613.004042</v>
          </cell>
          <cell r="F11">
            <v>2102.1089320000001</v>
          </cell>
          <cell r="G11">
            <v>2433.2419669999999</v>
          </cell>
          <cell r="H11">
            <v>2315.18595</v>
          </cell>
          <cell r="I11">
            <v>2366.9265420000002</v>
          </cell>
          <cell r="J11">
            <v>1855.3187439999999</v>
          </cell>
          <cell r="K11">
            <v>2083.5089710000002</v>
          </cell>
        </row>
        <row r="12">
          <cell r="B12" t="str">
            <v>Export</v>
          </cell>
          <cell r="C12">
            <v>124381.05305599999</v>
          </cell>
          <cell r="D12">
            <v>112660.732672</v>
          </cell>
          <cell r="E12">
            <v>89468.131528000013</v>
          </cell>
          <cell r="F12">
            <v>111267.08718000002</v>
          </cell>
          <cell r="G12">
            <v>123321.88663000002</v>
          </cell>
          <cell r="H12">
            <v>117898.94936099998</v>
          </cell>
          <cell r="I12">
            <v>132200.23998199997</v>
          </cell>
          <cell r="J12">
            <v>126421.00911100002</v>
          </cell>
          <cell r="K12">
            <v>139741.55515500001</v>
          </cell>
        </row>
        <row r="18">
          <cell r="C18" t="str">
            <v>T4 
2019</v>
          </cell>
          <cell r="D18" t="str">
            <v>T1
2020</v>
          </cell>
          <cell r="E18" t="str">
            <v>T2
2020</v>
          </cell>
          <cell r="F18" t="str">
            <v>T3
2020</v>
          </cell>
          <cell r="G18" t="str">
            <v>T4
2020</v>
          </cell>
          <cell r="H18" t="str">
            <v>T1
2021</v>
          </cell>
          <cell r="I18" t="str">
            <v>T2
2021</v>
          </cell>
          <cell r="J18" t="str">
            <v>T3
2021</v>
          </cell>
          <cell r="K18" t="str">
            <v>T4
2021</v>
          </cell>
        </row>
        <row r="19">
          <cell r="A19" t="str">
            <v>Abruzzo</v>
          </cell>
          <cell r="C19">
            <v>1219.3522360000002</v>
          </cell>
          <cell r="D19">
            <v>1058.6517010000002</v>
          </cell>
          <cell r="E19">
            <v>739.80077800000004</v>
          </cell>
          <cell r="F19">
            <v>1117.0895680000001</v>
          </cell>
          <cell r="G19">
            <v>1386.793559</v>
          </cell>
          <cell r="H19">
            <v>1147.354673</v>
          </cell>
          <cell r="I19">
            <v>1097.4536830000002</v>
          </cell>
          <cell r="J19">
            <v>730.7383769999999</v>
          </cell>
          <cell r="K19">
            <v>904.34747900000025</v>
          </cell>
        </row>
        <row r="20">
          <cell r="A20" t="str">
            <v>Italia</v>
          </cell>
          <cell r="C20">
            <v>18634.640536000021</v>
          </cell>
          <cell r="D20">
            <v>11761.02706800001</v>
          </cell>
          <cell r="E20">
            <v>10813.013391000015</v>
          </cell>
          <cell r="F20">
            <v>19474.840188000016</v>
          </cell>
          <cell r="G20">
            <v>21240.60798200003</v>
          </cell>
          <cell r="H20">
            <v>11523.932592999976</v>
          </cell>
          <cell r="I20">
            <v>17177.12615099996</v>
          </cell>
          <cell r="J20">
            <v>12541.257584000021</v>
          </cell>
          <cell r="K20">
            <v>9010.9608160000207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M83"/>
  <sheetViews>
    <sheetView showGridLines="0" topLeftCell="A34" workbookViewId="0">
      <selection activeCell="M48" sqref="M48"/>
    </sheetView>
  </sheetViews>
  <sheetFormatPr defaultRowHeight="15" x14ac:dyDescent="0.25"/>
  <cols>
    <col min="1" max="1" width="36.5703125" bestFit="1" customWidth="1"/>
    <col min="2" max="3" width="11.42578125" bestFit="1" customWidth="1"/>
    <col min="4" max="4" width="11.140625" bestFit="1" customWidth="1"/>
    <col min="5" max="6" width="11.7109375" bestFit="1" customWidth="1"/>
    <col min="7" max="7" width="14.28515625" customWidth="1"/>
    <col min="8" max="8" width="11.7109375" bestFit="1" customWidth="1"/>
    <col min="9" max="9" width="11.42578125" bestFit="1" customWidth="1"/>
    <col min="10" max="10" width="11.7109375" bestFit="1" customWidth="1"/>
    <col min="11" max="11" width="11.140625" bestFit="1" customWidth="1"/>
    <col min="12" max="12" width="11.7109375" bestFit="1" customWidth="1"/>
    <col min="13" max="14" width="11.7109375" customWidth="1"/>
  </cols>
  <sheetData>
    <row r="2" spans="1:11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3"/>
      <c r="B3" s="3"/>
    </row>
    <row r="4" spans="1:11" ht="15.75" thickBot="1" x14ac:dyDescent="0.3">
      <c r="A4" s="4" t="s">
        <v>1</v>
      </c>
    </row>
    <row r="5" spans="1:11" ht="15.75" thickBot="1" x14ac:dyDescent="0.3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</row>
    <row r="6" spans="1:11" ht="15.75" thickBot="1" x14ac:dyDescent="0.3">
      <c r="A6" s="7"/>
      <c r="B6" s="8" t="s">
        <v>12</v>
      </c>
      <c r="C6" s="8" t="s">
        <v>12</v>
      </c>
      <c r="D6" s="8" t="s">
        <v>12</v>
      </c>
      <c r="E6" s="8" t="s">
        <v>12</v>
      </c>
      <c r="F6" s="8" t="s">
        <v>12</v>
      </c>
      <c r="G6" s="8" t="s">
        <v>12</v>
      </c>
      <c r="H6" s="8" t="s">
        <v>12</v>
      </c>
      <c r="I6" s="8" t="s">
        <v>12</v>
      </c>
      <c r="J6" s="8" t="s">
        <v>12</v>
      </c>
    </row>
    <row r="7" spans="1:11" x14ac:dyDescent="0.25">
      <c r="A7" s="9" t="s">
        <v>13</v>
      </c>
      <c r="B7" s="2">
        <v>7764434158</v>
      </c>
      <c r="C7" s="2">
        <v>7717528426</v>
      </c>
      <c r="D7" s="2">
        <v>5481704440</v>
      </c>
      <c r="E7" s="2">
        <v>6838959728</v>
      </c>
      <c r="F7" s="2">
        <v>7888263997</v>
      </c>
      <c r="G7" s="2">
        <v>8229299662</v>
      </c>
      <c r="H7" s="2">
        <v>8929279115</v>
      </c>
      <c r="I7" s="2">
        <v>8291296727</v>
      </c>
      <c r="J7" s="2">
        <v>9651829003</v>
      </c>
    </row>
    <row r="8" spans="1:11" x14ac:dyDescent="0.25">
      <c r="A8" s="9" t="s">
        <v>14</v>
      </c>
      <c r="B8" s="2">
        <v>110749545</v>
      </c>
      <c r="C8" s="2">
        <v>71589663</v>
      </c>
      <c r="D8" s="2">
        <v>58182672</v>
      </c>
      <c r="E8" s="2">
        <v>72766770</v>
      </c>
      <c r="F8" s="2">
        <v>61933190</v>
      </c>
      <c r="G8" s="2">
        <v>81816464</v>
      </c>
      <c r="H8" s="2">
        <v>84949839</v>
      </c>
      <c r="I8" s="2">
        <v>88887941</v>
      </c>
      <c r="J8" s="2">
        <v>96508897</v>
      </c>
    </row>
    <row r="9" spans="1:11" x14ac:dyDescent="0.25">
      <c r="A9" s="9" t="s">
        <v>15</v>
      </c>
      <c r="B9" s="2">
        <v>34029969223</v>
      </c>
      <c r="C9" s="2">
        <v>32359846203</v>
      </c>
      <c r="D9" s="2">
        <v>26164548072</v>
      </c>
      <c r="E9" s="2">
        <v>28658784428</v>
      </c>
      <c r="F9" s="2">
        <v>33479867981</v>
      </c>
      <c r="G9" s="2">
        <v>34745446560</v>
      </c>
      <c r="H9" s="2">
        <v>37742189164</v>
      </c>
      <c r="I9" s="2">
        <v>36336683483</v>
      </c>
      <c r="J9" s="2">
        <v>41069861210</v>
      </c>
    </row>
    <row r="10" spans="1:11" x14ac:dyDescent="0.25">
      <c r="A10" s="9" t="s">
        <v>16</v>
      </c>
      <c r="B10" s="2">
        <v>3237874576</v>
      </c>
      <c r="C10" s="2">
        <v>2387920177</v>
      </c>
      <c r="D10" s="2">
        <v>1591800728</v>
      </c>
      <c r="E10" s="2">
        <v>2042894985</v>
      </c>
      <c r="F10" s="2">
        <v>2082058231</v>
      </c>
      <c r="G10" s="2">
        <v>2069583495</v>
      </c>
      <c r="H10" s="2">
        <v>2623726450</v>
      </c>
      <c r="I10" s="2">
        <v>2770149130</v>
      </c>
      <c r="J10" s="2">
        <v>4987994879</v>
      </c>
    </row>
    <row r="11" spans="1:11" x14ac:dyDescent="0.25">
      <c r="A11" s="9" t="s">
        <v>17</v>
      </c>
      <c r="B11" s="2">
        <v>1891278427</v>
      </c>
      <c r="C11" s="2">
        <v>1740740605</v>
      </c>
      <c r="D11" s="2">
        <v>1317816729</v>
      </c>
      <c r="E11" s="2">
        <v>1667191699</v>
      </c>
      <c r="F11" s="2">
        <v>1798644600</v>
      </c>
      <c r="G11" s="2">
        <v>1840878561</v>
      </c>
      <c r="H11" s="2">
        <v>2043656828</v>
      </c>
      <c r="I11" s="2">
        <v>2081124315</v>
      </c>
      <c r="J11" s="2">
        <v>2296314998</v>
      </c>
    </row>
    <row r="12" spans="1:11" x14ac:dyDescent="0.25">
      <c r="A12" s="9" t="s">
        <v>18</v>
      </c>
      <c r="B12" s="2">
        <v>11514419154</v>
      </c>
      <c r="C12" s="2">
        <v>11485874218</v>
      </c>
      <c r="D12" s="2">
        <v>8563618927</v>
      </c>
      <c r="E12" s="2">
        <v>10046277084</v>
      </c>
      <c r="F12" s="2">
        <v>11390969323</v>
      </c>
      <c r="G12" s="2">
        <v>12167051793</v>
      </c>
      <c r="H12" s="2">
        <v>13333415314</v>
      </c>
      <c r="I12" s="2">
        <v>12969852823</v>
      </c>
      <c r="J12" s="2">
        <v>14833443823</v>
      </c>
    </row>
    <row r="13" spans="1:11" x14ac:dyDescent="0.25">
      <c r="A13" s="9" t="s">
        <v>19</v>
      </c>
      <c r="B13" s="2">
        <v>1868263232</v>
      </c>
      <c r="C13" s="2">
        <v>1784997932</v>
      </c>
      <c r="D13" s="2">
        <v>1571531033</v>
      </c>
      <c r="E13" s="2">
        <v>1651186835</v>
      </c>
      <c r="F13" s="2">
        <v>1801755580</v>
      </c>
      <c r="G13" s="2">
        <v>2014636312</v>
      </c>
      <c r="H13" s="2">
        <v>2382464668</v>
      </c>
      <c r="I13" s="2">
        <v>2459250186</v>
      </c>
      <c r="J13" s="2">
        <v>2518531908</v>
      </c>
    </row>
    <row r="14" spans="1:11" x14ac:dyDescent="0.25">
      <c r="A14" s="9" t="s">
        <v>20</v>
      </c>
      <c r="B14" s="2">
        <v>9382188917</v>
      </c>
      <c r="C14" s="2">
        <v>8753770240</v>
      </c>
      <c r="D14" s="2">
        <v>7509602228</v>
      </c>
      <c r="E14" s="2">
        <v>8235235964</v>
      </c>
      <c r="F14" s="2">
        <v>9462822661</v>
      </c>
      <c r="G14" s="2">
        <v>9858388070</v>
      </c>
      <c r="H14" s="2">
        <v>10358121261</v>
      </c>
      <c r="I14" s="2">
        <v>10381968370</v>
      </c>
      <c r="J14" s="2">
        <v>11885277350</v>
      </c>
    </row>
    <row r="15" spans="1:11" x14ac:dyDescent="0.25">
      <c r="A15" s="9" t="s">
        <v>21</v>
      </c>
      <c r="B15" s="2">
        <v>6442043530</v>
      </c>
      <c r="C15" s="2">
        <v>6421664209</v>
      </c>
      <c r="D15" s="2">
        <v>5492260161</v>
      </c>
      <c r="E15" s="2">
        <v>8084940401</v>
      </c>
      <c r="F15" s="2">
        <v>8101924965</v>
      </c>
      <c r="G15" s="2">
        <v>6990363889</v>
      </c>
      <c r="H15" s="2">
        <v>7683464081</v>
      </c>
      <c r="I15" s="2">
        <v>7563055604</v>
      </c>
      <c r="J15" s="2">
        <v>7579601061</v>
      </c>
    </row>
    <row r="16" spans="1:11" x14ac:dyDescent="0.25">
      <c r="A16" s="9" t="s">
        <v>22</v>
      </c>
      <c r="B16" s="2">
        <v>707873784</v>
      </c>
      <c r="C16" s="2">
        <v>709161719</v>
      </c>
      <c r="D16" s="2">
        <v>516325655</v>
      </c>
      <c r="E16" s="2">
        <v>552945509</v>
      </c>
      <c r="F16" s="2">
        <v>715896938</v>
      </c>
      <c r="G16" s="2">
        <v>782436064</v>
      </c>
      <c r="H16" s="2">
        <v>844615485</v>
      </c>
      <c r="I16" s="2">
        <v>830283790</v>
      </c>
      <c r="J16" s="2">
        <v>1027964167</v>
      </c>
    </row>
    <row r="17" spans="1:13" x14ac:dyDescent="0.25">
      <c r="A17" s="9" t="s">
        <v>23</v>
      </c>
      <c r="B17" s="2">
        <v>1982097625</v>
      </c>
      <c r="C17" s="2">
        <v>1940111644</v>
      </c>
      <c r="D17" s="2">
        <v>1766187814</v>
      </c>
      <c r="E17" s="2">
        <v>1532604803</v>
      </c>
      <c r="F17" s="2">
        <v>1533754155</v>
      </c>
      <c r="G17" s="2">
        <v>1669632215</v>
      </c>
      <c r="H17" s="2">
        <v>2121022107</v>
      </c>
      <c r="I17" s="2">
        <v>2097497212</v>
      </c>
      <c r="J17" s="2">
        <v>2052029891</v>
      </c>
    </row>
    <row r="18" spans="1:13" x14ac:dyDescent="0.25">
      <c r="A18" s="9" t="s">
        <v>24</v>
      </c>
      <c r="B18" s="2">
        <v>9483215391</v>
      </c>
      <c r="C18" s="2">
        <v>9208605211</v>
      </c>
      <c r="D18" s="2">
        <v>7769983804</v>
      </c>
      <c r="E18" s="2">
        <v>9033371293</v>
      </c>
      <c r="F18" s="2">
        <v>9107399815</v>
      </c>
      <c r="G18" s="2">
        <v>9280854317</v>
      </c>
      <c r="H18" s="2">
        <v>8772881710</v>
      </c>
      <c r="I18" s="2">
        <v>8815338301</v>
      </c>
      <c r="J18" s="2">
        <v>9241571689</v>
      </c>
    </row>
    <row r="19" spans="1:13" x14ac:dyDescent="0.25">
      <c r="A19" s="9" t="s">
        <v>25</v>
      </c>
      <c r="B19" s="2">
        <v>1015305562</v>
      </c>
      <c r="C19" s="2">
        <v>1002466931</v>
      </c>
      <c r="D19" s="2">
        <v>873203264</v>
      </c>
      <c r="E19" s="2">
        <v>985019364</v>
      </c>
      <c r="F19" s="10">
        <v>1046448408</v>
      </c>
      <c r="G19" s="2">
        <v>1167831277</v>
      </c>
      <c r="H19" s="2">
        <v>1269472859</v>
      </c>
      <c r="I19" s="2">
        <v>1124580367</v>
      </c>
      <c r="J19" s="2">
        <v>1179161492</v>
      </c>
    </row>
    <row r="20" spans="1:13" x14ac:dyDescent="0.25">
      <c r="A20" s="9" t="s">
        <v>26</v>
      </c>
      <c r="B20" s="2">
        <v>170600761</v>
      </c>
      <c r="C20" s="2">
        <v>205277074</v>
      </c>
      <c r="D20" s="2">
        <v>116116877</v>
      </c>
      <c r="E20" s="2">
        <v>148816182</v>
      </c>
      <c r="F20" s="2">
        <v>180173548</v>
      </c>
      <c r="G20" s="2">
        <v>189103662</v>
      </c>
      <c r="H20" s="2">
        <v>194212439</v>
      </c>
      <c r="I20" s="2">
        <v>193916640</v>
      </c>
      <c r="J20" s="2">
        <v>196619954</v>
      </c>
    </row>
    <row r="21" spans="1:13" x14ac:dyDescent="0.25">
      <c r="A21" s="9" t="s">
        <v>27</v>
      </c>
      <c r="B21" s="2">
        <v>3566282742</v>
      </c>
      <c r="C21" s="2">
        <v>3476516358</v>
      </c>
      <c r="D21" s="2">
        <v>2763839500</v>
      </c>
      <c r="E21" s="2">
        <v>3191324666</v>
      </c>
      <c r="F21" s="2">
        <v>3408758506</v>
      </c>
      <c r="G21" s="2">
        <v>3695738248</v>
      </c>
      <c r="H21" s="2">
        <v>3774178794</v>
      </c>
      <c r="I21" s="2">
        <v>4039743793</v>
      </c>
      <c r="J21" s="2">
        <v>4363961952</v>
      </c>
    </row>
    <row r="22" spans="1:13" x14ac:dyDescent="0.25">
      <c r="A22" s="9" t="s">
        <v>28</v>
      </c>
      <c r="B22" s="2">
        <v>2420442669</v>
      </c>
      <c r="C22" s="2">
        <v>2260589821</v>
      </c>
      <c r="D22" s="2">
        <v>1716027866</v>
      </c>
      <c r="E22" s="2">
        <v>2082049228</v>
      </c>
      <c r="F22" s="2">
        <v>2159173908</v>
      </c>
      <c r="G22" s="2">
        <v>2249987082</v>
      </c>
      <c r="H22" s="2">
        <v>2405214231</v>
      </c>
      <c r="I22" s="2">
        <v>2607845536</v>
      </c>
      <c r="J22" s="2">
        <v>2815677751</v>
      </c>
    </row>
    <row r="23" spans="1:13" x14ac:dyDescent="0.25">
      <c r="A23" s="9" t="s">
        <v>29</v>
      </c>
      <c r="B23" s="2">
        <v>425007383</v>
      </c>
      <c r="C23" s="2">
        <v>450549153</v>
      </c>
      <c r="D23" s="2">
        <v>289660285</v>
      </c>
      <c r="E23" s="2">
        <v>472719505</v>
      </c>
      <c r="F23" s="2">
        <v>675100047</v>
      </c>
      <c r="G23" s="2">
        <v>519564748</v>
      </c>
      <c r="H23" s="2">
        <v>420192847</v>
      </c>
      <c r="I23" s="2">
        <v>345944684</v>
      </c>
      <c r="J23" s="2">
        <v>510039958</v>
      </c>
    </row>
    <row r="24" spans="1:13" x14ac:dyDescent="0.25">
      <c r="A24" s="9" t="s">
        <v>30</v>
      </c>
      <c r="B24" s="2">
        <v>198706805</v>
      </c>
      <c r="C24" s="2">
        <v>194014428</v>
      </c>
      <c r="D24" s="2">
        <v>146547399</v>
      </c>
      <c r="E24" s="2">
        <v>178475756</v>
      </c>
      <c r="F24" s="2">
        <v>224169730</v>
      </c>
      <c r="G24" s="2">
        <v>174919386</v>
      </c>
      <c r="H24" s="2">
        <v>218885871</v>
      </c>
      <c r="I24" s="2">
        <v>206326174</v>
      </c>
      <c r="J24" s="2">
        <v>221677794</v>
      </c>
    </row>
    <row r="25" spans="1:13" x14ac:dyDescent="0.25">
      <c r="A25" s="9" t="s">
        <v>31</v>
      </c>
      <c r="B25" s="2">
        <v>3891468036</v>
      </c>
      <c r="C25" s="2">
        <v>3871139840</v>
      </c>
      <c r="D25" s="2">
        <v>1885952179</v>
      </c>
      <c r="E25" s="2">
        <v>2670349024</v>
      </c>
      <c r="F25" s="2">
        <v>2618131579</v>
      </c>
      <c r="G25" s="2">
        <v>3448849912</v>
      </c>
      <c r="H25" s="2">
        <v>3963393936</v>
      </c>
      <c r="I25" s="2">
        <v>4314355181</v>
      </c>
      <c r="J25" s="2">
        <v>5147153949</v>
      </c>
    </row>
    <row r="26" spans="1:13" x14ac:dyDescent="0.25">
      <c r="A26" s="9" t="s">
        <v>32</v>
      </c>
      <c r="B26" s="2">
        <v>1922538751</v>
      </c>
      <c r="C26" s="2">
        <v>1679657431</v>
      </c>
      <c r="D26" s="2">
        <v>744106219</v>
      </c>
      <c r="E26" s="2">
        <v>1315789813</v>
      </c>
      <c r="F26" s="2">
        <v>1303098037</v>
      </c>
      <c r="G26" s="2">
        <v>1518961258</v>
      </c>
      <c r="H26" s="2">
        <v>1796850360</v>
      </c>
      <c r="I26" s="2">
        <v>1866755582</v>
      </c>
      <c r="J26" s="2">
        <v>2378080768</v>
      </c>
    </row>
    <row r="27" spans="1:13" ht="15.75" thickBot="1" x14ac:dyDescent="0.3">
      <c r="A27" s="9" t="s">
        <v>33</v>
      </c>
      <c r="B27" s="2">
        <v>3721652249</v>
      </c>
      <c r="C27" s="2">
        <v>3177684321</v>
      </c>
      <c r="D27" s="2">
        <v>2316102285</v>
      </c>
      <c r="E27" s="2">
        <v>2330543955</v>
      </c>
      <c r="F27" s="2">
        <v>3040933449</v>
      </c>
      <c r="G27" s="2">
        <v>3679673793</v>
      </c>
      <c r="H27" s="2">
        <v>4060926472</v>
      </c>
      <c r="I27" s="2">
        <v>4494895688</v>
      </c>
      <c r="J27" s="2">
        <v>6677291845</v>
      </c>
    </row>
    <row r="28" spans="1:13" ht="15.75" thickBot="1" x14ac:dyDescent="0.3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3" ht="20.25" thickBot="1" x14ac:dyDescent="0.3">
      <c r="A29" s="5" t="s">
        <v>2</v>
      </c>
      <c r="B29" s="6" t="s">
        <v>34</v>
      </c>
      <c r="C29" s="6" t="s">
        <v>35</v>
      </c>
      <c r="D29" s="6" t="s">
        <v>36</v>
      </c>
      <c r="E29" s="6" t="s">
        <v>37</v>
      </c>
      <c r="F29" s="6" t="s">
        <v>38</v>
      </c>
      <c r="G29" s="6" t="s">
        <v>39</v>
      </c>
      <c r="H29" s="6" t="s">
        <v>40</v>
      </c>
      <c r="I29" s="6" t="s">
        <v>41</v>
      </c>
      <c r="J29" s="6" t="s">
        <v>42</v>
      </c>
      <c r="K29" s="2"/>
    </row>
    <row r="30" spans="1:13" ht="15.75" thickBot="1" x14ac:dyDescent="0.3">
      <c r="A30" s="7"/>
      <c r="B30" s="8" t="s">
        <v>12</v>
      </c>
      <c r="C30" s="8" t="s">
        <v>12</v>
      </c>
      <c r="D30" s="8" t="s">
        <v>12</v>
      </c>
      <c r="E30" s="8" t="s">
        <v>12</v>
      </c>
      <c r="F30" s="8" t="s">
        <v>12</v>
      </c>
      <c r="G30" s="8" t="s">
        <v>12</v>
      </c>
      <c r="H30" s="8" t="s">
        <v>12</v>
      </c>
      <c r="I30" s="8" t="s">
        <v>12</v>
      </c>
      <c r="J30" s="8" t="s">
        <v>12</v>
      </c>
      <c r="K30" s="2"/>
    </row>
    <row r="31" spans="1:13" x14ac:dyDescent="0.25">
      <c r="A31" s="9" t="s">
        <v>13</v>
      </c>
      <c r="B31" s="2">
        <f t="shared" ref="B31:J46" si="0">B7/1000000</f>
        <v>7764.434158</v>
      </c>
      <c r="C31" s="2">
        <f t="shared" si="0"/>
        <v>7717.5284259999999</v>
      </c>
      <c r="D31" s="2">
        <f t="shared" si="0"/>
        <v>5481.7044400000004</v>
      </c>
      <c r="E31" s="2">
        <f t="shared" si="0"/>
        <v>6838.9597279999998</v>
      </c>
      <c r="F31" s="2">
        <f t="shared" si="0"/>
        <v>7888.263997</v>
      </c>
      <c r="G31" s="2">
        <f t="shared" si="0"/>
        <v>8229.2996619999994</v>
      </c>
      <c r="H31" s="2">
        <f t="shared" si="0"/>
        <v>8929.2791149999994</v>
      </c>
      <c r="I31" s="2">
        <f t="shared" si="0"/>
        <v>8291.2967270000008</v>
      </c>
      <c r="J31" s="2">
        <f t="shared" si="0"/>
        <v>9651.8290030000007</v>
      </c>
      <c r="K31" s="2"/>
      <c r="M31" s="12" t="s">
        <v>43</v>
      </c>
    </row>
    <row r="32" spans="1:13" x14ac:dyDescent="0.25">
      <c r="A32" s="9" t="s">
        <v>14</v>
      </c>
      <c r="B32" s="2">
        <f t="shared" si="0"/>
        <v>110.749545</v>
      </c>
      <c r="C32" s="2">
        <f t="shared" si="0"/>
        <v>71.589663000000002</v>
      </c>
      <c r="D32" s="2">
        <f>D8/1000000</f>
        <v>58.182671999999997</v>
      </c>
      <c r="E32" s="2">
        <f t="shared" si="0"/>
        <v>72.766769999999994</v>
      </c>
      <c r="F32" s="2">
        <f t="shared" si="0"/>
        <v>61.933190000000003</v>
      </c>
      <c r="G32" s="2">
        <f t="shared" si="0"/>
        <v>81.816463999999996</v>
      </c>
      <c r="H32" s="2">
        <f t="shared" si="0"/>
        <v>84.949838999999997</v>
      </c>
      <c r="I32" s="2">
        <f t="shared" si="0"/>
        <v>88.887940999999998</v>
      </c>
      <c r="J32" s="2">
        <f t="shared" si="0"/>
        <v>96.508897000000005</v>
      </c>
      <c r="K32" s="2"/>
      <c r="M32" s="12" t="s">
        <v>44</v>
      </c>
    </row>
    <row r="33" spans="1:13" x14ac:dyDescent="0.25">
      <c r="A33" s="9" t="s">
        <v>15</v>
      </c>
      <c r="B33" s="2">
        <f t="shared" si="0"/>
        <v>34029.969223</v>
      </c>
      <c r="C33" s="2">
        <f t="shared" si="0"/>
        <v>32359.846203000001</v>
      </c>
      <c r="D33" s="2">
        <f t="shared" si="0"/>
        <v>26164.548072000001</v>
      </c>
      <c r="E33" s="2">
        <f t="shared" si="0"/>
        <v>28658.784427999999</v>
      </c>
      <c r="F33" s="2">
        <f t="shared" si="0"/>
        <v>33479.867981000003</v>
      </c>
      <c r="G33" s="2">
        <f t="shared" si="0"/>
        <v>34745.446559999997</v>
      </c>
      <c r="H33" s="2">
        <f t="shared" si="0"/>
        <v>37742.189164000003</v>
      </c>
      <c r="I33" s="2">
        <f t="shared" si="0"/>
        <v>36336.683483000001</v>
      </c>
      <c r="J33" s="2">
        <f t="shared" si="0"/>
        <v>41069.861210000003</v>
      </c>
      <c r="K33" s="2"/>
    </row>
    <row r="34" spans="1:13" x14ac:dyDescent="0.25">
      <c r="A34" s="9" t="s">
        <v>16</v>
      </c>
      <c r="B34" s="2">
        <f t="shared" si="0"/>
        <v>3237.8745760000002</v>
      </c>
      <c r="C34" s="2">
        <f t="shared" si="0"/>
        <v>2387.920177</v>
      </c>
      <c r="D34" s="2">
        <f t="shared" si="0"/>
        <v>1591.8007279999999</v>
      </c>
      <c r="E34" s="2">
        <f t="shared" si="0"/>
        <v>2042.8949849999999</v>
      </c>
      <c r="F34" s="2">
        <f t="shared" si="0"/>
        <v>2082.058231</v>
      </c>
      <c r="G34" s="2">
        <f t="shared" si="0"/>
        <v>2069.5834949999999</v>
      </c>
      <c r="H34" s="2">
        <f t="shared" si="0"/>
        <v>2623.7264500000001</v>
      </c>
      <c r="I34" s="2">
        <f t="shared" si="0"/>
        <v>2770.1491299999998</v>
      </c>
      <c r="J34" s="2">
        <f t="shared" si="0"/>
        <v>4987.9948789999999</v>
      </c>
      <c r="K34" s="2"/>
    </row>
    <row r="35" spans="1:13" x14ac:dyDescent="0.25">
      <c r="A35" s="9" t="s">
        <v>17</v>
      </c>
      <c r="B35" s="2">
        <f t="shared" si="0"/>
        <v>1891.278427</v>
      </c>
      <c r="C35" s="2">
        <f t="shared" si="0"/>
        <v>1740.740605</v>
      </c>
      <c r="D35" s="2">
        <f t="shared" si="0"/>
        <v>1317.8167289999999</v>
      </c>
      <c r="E35" s="2">
        <f t="shared" si="0"/>
        <v>1667.191699</v>
      </c>
      <c r="F35" s="2">
        <f t="shared" si="0"/>
        <v>1798.6446000000001</v>
      </c>
      <c r="G35" s="2">
        <f t="shared" si="0"/>
        <v>1840.878561</v>
      </c>
      <c r="H35" s="2">
        <f t="shared" si="0"/>
        <v>2043.6568279999999</v>
      </c>
      <c r="I35" s="2">
        <f t="shared" si="0"/>
        <v>2081.124315</v>
      </c>
      <c r="J35" s="2">
        <f t="shared" si="0"/>
        <v>2296.3149979999998</v>
      </c>
      <c r="K35" s="2"/>
    </row>
    <row r="36" spans="1:13" x14ac:dyDescent="0.25">
      <c r="A36" s="9" t="s">
        <v>18</v>
      </c>
      <c r="B36" s="2">
        <f t="shared" si="0"/>
        <v>11514.419153999999</v>
      </c>
      <c r="C36" s="2">
        <f t="shared" si="0"/>
        <v>11485.874218000001</v>
      </c>
      <c r="D36" s="2">
        <f t="shared" si="0"/>
        <v>8563.6189269999995</v>
      </c>
      <c r="E36" s="2">
        <f t="shared" si="0"/>
        <v>10046.277083999999</v>
      </c>
      <c r="F36" s="2">
        <f t="shared" si="0"/>
        <v>11390.969322999999</v>
      </c>
      <c r="G36" s="2">
        <f t="shared" si="0"/>
        <v>12167.051793000001</v>
      </c>
      <c r="H36" s="2">
        <f t="shared" si="0"/>
        <v>13333.415314</v>
      </c>
      <c r="I36" s="2">
        <f t="shared" si="0"/>
        <v>12969.852822999999</v>
      </c>
      <c r="J36" s="2">
        <f t="shared" si="0"/>
        <v>14833.443823</v>
      </c>
      <c r="K36" s="2"/>
    </row>
    <row r="37" spans="1:13" x14ac:dyDescent="0.25">
      <c r="A37" s="9" t="s">
        <v>19</v>
      </c>
      <c r="B37" s="2">
        <f t="shared" si="0"/>
        <v>1868.263232</v>
      </c>
      <c r="C37" s="2">
        <f t="shared" si="0"/>
        <v>1784.997932</v>
      </c>
      <c r="D37" s="2">
        <f t="shared" si="0"/>
        <v>1571.531033</v>
      </c>
      <c r="E37" s="2">
        <f t="shared" si="0"/>
        <v>1651.186835</v>
      </c>
      <c r="F37" s="2">
        <f t="shared" si="0"/>
        <v>1801.75558</v>
      </c>
      <c r="G37" s="2">
        <f t="shared" si="0"/>
        <v>2014.6363120000001</v>
      </c>
      <c r="H37" s="2">
        <f t="shared" si="0"/>
        <v>2382.4646680000001</v>
      </c>
      <c r="I37" s="2">
        <f t="shared" si="0"/>
        <v>2459.2501860000002</v>
      </c>
      <c r="J37" s="2">
        <f t="shared" si="0"/>
        <v>2518.5319079999999</v>
      </c>
      <c r="K37" s="2"/>
    </row>
    <row r="38" spans="1:13" x14ac:dyDescent="0.25">
      <c r="A38" s="9" t="s">
        <v>20</v>
      </c>
      <c r="B38" s="2">
        <f t="shared" si="0"/>
        <v>9382.1889169999995</v>
      </c>
      <c r="C38" s="2">
        <f t="shared" si="0"/>
        <v>8753.7702399999998</v>
      </c>
      <c r="D38" s="2">
        <f t="shared" si="0"/>
        <v>7509.6022279999997</v>
      </c>
      <c r="E38" s="2">
        <f t="shared" si="0"/>
        <v>8235.2359639999995</v>
      </c>
      <c r="F38" s="2">
        <f t="shared" si="0"/>
        <v>9462.8226610000002</v>
      </c>
      <c r="G38" s="2">
        <f t="shared" si="0"/>
        <v>9858.3880700000009</v>
      </c>
      <c r="H38" s="2">
        <f t="shared" si="0"/>
        <v>10358.121261</v>
      </c>
      <c r="I38" s="2">
        <f t="shared" si="0"/>
        <v>10381.968370000001</v>
      </c>
      <c r="J38" s="2">
        <f t="shared" si="0"/>
        <v>11885.27735</v>
      </c>
      <c r="K38" s="2"/>
    </row>
    <row r="39" spans="1:13" x14ac:dyDescent="0.25">
      <c r="A39" s="9" t="s">
        <v>21</v>
      </c>
      <c r="B39" s="2">
        <f t="shared" si="0"/>
        <v>6442.0435299999999</v>
      </c>
      <c r="C39" s="2">
        <f t="shared" si="0"/>
        <v>6421.6642089999996</v>
      </c>
      <c r="D39" s="2">
        <f t="shared" si="0"/>
        <v>5492.2601610000002</v>
      </c>
      <c r="E39" s="2">
        <f t="shared" si="0"/>
        <v>8084.9404009999998</v>
      </c>
      <c r="F39" s="2">
        <f t="shared" si="0"/>
        <v>8101.9249650000002</v>
      </c>
      <c r="G39" s="2">
        <f t="shared" si="0"/>
        <v>6990.3638890000002</v>
      </c>
      <c r="H39" s="2">
        <f t="shared" si="0"/>
        <v>7683.4640810000001</v>
      </c>
      <c r="I39" s="2">
        <f t="shared" si="0"/>
        <v>7563.0556040000001</v>
      </c>
      <c r="J39" s="2">
        <f t="shared" si="0"/>
        <v>7579.6010610000003</v>
      </c>
      <c r="K39" s="2"/>
    </row>
    <row r="40" spans="1:13" x14ac:dyDescent="0.25">
      <c r="A40" s="9" t="s">
        <v>22</v>
      </c>
      <c r="B40" s="2">
        <f t="shared" si="0"/>
        <v>707.873784</v>
      </c>
      <c r="C40" s="2">
        <f t="shared" si="0"/>
        <v>709.16171899999995</v>
      </c>
      <c r="D40" s="2">
        <f t="shared" si="0"/>
        <v>516.32565499999998</v>
      </c>
      <c r="E40" s="2">
        <f t="shared" si="0"/>
        <v>552.94550900000002</v>
      </c>
      <c r="F40" s="2">
        <f t="shared" si="0"/>
        <v>715.89693799999998</v>
      </c>
      <c r="G40" s="2">
        <f t="shared" si="0"/>
        <v>782.43606399999999</v>
      </c>
      <c r="H40" s="2">
        <f t="shared" si="0"/>
        <v>844.61548500000004</v>
      </c>
      <c r="I40" s="2">
        <f t="shared" si="0"/>
        <v>830.28378999999995</v>
      </c>
      <c r="J40" s="2">
        <f t="shared" si="0"/>
        <v>1027.9641670000001</v>
      </c>
      <c r="K40" s="2"/>
    </row>
    <row r="41" spans="1:13" x14ac:dyDescent="0.25">
      <c r="A41" s="9" t="s">
        <v>23</v>
      </c>
      <c r="B41" s="2">
        <f t="shared" si="0"/>
        <v>1982.0976250000001</v>
      </c>
      <c r="C41" s="2">
        <f t="shared" si="0"/>
        <v>1940.1116440000001</v>
      </c>
      <c r="D41" s="2">
        <f t="shared" si="0"/>
        <v>1766.1878139999999</v>
      </c>
      <c r="E41" s="2">
        <f t="shared" si="0"/>
        <v>1532.6048029999999</v>
      </c>
      <c r="F41" s="2">
        <f t="shared" si="0"/>
        <v>1533.7541550000001</v>
      </c>
      <c r="G41" s="2">
        <f t="shared" si="0"/>
        <v>1669.6322150000001</v>
      </c>
      <c r="H41" s="2">
        <f t="shared" si="0"/>
        <v>2121.0221069999998</v>
      </c>
      <c r="I41" s="2">
        <f t="shared" si="0"/>
        <v>2097.4972120000002</v>
      </c>
      <c r="J41" s="2">
        <f t="shared" si="0"/>
        <v>2052.0298910000001</v>
      </c>
      <c r="K41" s="2"/>
    </row>
    <row r="42" spans="1:13" x14ac:dyDescent="0.25">
      <c r="A42" s="9" t="s">
        <v>24</v>
      </c>
      <c r="B42" s="2">
        <f t="shared" si="0"/>
        <v>9483.2153909999997</v>
      </c>
      <c r="C42" s="2">
        <f t="shared" si="0"/>
        <v>9208.6052110000001</v>
      </c>
      <c r="D42" s="2">
        <f t="shared" si="0"/>
        <v>7769.9838040000004</v>
      </c>
      <c r="E42" s="2">
        <f t="shared" si="0"/>
        <v>9033.3712930000002</v>
      </c>
      <c r="F42" s="2">
        <f t="shared" si="0"/>
        <v>9107.3998150000007</v>
      </c>
      <c r="G42" s="2">
        <f t="shared" si="0"/>
        <v>9280.8543169999994</v>
      </c>
      <c r="H42" s="2">
        <f t="shared" si="0"/>
        <v>8772.8817099999997</v>
      </c>
      <c r="I42" s="2">
        <f t="shared" si="0"/>
        <v>8815.3383009999998</v>
      </c>
      <c r="J42" s="2">
        <f t="shared" si="0"/>
        <v>9241.5716890000003</v>
      </c>
      <c r="K42" s="2"/>
    </row>
    <row r="43" spans="1:13" x14ac:dyDescent="0.25">
      <c r="A43" s="9" t="s">
        <v>45</v>
      </c>
      <c r="B43" s="2">
        <f t="shared" si="0"/>
        <v>1015.305562</v>
      </c>
      <c r="C43" s="2">
        <f t="shared" si="0"/>
        <v>1002.466931</v>
      </c>
      <c r="D43" s="2">
        <f t="shared" si="0"/>
        <v>873.20326399999999</v>
      </c>
      <c r="E43" s="2">
        <f t="shared" si="0"/>
        <v>985.019364</v>
      </c>
      <c r="F43" s="2">
        <f>F19/1000000</f>
        <v>1046.448408</v>
      </c>
      <c r="G43" s="2">
        <f t="shared" si="0"/>
        <v>1167.831277</v>
      </c>
      <c r="H43" s="2">
        <f t="shared" si="0"/>
        <v>1269.472859</v>
      </c>
      <c r="I43" s="2">
        <f t="shared" si="0"/>
        <v>1124.580367</v>
      </c>
      <c r="J43" s="2">
        <f t="shared" si="0"/>
        <v>1179.161492</v>
      </c>
      <c r="K43" s="2"/>
    </row>
    <row r="44" spans="1:13" x14ac:dyDescent="0.25">
      <c r="A44" s="9" t="s">
        <v>26</v>
      </c>
      <c r="B44" s="2">
        <f t="shared" si="0"/>
        <v>170.60076100000001</v>
      </c>
      <c r="C44" s="2">
        <f t="shared" si="0"/>
        <v>205.277074</v>
      </c>
      <c r="D44" s="2">
        <f t="shared" si="0"/>
        <v>116.116877</v>
      </c>
      <c r="E44" s="2">
        <f t="shared" si="0"/>
        <v>148.816182</v>
      </c>
      <c r="F44" s="2">
        <f t="shared" si="0"/>
        <v>180.17354800000001</v>
      </c>
      <c r="G44" s="2">
        <f t="shared" si="0"/>
        <v>189.10366200000001</v>
      </c>
      <c r="H44" s="2">
        <f t="shared" si="0"/>
        <v>194.21243899999999</v>
      </c>
      <c r="I44" s="2">
        <f t="shared" si="0"/>
        <v>193.91664</v>
      </c>
      <c r="J44" s="2">
        <f t="shared" si="0"/>
        <v>196.61995400000001</v>
      </c>
      <c r="K44" s="2"/>
    </row>
    <row r="45" spans="1:13" x14ac:dyDescent="0.25">
      <c r="A45" s="9" t="s">
        <v>27</v>
      </c>
      <c r="B45" s="2">
        <f t="shared" si="0"/>
        <v>3566.2827419999999</v>
      </c>
      <c r="C45" s="2">
        <f t="shared" si="0"/>
        <v>3476.5163579999999</v>
      </c>
      <c r="D45" s="2">
        <f t="shared" si="0"/>
        <v>2763.8395</v>
      </c>
      <c r="E45" s="2">
        <f t="shared" si="0"/>
        <v>3191.324666</v>
      </c>
      <c r="F45" s="2">
        <f t="shared" si="0"/>
        <v>3408.7585060000001</v>
      </c>
      <c r="G45" s="2">
        <f t="shared" si="0"/>
        <v>3695.7382480000001</v>
      </c>
      <c r="H45" s="2">
        <f t="shared" si="0"/>
        <v>3774.1787939999999</v>
      </c>
      <c r="I45" s="2">
        <f t="shared" si="0"/>
        <v>4039.7437930000001</v>
      </c>
      <c r="J45" s="2">
        <f t="shared" si="0"/>
        <v>4363.9619519999997</v>
      </c>
      <c r="K45" s="2"/>
    </row>
    <row r="46" spans="1:13" x14ac:dyDescent="0.25">
      <c r="A46" s="9" t="s">
        <v>28</v>
      </c>
      <c r="B46" s="2">
        <f t="shared" si="0"/>
        <v>2420.442669</v>
      </c>
      <c r="C46" s="2">
        <f t="shared" si="0"/>
        <v>2260.589821</v>
      </c>
      <c r="D46" s="2">
        <f t="shared" si="0"/>
        <v>1716.0278659999999</v>
      </c>
      <c r="E46" s="2">
        <f t="shared" si="0"/>
        <v>2082.0492279999999</v>
      </c>
      <c r="F46" s="2">
        <f t="shared" si="0"/>
        <v>2159.1739080000002</v>
      </c>
      <c r="G46" s="2">
        <f t="shared" si="0"/>
        <v>2249.9870820000001</v>
      </c>
      <c r="H46" s="2">
        <f t="shared" si="0"/>
        <v>2405.2142309999999</v>
      </c>
      <c r="I46" s="2">
        <f t="shared" si="0"/>
        <v>2607.8455359999998</v>
      </c>
      <c r="J46" s="2">
        <f t="shared" si="0"/>
        <v>2815.6777510000002</v>
      </c>
      <c r="K46" s="2"/>
    </row>
    <row r="47" spans="1:13" x14ac:dyDescent="0.25">
      <c r="A47" s="9" t="s">
        <v>29</v>
      </c>
      <c r="B47" s="2">
        <f t="shared" ref="B47:J51" si="1">B23/1000000</f>
        <v>425.007383</v>
      </c>
      <c r="C47" s="2">
        <f t="shared" si="1"/>
        <v>450.54915299999999</v>
      </c>
      <c r="D47" s="2">
        <f t="shared" si="1"/>
        <v>289.66028499999999</v>
      </c>
      <c r="E47" s="2">
        <f t="shared" si="1"/>
        <v>472.71950500000003</v>
      </c>
      <c r="F47" s="2">
        <f t="shared" si="1"/>
        <v>675.10004700000002</v>
      </c>
      <c r="G47" s="2">
        <f t="shared" si="1"/>
        <v>519.56474800000001</v>
      </c>
      <c r="H47" s="2">
        <f t="shared" si="1"/>
        <v>420.19284699999997</v>
      </c>
      <c r="I47" s="2">
        <f t="shared" si="1"/>
        <v>345.944684</v>
      </c>
      <c r="J47" s="2">
        <f t="shared" si="1"/>
        <v>510.03995800000001</v>
      </c>
      <c r="K47" s="2"/>
    </row>
    <row r="48" spans="1:13" x14ac:dyDescent="0.25">
      <c r="A48" s="9" t="s">
        <v>30</v>
      </c>
      <c r="B48" s="2">
        <f t="shared" si="1"/>
        <v>198.706805</v>
      </c>
      <c r="C48" s="2">
        <f t="shared" si="1"/>
        <v>194.01442800000001</v>
      </c>
      <c r="D48" s="2">
        <f t="shared" si="1"/>
        <v>146.54739900000001</v>
      </c>
      <c r="E48" s="2">
        <f t="shared" si="1"/>
        <v>178.47575599999999</v>
      </c>
      <c r="F48" s="2">
        <f t="shared" si="1"/>
        <v>224.16972999999999</v>
      </c>
      <c r="G48" s="2">
        <f t="shared" si="1"/>
        <v>174.919386</v>
      </c>
      <c r="H48" s="2">
        <f t="shared" si="1"/>
        <v>218.88587100000001</v>
      </c>
      <c r="I48" s="2">
        <f t="shared" si="1"/>
        <v>206.32617400000001</v>
      </c>
      <c r="J48" s="2">
        <f t="shared" si="1"/>
        <v>221.67779400000001</v>
      </c>
      <c r="K48" s="2"/>
      <c r="M48" s="102" t="s">
        <v>139</v>
      </c>
    </row>
    <row r="49" spans="1:11" x14ac:dyDescent="0.25">
      <c r="A49" s="9" t="s">
        <v>31</v>
      </c>
      <c r="B49" s="2">
        <f t="shared" si="1"/>
        <v>3891.4680360000002</v>
      </c>
      <c r="C49" s="2">
        <f t="shared" si="1"/>
        <v>3871.1398399999998</v>
      </c>
      <c r="D49" s="2">
        <f t="shared" si="1"/>
        <v>1885.9521789999999</v>
      </c>
      <c r="E49" s="2">
        <f t="shared" si="1"/>
        <v>2670.3490240000001</v>
      </c>
      <c r="F49" s="2">
        <f t="shared" si="1"/>
        <v>2618.1315789999999</v>
      </c>
      <c r="G49" s="2">
        <f t="shared" si="1"/>
        <v>3448.8499120000001</v>
      </c>
      <c r="H49" s="2">
        <f t="shared" si="1"/>
        <v>3963.3939359999999</v>
      </c>
      <c r="I49" s="2">
        <f t="shared" si="1"/>
        <v>4314.3551809999999</v>
      </c>
      <c r="J49" s="2">
        <f t="shared" si="1"/>
        <v>5147.1539489999996</v>
      </c>
      <c r="K49" s="2"/>
    </row>
    <row r="50" spans="1:11" x14ac:dyDescent="0.25">
      <c r="A50" s="9" t="s">
        <v>32</v>
      </c>
      <c r="B50" s="2">
        <f t="shared" si="1"/>
        <v>1922.538751</v>
      </c>
      <c r="C50" s="2">
        <f t="shared" si="1"/>
        <v>1679.6574310000001</v>
      </c>
      <c r="D50" s="2">
        <f t="shared" si="1"/>
        <v>744.10621900000001</v>
      </c>
      <c r="E50" s="2">
        <f t="shared" si="1"/>
        <v>1315.7898130000001</v>
      </c>
      <c r="F50" s="2">
        <f t="shared" si="1"/>
        <v>1303.098037</v>
      </c>
      <c r="G50" s="2">
        <f t="shared" si="1"/>
        <v>1518.961258</v>
      </c>
      <c r="H50" s="2">
        <f t="shared" si="1"/>
        <v>1796.8503599999999</v>
      </c>
      <c r="I50" s="2">
        <f t="shared" si="1"/>
        <v>1866.755582</v>
      </c>
      <c r="J50" s="2">
        <f t="shared" si="1"/>
        <v>2378.0807679999998</v>
      </c>
      <c r="K50" s="2"/>
    </row>
    <row r="51" spans="1:11" ht="15.75" thickBot="1" x14ac:dyDescent="0.3">
      <c r="A51" s="9" t="s">
        <v>33</v>
      </c>
      <c r="B51" s="2">
        <f t="shared" si="1"/>
        <v>3721.6522490000002</v>
      </c>
      <c r="C51" s="2">
        <f t="shared" si="1"/>
        <v>3177.6843210000002</v>
      </c>
      <c r="D51" s="2">
        <f t="shared" si="1"/>
        <v>2316.1022849999999</v>
      </c>
      <c r="E51" s="2">
        <f t="shared" si="1"/>
        <v>2330.5439550000001</v>
      </c>
      <c r="F51" s="2">
        <f t="shared" si="1"/>
        <v>3040.9334490000001</v>
      </c>
      <c r="G51" s="2">
        <f t="shared" si="1"/>
        <v>3679.6737929999999</v>
      </c>
      <c r="H51" s="2">
        <f t="shared" si="1"/>
        <v>4060.9264720000001</v>
      </c>
      <c r="I51" s="2">
        <f t="shared" si="1"/>
        <v>4494.8956879999996</v>
      </c>
      <c r="J51" s="2">
        <f t="shared" si="1"/>
        <v>6677.2918449999997</v>
      </c>
      <c r="K51" s="2"/>
    </row>
    <row r="52" spans="1:11" x14ac:dyDescent="0.25">
      <c r="A52" s="13" t="s">
        <v>46</v>
      </c>
      <c r="B52" s="14">
        <f t="shared" ref="B52:J52" si="2">SUM(B31:B43,B44:B51)</f>
        <v>105746.41251999997</v>
      </c>
      <c r="C52" s="14">
        <f t="shared" si="2"/>
        <v>100899.70560399999</v>
      </c>
      <c r="D52" s="14">
        <f t="shared" si="2"/>
        <v>78655.118136999998</v>
      </c>
      <c r="E52" s="14">
        <f t="shared" si="2"/>
        <v>91792.246992</v>
      </c>
      <c r="F52" s="14">
        <f t="shared" si="2"/>
        <v>102081.27864799999</v>
      </c>
      <c r="G52" s="14">
        <f t="shared" si="2"/>
        <v>106375.016768</v>
      </c>
      <c r="H52" s="14">
        <f t="shared" si="2"/>
        <v>115023.11383100001</v>
      </c>
      <c r="I52" s="14">
        <f t="shared" si="2"/>
        <v>113879.751527</v>
      </c>
      <c r="J52" s="14">
        <f t="shared" si="2"/>
        <v>130730.59433899999</v>
      </c>
      <c r="K52" s="2"/>
    </row>
    <row r="53" spans="1:11" x14ac:dyDescent="0.25">
      <c r="K53" s="2"/>
    </row>
    <row r="54" spans="1:11" x14ac:dyDescent="0.25">
      <c r="K54" s="2"/>
    </row>
    <row r="55" spans="1:11" x14ac:dyDescent="0.25">
      <c r="K55" s="2"/>
    </row>
    <row r="56" spans="1:11" x14ac:dyDescent="0.25">
      <c r="A56" s="12" t="s">
        <v>47</v>
      </c>
    </row>
    <row r="57" spans="1:11" x14ac:dyDescent="0.25">
      <c r="A57" s="12" t="s">
        <v>44</v>
      </c>
    </row>
    <row r="58" spans="1:11" ht="23.25" thickBot="1" x14ac:dyDescent="0.3">
      <c r="A58" s="15" t="s">
        <v>48</v>
      </c>
      <c r="B58" s="16" t="s">
        <v>49</v>
      </c>
      <c r="C58" s="16" t="s">
        <v>50</v>
      </c>
      <c r="D58" s="16" t="s">
        <v>51</v>
      </c>
      <c r="E58" s="16" t="s">
        <v>52</v>
      </c>
      <c r="F58" s="16" t="s">
        <v>53</v>
      </c>
      <c r="G58" s="17" t="s">
        <v>54</v>
      </c>
    </row>
    <row r="59" spans="1:11" x14ac:dyDescent="0.25">
      <c r="A59" s="18" t="s">
        <v>55</v>
      </c>
      <c r="B59" s="19">
        <f>F31</f>
        <v>7888.263997</v>
      </c>
      <c r="C59" s="19">
        <f t="shared" ref="C59:E71" si="3">G31</f>
        <v>8229.2996619999994</v>
      </c>
      <c r="D59" s="19">
        <f>H31</f>
        <v>8929.2791149999994</v>
      </c>
      <c r="E59" s="19">
        <f>I31</f>
        <v>8291.2967270000008</v>
      </c>
      <c r="F59" s="19">
        <v>9651.8290030000007</v>
      </c>
      <c r="G59" s="20">
        <f>(F59-B59)/B59*100</f>
        <v>22.356820292407878</v>
      </c>
    </row>
    <row r="60" spans="1:11" x14ac:dyDescent="0.25">
      <c r="A60" s="21" t="s">
        <v>56</v>
      </c>
      <c r="B60" s="22">
        <f t="shared" ref="B60:B70" si="4">F32</f>
        <v>61.933190000000003</v>
      </c>
      <c r="C60" s="22">
        <f t="shared" si="3"/>
        <v>81.816463999999996</v>
      </c>
      <c r="D60" s="22">
        <f t="shared" si="3"/>
        <v>84.949838999999997</v>
      </c>
      <c r="E60" s="22">
        <f t="shared" si="3"/>
        <v>88.887940999999998</v>
      </c>
      <c r="F60" s="22">
        <v>96.508897000000005</v>
      </c>
      <c r="G60" s="23">
        <f t="shared" ref="G60:G80" si="5">(F60-B60)/B60*100</f>
        <v>55.827427910624337</v>
      </c>
    </row>
    <row r="61" spans="1:11" x14ac:dyDescent="0.25">
      <c r="A61" s="18" t="s">
        <v>57</v>
      </c>
      <c r="B61" s="19">
        <f t="shared" si="4"/>
        <v>33479.867981000003</v>
      </c>
      <c r="C61" s="19">
        <f t="shared" si="3"/>
        <v>34745.446559999997</v>
      </c>
      <c r="D61" s="19">
        <f t="shared" si="3"/>
        <v>37742.189164000003</v>
      </c>
      <c r="E61" s="19">
        <f t="shared" si="3"/>
        <v>36336.683483000001</v>
      </c>
      <c r="F61" s="19">
        <v>41069.861210000003</v>
      </c>
      <c r="G61" s="20">
        <f t="shared" si="5"/>
        <v>22.670320066098707</v>
      </c>
    </row>
    <row r="62" spans="1:11" x14ac:dyDescent="0.25">
      <c r="A62" s="21" t="s">
        <v>58</v>
      </c>
      <c r="B62" s="22">
        <f t="shared" si="4"/>
        <v>2082.058231</v>
      </c>
      <c r="C62" s="22">
        <f t="shared" si="3"/>
        <v>2069.5834949999999</v>
      </c>
      <c r="D62" s="22">
        <f t="shared" si="3"/>
        <v>2623.7264500000001</v>
      </c>
      <c r="E62" s="22">
        <f t="shared" si="3"/>
        <v>2770.1491299999998</v>
      </c>
      <c r="F62" s="22">
        <v>4987.9948789999999</v>
      </c>
      <c r="G62" s="23">
        <f t="shared" si="5"/>
        <v>139.57038303411409</v>
      </c>
    </row>
    <row r="63" spans="1:11" x14ac:dyDescent="0.25">
      <c r="A63" s="18" t="s">
        <v>59</v>
      </c>
      <c r="B63" s="19">
        <f t="shared" si="4"/>
        <v>1798.6446000000001</v>
      </c>
      <c r="C63" s="19">
        <f t="shared" si="3"/>
        <v>1840.878561</v>
      </c>
      <c r="D63" s="19">
        <f t="shared" si="3"/>
        <v>2043.6568279999999</v>
      </c>
      <c r="E63" s="19">
        <f t="shared" si="3"/>
        <v>2081.124315</v>
      </c>
      <c r="F63" s="19">
        <v>2296.3149979999998</v>
      </c>
      <c r="G63" s="20">
        <f t="shared" si="5"/>
        <v>27.669190344774041</v>
      </c>
    </row>
    <row r="64" spans="1:11" x14ac:dyDescent="0.25">
      <c r="A64" s="21" t="s">
        <v>60</v>
      </c>
      <c r="B64" s="22">
        <f t="shared" si="4"/>
        <v>11390.969322999999</v>
      </c>
      <c r="C64" s="22">
        <f t="shared" si="3"/>
        <v>12167.051793000001</v>
      </c>
      <c r="D64" s="22">
        <f t="shared" si="3"/>
        <v>13333.415314</v>
      </c>
      <c r="E64" s="22">
        <f t="shared" si="3"/>
        <v>12969.852822999999</v>
      </c>
      <c r="F64" s="22">
        <v>14833.443823</v>
      </c>
      <c r="G64" s="23">
        <f t="shared" si="5"/>
        <v>30.221084811888225</v>
      </c>
    </row>
    <row r="65" spans="1:7" x14ac:dyDescent="0.25">
      <c r="A65" s="18" t="s">
        <v>61</v>
      </c>
      <c r="B65" s="19">
        <f t="shared" si="4"/>
        <v>1801.75558</v>
      </c>
      <c r="C65" s="19">
        <f t="shared" si="3"/>
        <v>2014.6363120000001</v>
      </c>
      <c r="D65" s="19">
        <f t="shared" si="3"/>
        <v>2382.4646680000001</v>
      </c>
      <c r="E65" s="19">
        <f t="shared" si="3"/>
        <v>2459.2501860000002</v>
      </c>
      <c r="F65" s="19">
        <v>2518.5319079999999</v>
      </c>
      <c r="G65" s="20">
        <f t="shared" si="5"/>
        <v>39.782106738362366</v>
      </c>
    </row>
    <row r="66" spans="1:7" x14ac:dyDescent="0.25">
      <c r="A66" s="21" t="s">
        <v>62</v>
      </c>
      <c r="B66" s="22">
        <f t="shared" si="4"/>
        <v>9462.8226610000002</v>
      </c>
      <c r="C66" s="22">
        <f t="shared" si="3"/>
        <v>9858.3880700000009</v>
      </c>
      <c r="D66" s="22">
        <f t="shared" si="3"/>
        <v>10358.121261</v>
      </c>
      <c r="E66" s="22">
        <f t="shared" si="3"/>
        <v>10381.968370000001</v>
      </c>
      <c r="F66" s="22">
        <v>11885.27735</v>
      </c>
      <c r="G66" s="23">
        <f t="shared" si="5"/>
        <v>25.599705032874443</v>
      </c>
    </row>
    <row r="67" spans="1:7" x14ac:dyDescent="0.25">
      <c r="A67" s="18" t="s">
        <v>63</v>
      </c>
      <c r="B67" s="19">
        <f t="shared" si="4"/>
        <v>8101.9249650000002</v>
      </c>
      <c r="C67" s="19">
        <f t="shared" si="3"/>
        <v>6990.3638890000002</v>
      </c>
      <c r="D67" s="19">
        <f t="shared" si="3"/>
        <v>7683.4640810000001</v>
      </c>
      <c r="E67" s="19">
        <f t="shared" si="3"/>
        <v>7563.0556040000001</v>
      </c>
      <c r="F67" s="19">
        <v>7579.6010610000003</v>
      </c>
      <c r="G67" s="20">
        <f t="shared" si="5"/>
        <v>-6.4469111508242634</v>
      </c>
    </row>
    <row r="68" spans="1:7" x14ac:dyDescent="0.25">
      <c r="A68" s="21" t="s">
        <v>64</v>
      </c>
      <c r="B68" s="22">
        <f t="shared" si="4"/>
        <v>715.89693799999998</v>
      </c>
      <c r="C68" s="22">
        <f t="shared" si="3"/>
        <v>782.43606399999999</v>
      </c>
      <c r="D68" s="22">
        <f t="shared" si="3"/>
        <v>844.61548500000004</v>
      </c>
      <c r="E68" s="22">
        <f t="shared" si="3"/>
        <v>830.28378999999995</v>
      </c>
      <c r="F68" s="22">
        <v>1027.9641670000001</v>
      </c>
      <c r="G68" s="23">
        <f t="shared" si="5"/>
        <v>43.591083078497554</v>
      </c>
    </row>
    <row r="69" spans="1:7" x14ac:dyDescent="0.25">
      <c r="A69" s="18" t="s">
        <v>65</v>
      </c>
      <c r="B69" s="24">
        <f t="shared" si="4"/>
        <v>1533.7541550000001</v>
      </c>
      <c r="C69" s="24">
        <f t="shared" si="3"/>
        <v>1669.6322150000001</v>
      </c>
      <c r="D69" s="24">
        <f t="shared" si="3"/>
        <v>2121.0221069999998</v>
      </c>
      <c r="E69" s="24">
        <f t="shared" si="3"/>
        <v>2097.4972120000002</v>
      </c>
      <c r="F69" s="24">
        <v>2052.0298910000001</v>
      </c>
      <c r="G69" s="25">
        <f t="shared" si="5"/>
        <v>33.791317487906007</v>
      </c>
    </row>
    <row r="70" spans="1:7" x14ac:dyDescent="0.25">
      <c r="A70" s="21" t="s">
        <v>66</v>
      </c>
      <c r="B70" s="22">
        <f t="shared" si="4"/>
        <v>9107.3998150000007</v>
      </c>
      <c r="C70" s="22">
        <f t="shared" si="3"/>
        <v>9280.8543169999994</v>
      </c>
      <c r="D70" s="22">
        <f t="shared" si="3"/>
        <v>8772.8817099999997</v>
      </c>
      <c r="E70" s="22">
        <f t="shared" si="3"/>
        <v>8815.3383009999998</v>
      </c>
      <c r="F70" s="22">
        <v>9241.5716890000003</v>
      </c>
      <c r="G70" s="23">
        <f t="shared" si="5"/>
        <v>1.4732182261178093</v>
      </c>
    </row>
    <row r="71" spans="1:7" x14ac:dyDescent="0.25">
      <c r="A71" s="18" t="s">
        <v>67</v>
      </c>
      <c r="B71" s="19">
        <f>F43</f>
        <v>1046.448408</v>
      </c>
      <c r="C71" s="19">
        <f t="shared" si="3"/>
        <v>1167.831277</v>
      </c>
      <c r="D71" s="19">
        <f t="shared" si="3"/>
        <v>1269.472859</v>
      </c>
      <c r="E71" s="19">
        <f t="shared" si="3"/>
        <v>1124.580367</v>
      </c>
      <c r="F71" s="19">
        <v>1179.161492</v>
      </c>
      <c r="G71" s="20">
        <f t="shared" si="5"/>
        <v>12.682238606836313</v>
      </c>
    </row>
    <row r="72" spans="1:7" x14ac:dyDescent="0.25">
      <c r="A72" s="21" t="s">
        <v>68</v>
      </c>
      <c r="B72" s="22">
        <f t="shared" ref="B72:E79" si="6">F44</f>
        <v>180.17354800000001</v>
      </c>
      <c r="C72" s="22">
        <f t="shared" si="6"/>
        <v>189.10366200000001</v>
      </c>
      <c r="D72" s="22">
        <f t="shared" si="6"/>
        <v>194.21243899999999</v>
      </c>
      <c r="E72" s="22">
        <f t="shared" si="6"/>
        <v>193.91664</v>
      </c>
      <c r="F72" s="22">
        <v>196.61995400000001</v>
      </c>
      <c r="G72" s="23">
        <f t="shared" si="5"/>
        <v>9.1280913222622431</v>
      </c>
    </row>
    <row r="73" spans="1:7" x14ac:dyDescent="0.25">
      <c r="A73" s="18" t="s">
        <v>69</v>
      </c>
      <c r="B73" s="19">
        <f t="shared" si="6"/>
        <v>3408.7585060000001</v>
      </c>
      <c r="C73" s="19">
        <f t="shared" si="6"/>
        <v>3695.7382480000001</v>
      </c>
      <c r="D73" s="19">
        <f t="shared" si="6"/>
        <v>3774.1787939999999</v>
      </c>
      <c r="E73" s="19">
        <f t="shared" si="6"/>
        <v>4039.7437930000001</v>
      </c>
      <c r="F73" s="19">
        <v>4363.9619519999997</v>
      </c>
      <c r="G73" s="20">
        <f t="shared" si="5"/>
        <v>28.022033368414849</v>
      </c>
    </row>
    <row r="74" spans="1:7" x14ac:dyDescent="0.25">
      <c r="A74" s="21" t="s">
        <v>70</v>
      </c>
      <c r="B74" s="22">
        <f t="shared" si="6"/>
        <v>2159.1739080000002</v>
      </c>
      <c r="C74" s="22">
        <f t="shared" si="6"/>
        <v>2249.9870820000001</v>
      </c>
      <c r="D74" s="22">
        <f t="shared" si="6"/>
        <v>2405.2142309999999</v>
      </c>
      <c r="E74" s="22">
        <f t="shared" si="6"/>
        <v>2607.8455359999998</v>
      </c>
      <c r="F74" s="22">
        <v>2815.6777510000002</v>
      </c>
      <c r="G74" s="23">
        <f t="shared" si="5"/>
        <v>30.405324951712963</v>
      </c>
    </row>
    <row r="75" spans="1:7" x14ac:dyDescent="0.25">
      <c r="A75" s="18" t="s">
        <v>71</v>
      </c>
      <c r="B75" s="19">
        <f t="shared" si="6"/>
        <v>675.10004700000002</v>
      </c>
      <c r="C75" s="19">
        <f t="shared" si="6"/>
        <v>519.56474800000001</v>
      </c>
      <c r="D75" s="19">
        <f t="shared" si="6"/>
        <v>420.19284699999997</v>
      </c>
      <c r="E75" s="19">
        <f t="shared" si="6"/>
        <v>345.944684</v>
      </c>
      <c r="F75" s="19">
        <v>510.03995800000001</v>
      </c>
      <c r="G75" s="20">
        <f t="shared" si="5"/>
        <v>-24.449722634962281</v>
      </c>
    </row>
    <row r="76" spans="1:7" x14ac:dyDescent="0.25">
      <c r="A76" s="21" t="s">
        <v>72</v>
      </c>
      <c r="B76" s="22">
        <f t="shared" si="6"/>
        <v>224.16972999999999</v>
      </c>
      <c r="C76" s="22">
        <f t="shared" si="6"/>
        <v>174.919386</v>
      </c>
      <c r="D76" s="22">
        <f t="shared" si="6"/>
        <v>218.88587100000001</v>
      </c>
      <c r="E76" s="22">
        <f t="shared" si="6"/>
        <v>206.32617400000001</v>
      </c>
      <c r="F76" s="22">
        <v>221.67779400000001</v>
      </c>
      <c r="G76" s="23">
        <f t="shared" si="5"/>
        <v>-1.1116291213804743</v>
      </c>
    </row>
    <row r="77" spans="1:7" x14ac:dyDescent="0.25">
      <c r="A77" s="18" t="s">
        <v>73</v>
      </c>
      <c r="B77" s="19">
        <f t="shared" si="6"/>
        <v>2618.1315789999999</v>
      </c>
      <c r="C77" s="19">
        <f t="shared" si="6"/>
        <v>3448.8499120000001</v>
      </c>
      <c r="D77" s="19">
        <f t="shared" si="6"/>
        <v>3963.3939359999999</v>
      </c>
      <c r="E77" s="19">
        <f t="shared" si="6"/>
        <v>4314.3551809999999</v>
      </c>
      <c r="F77" s="19">
        <v>5147.1539489999996</v>
      </c>
      <c r="G77" s="20">
        <f t="shared" si="5"/>
        <v>96.596457958234637</v>
      </c>
    </row>
    <row r="78" spans="1:7" x14ac:dyDescent="0.25">
      <c r="A78" s="21" t="s">
        <v>74</v>
      </c>
      <c r="B78" s="22">
        <f t="shared" si="6"/>
        <v>1303.098037</v>
      </c>
      <c r="C78" s="22">
        <f t="shared" si="6"/>
        <v>1518.961258</v>
      </c>
      <c r="D78" s="22">
        <f t="shared" si="6"/>
        <v>1796.8503599999999</v>
      </c>
      <c r="E78" s="22">
        <f t="shared" si="6"/>
        <v>1866.755582</v>
      </c>
      <c r="F78" s="22">
        <v>2378.0807679999998</v>
      </c>
      <c r="G78" s="23">
        <f t="shared" si="5"/>
        <v>82.494386491044949</v>
      </c>
    </row>
    <row r="79" spans="1:7" x14ac:dyDescent="0.25">
      <c r="A79" s="18" t="s">
        <v>75</v>
      </c>
      <c r="B79" s="19">
        <f t="shared" si="6"/>
        <v>3040.9334490000001</v>
      </c>
      <c r="C79" s="19">
        <f t="shared" si="6"/>
        <v>3679.6737929999999</v>
      </c>
      <c r="D79" s="19">
        <f t="shared" si="6"/>
        <v>4060.9264720000001</v>
      </c>
      <c r="E79" s="19">
        <f t="shared" si="6"/>
        <v>4494.8956879999996</v>
      </c>
      <c r="F79" s="19">
        <v>6677.2918449999997</v>
      </c>
      <c r="G79" s="20">
        <f t="shared" si="5"/>
        <v>119.58033468952773</v>
      </c>
    </row>
    <row r="80" spans="1:7" x14ac:dyDescent="0.25">
      <c r="A80" s="26" t="s">
        <v>46</v>
      </c>
      <c r="B80" s="27">
        <f>F52</f>
        <v>102081.27864799999</v>
      </c>
      <c r="C80" s="27">
        <f>G52</f>
        <v>106375.016768</v>
      </c>
      <c r="D80" s="27">
        <f>H52</f>
        <v>115023.11383100001</v>
      </c>
      <c r="E80" s="27">
        <f>I52</f>
        <v>113879.751527</v>
      </c>
      <c r="F80" s="27">
        <v>130730.59433899999</v>
      </c>
      <c r="G80" s="28">
        <f t="shared" si="5"/>
        <v>28.065200662101329</v>
      </c>
    </row>
    <row r="81" spans="1:4" x14ac:dyDescent="0.25">
      <c r="B81" s="29"/>
      <c r="C81" s="29"/>
      <c r="D81" s="29"/>
    </row>
    <row r="83" spans="1:4" x14ac:dyDescent="0.25">
      <c r="A83" s="102" t="s">
        <v>139</v>
      </c>
    </row>
  </sheetData>
  <mergeCells count="3">
    <mergeCell ref="A3:B3"/>
    <mergeCell ref="A5:A6"/>
    <mergeCell ref="A29:A30"/>
  </mergeCells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M83"/>
  <sheetViews>
    <sheetView showGridLines="0" topLeftCell="A31" zoomScaleNormal="100" workbookViewId="0">
      <selection activeCell="M55" sqref="M55"/>
    </sheetView>
  </sheetViews>
  <sheetFormatPr defaultRowHeight="15" x14ac:dyDescent="0.25"/>
  <cols>
    <col min="1" max="1" width="36.5703125" bestFit="1" customWidth="1"/>
    <col min="2" max="2" width="11.42578125" bestFit="1" customWidth="1"/>
    <col min="3" max="3" width="11.7109375" bestFit="1" customWidth="1"/>
    <col min="4" max="5" width="11.42578125" bestFit="1" customWidth="1"/>
    <col min="6" max="6" width="11.7109375" bestFit="1" customWidth="1"/>
    <col min="7" max="8" width="11.42578125" bestFit="1" customWidth="1"/>
    <col min="9" max="9" width="11.7109375" bestFit="1" customWidth="1"/>
    <col min="10" max="11" width="11.42578125" bestFit="1" customWidth="1"/>
    <col min="12" max="12" width="11.7109375" bestFit="1" customWidth="1"/>
    <col min="13" max="13" width="13" customWidth="1"/>
    <col min="14" max="14" width="11.42578125" customWidth="1"/>
  </cols>
  <sheetData>
    <row r="2" spans="1:10" x14ac:dyDescent="0.25">
      <c r="A2" s="1" t="s">
        <v>76</v>
      </c>
    </row>
    <row r="3" spans="1:10" x14ac:dyDescent="0.25">
      <c r="A3" s="3"/>
      <c r="B3" s="3"/>
    </row>
    <row r="4" spans="1:10" ht="15.75" thickBot="1" x14ac:dyDescent="0.3">
      <c r="A4" s="4" t="s">
        <v>1</v>
      </c>
    </row>
    <row r="5" spans="1:10" ht="15.75" thickBot="1" x14ac:dyDescent="0.3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</row>
    <row r="6" spans="1:10" ht="15.75" thickBot="1" x14ac:dyDescent="0.3">
      <c r="A6" s="7"/>
      <c r="B6" s="8" t="s">
        <v>77</v>
      </c>
      <c r="C6" s="8" t="s">
        <v>77</v>
      </c>
      <c r="D6" s="8" t="s">
        <v>77</v>
      </c>
      <c r="E6" s="8" t="s">
        <v>77</v>
      </c>
      <c r="F6" s="8" t="s">
        <v>77</v>
      </c>
      <c r="G6" s="8" t="s">
        <v>77</v>
      </c>
      <c r="H6" s="8" t="s">
        <v>77</v>
      </c>
      <c r="I6" s="8" t="s">
        <v>77</v>
      </c>
      <c r="J6" s="8" t="s">
        <v>77</v>
      </c>
    </row>
    <row r="7" spans="1:10" x14ac:dyDescent="0.25">
      <c r="A7" s="9" t="s">
        <v>13</v>
      </c>
      <c r="B7" s="2">
        <v>11785177590</v>
      </c>
      <c r="C7" s="2">
        <v>10720166927</v>
      </c>
      <c r="D7" s="2">
        <v>7875589305</v>
      </c>
      <c r="E7" s="2">
        <v>10439225326</v>
      </c>
      <c r="F7" s="2">
        <v>12072412944</v>
      </c>
      <c r="G7" s="2">
        <v>11432517735</v>
      </c>
      <c r="H7" s="2">
        <v>12602615196</v>
      </c>
      <c r="I7" s="2">
        <v>12105007845</v>
      </c>
      <c r="J7" s="2">
        <v>13433530691</v>
      </c>
    </row>
    <row r="8" spans="1:10" x14ac:dyDescent="0.25">
      <c r="A8" s="9" t="s">
        <v>14</v>
      </c>
      <c r="B8" s="2">
        <v>151449967</v>
      </c>
      <c r="C8" s="2">
        <v>153148971</v>
      </c>
      <c r="D8" s="2">
        <v>114121447</v>
      </c>
      <c r="E8" s="2">
        <v>145388418</v>
      </c>
      <c r="F8" s="2">
        <v>148315999</v>
      </c>
      <c r="G8" s="2">
        <v>163129897</v>
      </c>
      <c r="H8" s="2">
        <v>189706243</v>
      </c>
      <c r="I8" s="2">
        <v>181838594</v>
      </c>
      <c r="J8" s="2">
        <v>183312622</v>
      </c>
    </row>
    <row r="9" spans="1:10" x14ac:dyDescent="0.25">
      <c r="A9" s="9" t="s">
        <v>15</v>
      </c>
      <c r="B9" s="2">
        <v>32747034521</v>
      </c>
      <c r="C9" s="2">
        <v>29360382725</v>
      </c>
      <c r="D9" s="2">
        <v>24077127521</v>
      </c>
      <c r="E9" s="2">
        <v>28417160323</v>
      </c>
      <c r="F9" s="2">
        <v>32208255075</v>
      </c>
      <c r="G9" s="2">
        <v>31044333585</v>
      </c>
      <c r="H9" s="2">
        <v>35042797314</v>
      </c>
      <c r="I9" s="2">
        <v>33203290604</v>
      </c>
      <c r="J9" s="2">
        <v>36592348071</v>
      </c>
    </row>
    <row r="10" spans="1:10" x14ac:dyDescent="0.25">
      <c r="A10" s="9" t="s">
        <v>16</v>
      </c>
      <c r="B10" s="2">
        <v>1854755225</v>
      </c>
      <c r="C10" s="2">
        <v>2332948574</v>
      </c>
      <c r="D10" s="2">
        <v>1337007164</v>
      </c>
      <c r="E10" s="2">
        <v>1660359513</v>
      </c>
      <c r="F10" s="2">
        <v>1749462799</v>
      </c>
      <c r="G10" s="2">
        <v>1525478723</v>
      </c>
      <c r="H10" s="2">
        <v>1868203252</v>
      </c>
      <c r="I10" s="2">
        <v>2570645893</v>
      </c>
      <c r="J10" s="2">
        <v>1882076761</v>
      </c>
    </row>
    <row r="11" spans="1:10" x14ac:dyDescent="0.25">
      <c r="A11" s="9" t="s">
        <v>17</v>
      </c>
      <c r="B11" s="2">
        <v>2323540636</v>
      </c>
      <c r="C11" s="2">
        <v>2167509910</v>
      </c>
      <c r="D11" s="2">
        <v>1792525724</v>
      </c>
      <c r="E11" s="2">
        <v>2122618528</v>
      </c>
      <c r="F11" s="2">
        <v>2359033490</v>
      </c>
      <c r="G11" s="2">
        <v>2411830944</v>
      </c>
      <c r="H11" s="2">
        <v>2612256401</v>
      </c>
      <c r="I11" s="2">
        <v>2468233314</v>
      </c>
      <c r="J11" s="2">
        <v>2675894146</v>
      </c>
    </row>
    <row r="12" spans="1:10" x14ac:dyDescent="0.25">
      <c r="A12" s="9" t="s">
        <v>18</v>
      </c>
      <c r="B12" s="2">
        <v>16915078100</v>
      </c>
      <c r="C12" s="2">
        <v>15262027038</v>
      </c>
      <c r="D12" s="2">
        <v>12370228703</v>
      </c>
      <c r="E12" s="2">
        <v>15527920348</v>
      </c>
      <c r="F12" s="2">
        <v>17020574086</v>
      </c>
      <c r="G12" s="2">
        <v>16030457847</v>
      </c>
      <c r="H12" s="2">
        <v>18064434805</v>
      </c>
      <c r="I12" s="2">
        <v>17150839944</v>
      </c>
      <c r="J12" s="2">
        <v>19006757448</v>
      </c>
    </row>
    <row r="13" spans="1:10" x14ac:dyDescent="0.25">
      <c r="A13" s="9" t="s">
        <v>19</v>
      </c>
      <c r="B13" s="2">
        <v>4770583715</v>
      </c>
      <c r="C13" s="2">
        <v>3601125111</v>
      </c>
      <c r="D13" s="2">
        <v>2727840728</v>
      </c>
      <c r="E13" s="2">
        <v>3770816439</v>
      </c>
      <c r="F13" s="2">
        <v>4206171566</v>
      </c>
      <c r="G13" s="2">
        <v>3315400994</v>
      </c>
      <c r="H13" s="2">
        <v>4762933510</v>
      </c>
      <c r="I13" s="2">
        <v>5151665869</v>
      </c>
      <c r="J13" s="2">
        <v>4910209971</v>
      </c>
    </row>
    <row r="14" spans="1:10" x14ac:dyDescent="0.25">
      <c r="A14" s="9" t="s">
        <v>20</v>
      </c>
      <c r="B14" s="2">
        <v>17256662098</v>
      </c>
      <c r="C14" s="2">
        <v>15689830428</v>
      </c>
      <c r="D14" s="2">
        <v>12874311199</v>
      </c>
      <c r="E14" s="2">
        <v>15974394930</v>
      </c>
      <c r="F14" s="2">
        <v>17434585339</v>
      </c>
      <c r="G14" s="2">
        <v>16642000813</v>
      </c>
      <c r="H14" s="2">
        <v>18720829430</v>
      </c>
      <c r="I14" s="2">
        <v>17496074286</v>
      </c>
      <c r="J14" s="2">
        <v>19581580325</v>
      </c>
    </row>
    <row r="15" spans="1:10" x14ac:dyDescent="0.25">
      <c r="A15" s="9" t="s">
        <v>21</v>
      </c>
      <c r="B15" s="2">
        <v>11061798147</v>
      </c>
      <c r="C15" s="2">
        <v>9893738491</v>
      </c>
      <c r="D15" s="2">
        <v>8063885606</v>
      </c>
      <c r="E15" s="2">
        <v>10917626326</v>
      </c>
      <c r="F15" s="2">
        <v>11964697209</v>
      </c>
      <c r="G15" s="2">
        <v>11025343393</v>
      </c>
      <c r="H15" s="2">
        <v>12696991288</v>
      </c>
      <c r="I15" s="2">
        <v>11621472507</v>
      </c>
      <c r="J15" s="2">
        <v>12376289367</v>
      </c>
    </row>
    <row r="16" spans="1:10" x14ac:dyDescent="0.25">
      <c r="A16" s="9" t="s">
        <v>22</v>
      </c>
      <c r="B16" s="2">
        <v>1071705324</v>
      </c>
      <c r="C16" s="2">
        <v>1033584079</v>
      </c>
      <c r="D16" s="2">
        <v>796297684</v>
      </c>
      <c r="E16" s="2">
        <v>975026573</v>
      </c>
      <c r="F16" s="2">
        <v>992994054</v>
      </c>
      <c r="G16" s="2">
        <v>1017211088</v>
      </c>
      <c r="H16" s="2">
        <v>1203158394</v>
      </c>
      <c r="I16" s="2">
        <v>1175125595</v>
      </c>
      <c r="J16" s="2">
        <v>1292323206</v>
      </c>
    </row>
    <row r="17" spans="1:13" x14ac:dyDescent="0.25">
      <c r="A17" s="9" t="s">
        <v>23</v>
      </c>
      <c r="B17" s="2">
        <v>3100327831</v>
      </c>
      <c r="C17" s="2">
        <v>2750578787</v>
      </c>
      <c r="D17" s="2">
        <v>2250095719</v>
      </c>
      <c r="E17" s="2">
        <v>2974765581</v>
      </c>
      <c r="F17" s="2">
        <v>2890277891</v>
      </c>
      <c r="G17" s="2">
        <v>2849450509</v>
      </c>
      <c r="H17" s="2">
        <v>3161514994</v>
      </c>
      <c r="I17" s="2">
        <v>2976859850</v>
      </c>
      <c r="J17" s="2">
        <v>3573255177</v>
      </c>
    </row>
    <row r="18" spans="1:13" x14ac:dyDescent="0.25">
      <c r="A18" s="9" t="s">
        <v>24</v>
      </c>
      <c r="B18" s="2">
        <v>7064156206</v>
      </c>
      <c r="C18" s="2">
        <v>7027317184</v>
      </c>
      <c r="D18" s="2">
        <v>5421437832</v>
      </c>
      <c r="E18" s="2">
        <v>6290642189</v>
      </c>
      <c r="F18" s="2">
        <v>6817306550</v>
      </c>
      <c r="G18" s="2">
        <v>7262430398</v>
      </c>
      <c r="H18" s="2">
        <v>6792636373</v>
      </c>
      <c r="I18" s="2">
        <v>6729995242</v>
      </c>
      <c r="J18" s="2">
        <v>7704516005</v>
      </c>
    </row>
    <row r="19" spans="1:13" x14ac:dyDescent="0.25">
      <c r="A19" s="9" t="s">
        <v>25</v>
      </c>
      <c r="B19" s="2">
        <v>2234657798</v>
      </c>
      <c r="C19" s="2">
        <v>2061118632</v>
      </c>
      <c r="D19" s="2">
        <v>1613004042</v>
      </c>
      <c r="E19" s="2">
        <v>2102108932</v>
      </c>
      <c r="F19" s="2">
        <v>2433241967</v>
      </c>
      <c r="G19" s="2">
        <v>2315185950</v>
      </c>
      <c r="H19" s="2">
        <v>2366926542</v>
      </c>
      <c r="I19" s="2">
        <v>1855318744</v>
      </c>
      <c r="J19" s="2">
        <v>2083508971</v>
      </c>
    </row>
    <row r="20" spans="1:13" x14ac:dyDescent="0.25">
      <c r="A20" s="9" t="s">
        <v>26</v>
      </c>
      <c r="B20" s="2">
        <v>247381922</v>
      </c>
      <c r="C20" s="2">
        <v>252148148</v>
      </c>
      <c r="D20" s="2">
        <v>185413054</v>
      </c>
      <c r="E20" s="2">
        <v>229906463</v>
      </c>
      <c r="F20" s="2">
        <v>285161764</v>
      </c>
      <c r="G20" s="2">
        <v>282858587</v>
      </c>
      <c r="H20" s="2">
        <v>314492925</v>
      </c>
      <c r="I20" s="2">
        <v>263523252</v>
      </c>
      <c r="J20" s="2">
        <v>294192267</v>
      </c>
    </row>
    <row r="21" spans="1:13" x14ac:dyDescent="0.25">
      <c r="A21" s="9" t="s">
        <v>27</v>
      </c>
      <c r="B21" s="2">
        <v>3278435270</v>
      </c>
      <c r="C21" s="2">
        <v>2988615250</v>
      </c>
      <c r="D21" s="2">
        <v>2536935642</v>
      </c>
      <c r="E21" s="2">
        <v>2928502087</v>
      </c>
      <c r="F21" s="2">
        <v>3204762686</v>
      </c>
      <c r="G21" s="2">
        <v>3119059605</v>
      </c>
      <c r="H21" s="2">
        <v>3312892939</v>
      </c>
      <c r="I21" s="2">
        <v>3187391352</v>
      </c>
      <c r="J21" s="2">
        <v>3526494270</v>
      </c>
    </row>
    <row r="22" spans="1:13" x14ac:dyDescent="0.25">
      <c r="A22" s="9" t="s">
        <v>28</v>
      </c>
      <c r="B22" s="2">
        <v>2335911007</v>
      </c>
      <c r="C22" s="2">
        <v>2009394498</v>
      </c>
      <c r="D22" s="2">
        <v>1766465643</v>
      </c>
      <c r="E22" s="2">
        <v>2168327212</v>
      </c>
      <c r="F22" s="2">
        <v>2261533330</v>
      </c>
      <c r="G22" s="2">
        <v>1940746855</v>
      </c>
      <c r="H22" s="2">
        <v>2135438476</v>
      </c>
      <c r="I22" s="2">
        <v>2163533016</v>
      </c>
      <c r="J22" s="2">
        <v>2366049502</v>
      </c>
    </row>
    <row r="23" spans="1:13" x14ac:dyDescent="0.25">
      <c r="A23" s="9" t="s">
        <v>29</v>
      </c>
      <c r="B23" s="2">
        <v>761324274</v>
      </c>
      <c r="C23" s="2">
        <v>725339565</v>
      </c>
      <c r="D23" s="2">
        <v>443723352</v>
      </c>
      <c r="E23" s="2">
        <v>951221051</v>
      </c>
      <c r="F23" s="2">
        <v>1184961311</v>
      </c>
      <c r="G23" s="2">
        <v>787790165</v>
      </c>
      <c r="H23" s="2">
        <v>673437954</v>
      </c>
      <c r="I23" s="2">
        <v>520639490</v>
      </c>
      <c r="J23" s="2">
        <v>836115384</v>
      </c>
    </row>
    <row r="24" spans="1:13" x14ac:dyDescent="0.25">
      <c r="A24" s="9" t="s">
        <v>30</v>
      </c>
      <c r="B24" s="2">
        <v>142444837</v>
      </c>
      <c r="C24" s="2">
        <v>107820809</v>
      </c>
      <c r="D24" s="2">
        <v>94196064</v>
      </c>
      <c r="E24" s="2">
        <v>95212378</v>
      </c>
      <c r="F24" s="2">
        <v>114188412</v>
      </c>
      <c r="G24" s="2">
        <v>109474854</v>
      </c>
      <c r="H24" s="2">
        <v>158454309</v>
      </c>
      <c r="I24" s="2">
        <v>125930445</v>
      </c>
      <c r="J24" s="2">
        <v>152759694</v>
      </c>
    </row>
    <row r="25" spans="1:13" x14ac:dyDescent="0.25">
      <c r="A25" s="9" t="s">
        <v>31</v>
      </c>
      <c r="B25" s="2">
        <v>2478985009</v>
      </c>
      <c r="C25" s="2">
        <v>2305533213</v>
      </c>
      <c r="D25" s="2">
        <v>1744371755</v>
      </c>
      <c r="E25" s="2">
        <v>1731078636</v>
      </c>
      <c r="F25" s="2">
        <v>1757507394</v>
      </c>
      <c r="G25" s="2">
        <v>2003778719</v>
      </c>
      <c r="H25" s="2">
        <v>2540821909</v>
      </c>
      <c r="I25" s="2">
        <v>2751144705</v>
      </c>
      <c r="J25" s="2">
        <v>3165955769</v>
      </c>
    </row>
    <row r="26" spans="1:13" x14ac:dyDescent="0.25">
      <c r="A26" s="9" t="s">
        <v>32</v>
      </c>
      <c r="B26" s="2">
        <v>1555253719</v>
      </c>
      <c r="C26" s="2">
        <v>1188313970</v>
      </c>
      <c r="D26" s="2">
        <v>555777438</v>
      </c>
      <c r="E26" s="2">
        <v>749393175</v>
      </c>
      <c r="F26" s="2">
        <v>898420576</v>
      </c>
      <c r="G26" s="2">
        <v>1183231099</v>
      </c>
      <c r="H26" s="2">
        <v>1451963379</v>
      </c>
      <c r="I26" s="2">
        <v>1195765516</v>
      </c>
      <c r="J26" s="2">
        <v>1711275203</v>
      </c>
    </row>
    <row r="27" spans="1:13" ht="15.75" thickBot="1" x14ac:dyDescent="0.3">
      <c r="A27" s="9" t="s">
        <v>33</v>
      </c>
      <c r="B27" s="2">
        <v>1244389860</v>
      </c>
      <c r="C27" s="2">
        <v>1030090362</v>
      </c>
      <c r="D27" s="2">
        <v>827775906</v>
      </c>
      <c r="E27" s="2">
        <v>1095392752</v>
      </c>
      <c r="F27" s="2">
        <v>1318022188</v>
      </c>
      <c r="G27" s="2">
        <v>1437237601</v>
      </c>
      <c r="H27" s="2">
        <v>1527734349</v>
      </c>
      <c r="I27" s="2">
        <v>1526713048</v>
      </c>
      <c r="J27" s="2">
        <v>2393110305</v>
      </c>
    </row>
    <row r="28" spans="1:13" ht="15.75" thickBot="1" x14ac:dyDescent="0.3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30"/>
      <c r="L28" s="30"/>
      <c r="M28" s="30"/>
    </row>
    <row r="29" spans="1:13" ht="20.25" thickBot="1" x14ac:dyDescent="0.3">
      <c r="A29" s="5" t="s">
        <v>2</v>
      </c>
      <c r="B29" s="6" t="s">
        <v>34</v>
      </c>
      <c r="C29" s="6" t="s">
        <v>35</v>
      </c>
      <c r="D29" s="6" t="s">
        <v>36</v>
      </c>
      <c r="E29" s="6" t="s">
        <v>37</v>
      </c>
      <c r="F29" s="6" t="s">
        <v>38</v>
      </c>
      <c r="G29" s="6" t="s">
        <v>39</v>
      </c>
      <c r="H29" s="6" t="s">
        <v>40</v>
      </c>
      <c r="I29" s="6" t="s">
        <v>41</v>
      </c>
      <c r="J29" s="6" t="s">
        <v>42</v>
      </c>
      <c r="M29" s="31" t="s">
        <v>78</v>
      </c>
    </row>
    <row r="30" spans="1:13" ht="15.75" thickBot="1" x14ac:dyDescent="0.3">
      <c r="A30" s="7"/>
      <c r="B30" s="8" t="s">
        <v>77</v>
      </c>
      <c r="C30" s="8" t="s">
        <v>77</v>
      </c>
      <c r="D30" s="8" t="s">
        <v>77</v>
      </c>
      <c r="E30" s="8" t="s">
        <v>77</v>
      </c>
      <c r="F30" s="8" t="s">
        <v>77</v>
      </c>
      <c r="G30" s="8" t="s">
        <v>77</v>
      </c>
      <c r="H30" s="8" t="s">
        <v>77</v>
      </c>
      <c r="I30" s="8" t="s">
        <v>77</v>
      </c>
      <c r="J30" s="8" t="s">
        <v>77</v>
      </c>
      <c r="M30" s="31" t="s">
        <v>79</v>
      </c>
    </row>
    <row r="31" spans="1:13" x14ac:dyDescent="0.25">
      <c r="A31" s="9" t="s">
        <v>13</v>
      </c>
      <c r="B31" s="2">
        <f t="shared" ref="B31:J46" si="0">B7/1000000</f>
        <v>11785.177589999999</v>
      </c>
      <c r="C31" s="2">
        <f t="shared" si="0"/>
        <v>10720.166927</v>
      </c>
      <c r="D31" s="2">
        <f t="shared" si="0"/>
        <v>7875.5893050000004</v>
      </c>
      <c r="E31" s="2">
        <f t="shared" si="0"/>
        <v>10439.225326</v>
      </c>
      <c r="F31" s="2">
        <f t="shared" si="0"/>
        <v>12072.412944</v>
      </c>
      <c r="G31" s="2">
        <f t="shared" si="0"/>
        <v>11432.517734999999</v>
      </c>
      <c r="H31" s="2">
        <f t="shared" si="0"/>
        <v>12602.615196000001</v>
      </c>
      <c r="I31" s="2">
        <f t="shared" si="0"/>
        <v>12105.007845</v>
      </c>
      <c r="J31" s="2">
        <f t="shared" si="0"/>
        <v>13433.530691</v>
      </c>
    </row>
    <row r="32" spans="1:13" x14ac:dyDescent="0.25">
      <c r="A32" s="9" t="s">
        <v>14</v>
      </c>
      <c r="B32" s="2">
        <f t="shared" si="0"/>
        <v>151.44996699999999</v>
      </c>
      <c r="C32" s="2">
        <f t="shared" si="0"/>
        <v>153.14897099999999</v>
      </c>
      <c r="D32" s="2">
        <f t="shared" si="0"/>
        <v>114.121447</v>
      </c>
      <c r="E32" s="2">
        <f t="shared" si="0"/>
        <v>145.388418</v>
      </c>
      <c r="F32" s="2">
        <f t="shared" si="0"/>
        <v>148.31599900000001</v>
      </c>
      <c r="G32" s="2">
        <f t="shared" si="0"/>
        <v>163.129897</v>
      </c>
      <c r="H32" s="2">
        <f t="shared" si="0"/>
        <v>189.706243</v>
      </c>
      <c r="I32" s="2">
        <f t="shared" si="0"/>
        <v>181.838594</v>
      </c>
      <c r="J32" s="2">
        <f t="shared" si="0"/>
        <v>183.312622</v>
      </c>
    </row>
    <row r="33" spans="1:13" x14ac:dyDescent="0.25">
      <c r="A33" s="9" t="s">
        <v>15</v>
      </c>
      <c r="B33" s="2">
        <f t="shared" si="0"/>
        <v>32747.034521000001</v>
      </c>
      <c r="C33" s="2">
        <f t="shared" si="0"/>
        <v>29360.382724999999</v>
      </c>
      <c r="D33" s="2">
        <f t="shared" si="0"/>
        <v>24077.127520999999</v>
      </c>
      <c r="E33" s="2">
        <f t="shared" si="0"/>
        <v>28417.160323</v>
      </c>
      <c r="F33" s="2">
        <f t="shared" si="0"/>
        <v>32208.255075000001</v>
      </c>
      <c r="G33" s="2">
        <f t="shared" si="0"/>
        <v>31044.333585</v>
      </c>
      <c r="H33" s="2">
        <f t="shared" si="0"/>
        <v>35042.797314000003</v>
      </c>
      <c r="I33" s="2">
        <f t="shared" si="0"/>
        <v>33203.290604000002</v>
      </c>
      <c r="J33" s="2">
        <f t="shared" si="0"/>
        <v>36592.348071</v>
      </c>
    </row>
    <row r="34" spans="1:13" x14ac:dyDescent="0.25">
      <c r="A34" s="9" t="s">
        <v>16</v>
      </c>
      <c r="B34" s="2">
        <f t="shared" si="0"/>
        <v>1854.7552250000001</v>
      </c>
      <c r="C34" s="2">
        <f t="shared" si="0"/>
        <v>2332.948574</v>
      </c>
      <c r="D34" s="2">
        <f t="shared" si="0"/>
        <v>1337.0071640000001</v>
      </c>
      <c r="E34" s="2">
        <f t="shared" si="0"/>
        <v>1660.3595130000001</v>
      </c>
      <c r="F34" s="2">
        <f t="shared" si="0"/>
        <v>1749.4627989999999</v>
      </c>
      <c r="G34" s="2">
        <f t="shared" si="0"/>
        <v>1525.4787229999999</v>
      </c>
      <c r="H34" s="2">
        <f t="shared" si="0"/>
        <v>1868.203252</v>
      </c>
      <c r="I34" s="2">
        <f t="shared" si="0"/>
        <v>2570.6458929999999</v>
      </c>
      <c r="J34" s="2">
        <f t="shared" si="0"/>
        <v>1882.076761</v>
      </c>
    </row>
    <row r="35" spans="1:13" x14ac:dyDescent="0.25">
      <c r="A35" s="9" t="s">
        <v>17</v>
      </c>
      <c r="B35" s="2">
        <f t="shared" si="0"/>
        <v>2323.5406360000002</v>
      </c>
      <c r="C35" s="2">
        <f t="shared" si="0"/>
        <v>2167.5099100000002</v>
      </c>
      <c r="D35" s="2">
        <f t="shared" si="0"/>
        <v>1792.5257240000001</v>
      </c>
      <c r="E35" s="2">
        <f t="shared" si="0"/>
        <v>2122.618528</v>
      </c>
      <c r="F35" s="2">
        <f t="shared" si="0"/>
        <v>2359.0334899999998</v>
      </c>
      <c r="G35" s="2">
        <f t="shared" si="0"/>
        <v>2411.8309439999998</v>
      </c>
      <c r="H35" s="2">
        <f t="shared" si="0"/>
        <v>2612.2564010000001</v>
      </c>
      <c r="I35" s="2">
        <f t="shared" si="0"/>
        <v>2468.2333140000001</v>
      </c>
      <c r="J35" s="2">
        <f t="shared" si="0"/>
        <v>2675.8941460000001</v>
      </c>
    </row>
    <row r="36" spans="1:13" x14ac:dyDescent="0.25">
      <c r="A36" s="9" t="s">
        <v>18</v>
      </c>
      <c r="B36" s="2">
        <f t="shared" si="0"/>
        <v>16915.078099999999</v>
      </c>
      <c r="C36" s="2">
        <f t="shared" si="0"/>
        <v>15262.027038</v>
      </c>
      <c r="D36" s="2">
        <f t="shared" si="0"/>
        <v>12370.228703000001</v>
      </c>
      <c r="E36" s="2">
        <f t="shared" si="0"/>
        <v>15527.920348</v>
      </c>
      <c r="F36" s="2">
        <f t="shared" si="0"/>
        <v>17020.574086000001</v>
      </c>
      <c r="G36" s="2">
        <f t="shared" si="0"/>
        <v>16030.457847</v>
      </c>
      <c r="H36" s="2">
        <f t="shared" si="0"/>
        <v>18064.434805000001</v>
      </c>
      <c r="I36" s="2">
        <f t="shared" si="0"/>
        <v>17150.839943999999</v>
      </c>
      <c r="J36" s="2">
        <f t="shared" si="0"/>
        <v>19006.757448</v>
      </c>
    </row>
    <row r="37" spans="1:13" x14ac:dyDescent="0.25">
      <c r="A37" s="9" t="s">
        <v>19</v>
      </c>
      <c r="B37" s="2">
        <f t="shared" si="0"/>
        <v>4770.5837149999998</v>
      </c>
      <c r="C37" s="2">
        <f t="shared" si="0"/>
        <v>3601.1251109999998</v>
      </c>
      <c r="D37" s="2">
        <f t="shared" si="0"/>
        <v>2727.8407280000001</v>
      </c>
      <c r="E37" s="2">
        <f t="shared" si="0"/>
        <v>3770.8164390000002</v>
      </c>
      <c r="F37" s="2">
        <f t="shared" si="0"/>
        <v>4206.171566</v>
      </c>
      <c r="G37" s="2">
        <f t="shared" si="0"/>
        <v>3315.4009940000001</v>
      </c>
      <c r="H37" s="2">
        <f t="shared" si="0"/>
        <v>4762.9335099999998</v>
      </c>
      <c r="I37" s="2">
        <f t="shared" si="0"/>
        <v>5151.6658690000004</v>
      </c>
      <c r="J37" s="2">
        <f t="shared" si="0"/>
        <v>4910.2099710000002</v>
      </c>
    </row>
    <row r="38" spans="1:13" x14ac:dyDescent="0.25">
      <c r="A38" s="9" t="s">
        <v>20</v>
      </c>
      <c r="B38" s="2">
        <f t="shared" si="0"/>
        <v>17256.662098000001</v>
      </c>
      <c r="C38" s="2">
        <f t="shared" si="0"/>
        <v>15689.830427999999</v>
      </c>
      <c r="D38" s="2">
        <f t="shared" si="0"/>
        <v>12874.311199</v>
      </c>
      <c r="E38" s="2">
        <f t="shared" si="0"/>
        <v>15974.39493</v>
      </c>
      <c r="F38" s="2">
        <f t="shared" si="0"/>
        <v>17434.585339000001</v>
      </c>
      <c r="G38" s="2">
        <f t="shared" si="0"/>
        <v>16642.000812999999</v>
      </c>
      <c r="H38" s="2">
        <f t="shared" si="0"/>
        <v>18720.829430000002</v>
      </c>
      <c r="I38" s="2">
        <f t="shared" si="0"/>
        <v>17496.074285999999</v>
      </c>
      <c r="J38" s="2">
        <f t="shared" si="0"/>
        <v>19581.580324999999</v>
      </c>
    </row>
    <row r="39" spans="1:13" x14ac:dyDescent="0.25">
      <c r="A39" s="9" t="s">
        <v>21</v>
      </c>
      <c r="B39" s="2">
        <f t="shared" si="0"/>
        <v>11061.798147</v>
      </c>
      <c r="C39" s="2">
        <f t="shared" si="0"/>
        <v>9893.7384910000001</v>
      </c>
      <c r="D39" s="2">
        <f t="shared" si="0"/>
        <v>8063.8856059999998</v>
      </c>
      <c r="E39" s="2">
        <f t="shared" si="0"/>
        <v>10917.626326</v>
      </c>
      <c r="F39" s="2">
        <f t="shared" si="0"/>
        <v>11964.697209</v>
      </c>
      <c r="G39" s="2">
        <f t="shared" si="0"/>
        <v>11025.343392999999</v>
      </c>
      <c r="H39" s="2">
        <f t="shared" si="0"/>
        <v>12696.991287999999</v>
      </c>
      <c r="I39" s="2">
        <f t="shared" si="0"/>
        <v>11621.472507</v>
      </c>
      <c r="J39" s="2">
        <f t="shared" si="0"/>
        <v>12376.289366999999</v>
      </c>
    </row>
    <row r="40" spans="1:13" x14ac:dyDescent="0.25">
      <c r="A40" s="9" t="s">
        <v>22</v>
      </c>
      <c r="B40" s="2">
        <f t="shared" si="0"/>
        <v>1071.705324</v>
      </c>
      <c r="C40" s="2">
        <f t="shared" si="0"/>
        <v>1033.584079</v>
      </c>
      <c r="D40" s="2">
        <f t="shared" si="0"/>
        <v>796.297684</v>
      </c>
      <c r="E40" s="2">
        <f t="shared" si="0"/>
        <v>975.02657299999998</v>
      </c>
      <c r="F40" s="2">
        <f t="shared" si="0"/>
        <v>992.99405400000001</v>
      </c>
      <c r="G40" s="2">
        <f t="shared" si="0"/>
        <v>1017.211088</v>
      </c>
      <c r="H40" s="2">
        <f t="shared" si="0"/>
        <v>1203.158394</v>
      </c>
      <c r="I40" s="2">
        <f t="shared" si="0"/>
        <v>1175.125595</v>
      </c>
      <c r="J40" s="2">
        <f t="shared" si="0"/>
        <v>1292.323206</v>
      </c>
    </row>
    <row r="41" spans="1:13" x14ac:dyDescent="0.25">
      <c r="A41" s="9" t="s">
        <v>23</v>
      </c>
      <c r="B41" s="2">
        <f t="shared" si="0"/>
        <v>3100.3278310000001</v>
      </c>
      <c r="C41" s="2">
        <f t="shared" si="0"/>
        <v>2750.5787869999999</v>
      </c>
      <c r="D41" s="2">
        <f t="shared" si="0"/>
        <v>2250.0957189999999</v>
      </c>
      <c r="E41" s="2">
        <f t="shared" si="0"/>
        <v>2974.7655810000001</v>
      </c>
      <c r="F41" s="2">
        <f t="shared" si="0"/>
        <v>2890.2778910000002</v>
      </c>
      <c r="G41" s="2">
        <f t="shared" si="0"/>
        <v>2849.4505089999998</v>
      </c>
      <c r="H41" s="2">
        <f t="shared" si="0"/>
        <v>3161.5149940000001</v>
      </c>
      <c r="I41" s="2">
        <f t="shared" si="0"/>
        <v>2976.8598499999998</v>
      </c>
      <c r="J41" s="2">
        <f t="shared" si="0"/>
        <v>3573.255177</v>
      </c>
    </row>
    <row r="42" spans="1:13" x14ac:dyDescent="0.25">
      <c r="A42" s="9" t="s">
        <v>24</v>
      </c>
      <c r="B42" s="2">
        <f t="shared" si="0"/>
        <v>7064.1562059999997</v>
      </c>
      <c r="C42" s="2">
        <f t="shared" si="0"/>
        <v>7027.3171840000005</v>
      </c>
      <c r="D42" s="2">
        <f t="shared" si="0"/>
        <v>5421.4378319999996</v>
      </c>
      <c r="E42" s="2">
        <f t="shared" si="0"/>
        <v>6290.6421890000001</v>
      </c>
      <c r="F42" s="2">
        <f t="shared" si="0"/>
        <v>6817.3065500000002</v>
      </c>
      <c r="G42" s="2">
        <f t="shared" si="0"/>
        <v>7262.4303980000004</v>
      </c>
      <c r="H42" s="2">
        <f t="shared" si="0"/>
        <v>6792.6363730000003</v>
      </c>
      <c r="I42" s="2">
        <f t="shared" si="0"/>
        <v>6729.995242</v>
      </c>
      <c r="J42" s="2">
        <f t="shared" si="0"/>
        <v>7704.5160050000004</v>
      </c>
    </row>
    <row r="43" spans="1:13" x14ac:dyDescent="0.25">
      <c r="A43" s="9" t="s">
        <v>45</v>
      </c>
      <c r="B43" s="2">
        <f t="shared" si="0"/>
        <v>2234.6577980000002</v>
      </c>
      <c r="C43" s="2">
        <f t="shared" si="0"/>
        <v>2061.1186320000002</v>
      </c>
      <c r="D43" s="2">
        <f t="shared" si="0"/>
        <v>1613.004042</v>
      </c>
      <c r="E43" s="2">
        <f t="shared" si="0"/>
        <v>2102.1089320000001</v>
      </c>
      <c r="F43" s="2">
        <f t="shared" si="0"/>
        <v>2433.2419669999999</v>
      </c>
      <c r="G43" s="2">
        <f t="shared" si="0"/>
        <v>2315.18595</v>
      </c>
      <c r="H43" s="2">
        <f t="shared" si="0"/>
        <v>2366.9265420000002</v>
      </c>
      <c r="I43" s="2">
        <f t="shared" si="0"/>
        <v>1855.3187439999999</v>
      </c>
      <c r="J43" s="2">
        <f t="shared" si="0"/>
        <v>2083.5089710000002</v>
      </c>
    </row>
    <row r="44" spans="1:13" x14ac:dyDescent="0.25">
      <c r="A44" s="9" t="s">
        <v>26</v>
      </c>
      <c r="B44" s="2">
        <f t="shared" si="0"/>
        <v>247.381922</v>
      </c>
      <c r="C44" s="2">
        <f t="shared" si="0"/>
        <v>252.14814799999999</v>
      </c>
      <c r="D44" s="2">
        <f t="shared" si="0"/>
        <v>185.41305399999999</v>
      </c>
      <c r="E44" s="2">
        <f t="shared" si="0"/>
        <v>229.906463</v>
      </c>
      <c r="F44" s="2">
        <f t="shared" si="0"/>
        <v>285.16176400000001</v>
      </c>
      <c r="G44" s="2">
        <f t="shared" si="0"/>
        <v>282.858587</v>
      </c>
      <c r="H44" s="2">
        <f t="shared" si="0"/>
        <v>314.49292500000001</v>
      </c>
      <c r="I44" s="2">
        <f t="shared" si="0"/>
        <v>263.52325200000001</v>
      </c>
      <c r="J44" s="2">
        <f t="shared" si="0"/>
        <v>294.19226700000002</v>
      </c>
      <c r="M44" s="102" t="s">
        <v>139</v>
      </c>
    </row>
    <row r="45" spans="1:13" x14ac:dyDescent="0.25">
      <c r="A45" s="9" t="s">
        <v>27</v>
      </c>
      <c r="B45" s="2">
        <f t="shared" si="0"/>
        <v>3278.4352699999999</v>
      </c>
      <c r="C45" s="2">
        <f t="shared" si="0"/>
        <v>2988.6152499999998</v>
      </c>
      <c r="D45" s="2">
        <f t="shared" si="0"/>
        <v>2536.9356419999999</v>
      </c>
      <c r="E45" s="2">
        <f t="shared" si="0"/>
        <v>2928.5020869999998</v>
      </c>
      <c r="F45" s="2">
        <f t="shared" si="0"/>
        <v>3204.762686</v>
      </c>
      <c r="G45" s="2">
        <f t="shared" si="0"/>
        <v>3119.0596049999999</v>
      </c>
      <c r="H45" s="2">
        <f t="shared" si="0"/>
        <v>3312.8929389999998</v>
      </c>
      <c r="I45" s="2">
        <f t="shared" si="0"/>
        <v>3187.3913520000001</v>
      </c>
      <c r="J45" s="2">
        <f t="shared" si="0"/>
        <v>3526.4942700000001</v>
      </c>
    </row>
    <row r="46" spans="1:13" x14ac:dyDescent="0.25">
      <c r="A46" s="9" t="s">
        <v>28</v>
      </c>
      <c r="B46" s="2">
        <f t="shared" si="0"/>
        <v>2335.9110070000002</v>
      </c>
      <c r="C46" s="2">
        <f t="shared" si="0"/>
        <v>2009.3944980000001</v>
      </c>
      <c r="D46" s="2">
        <f t="shared" si="0"/>
        <v>1766.465643</v>
      </c>
      <c r="E46" s="2">
        <f t="shared" si="0"/>
        <v>2168.3272120000001</v>
      </c>
      <c r="F46" s="2">
        <f t="shared" si="0"/>
        <v>2261.5333300000002</v>
      </c>
      <c r="G46" s="2">
        <f t="shared" si="0"/>
        <v>1940.7468550000001</v>
      </c>
      <c r="H46" s="2">
        <f t="shared" si="0"/>
        <v>2135.4384759999998</v>
      </c>
      <c r="I46" s="2">
        <f t="shared" si="0"/>
        <v>2163.5330159999999</v>
      </c>
      <c r="J46" s="2">
        <f t="shared" si="0"/>
        <v>2366.0495019999998</v>
      </c>
    </row>
    <row r="47" spans="1:13" x14ac:dyDescent="0.25">
      <c r="A47" s="9" t="s">
        <v>29</v>
      </c>
      <c r="B47" s="2">
        <f t="shared" ref="B47:J51" si="1">B23/1000000</f>
        <v>761.32427399999995</v>
      </c>
      <c r="C47" s="2">
        <f t="shared" si="1"/>
        <v>725.33956499999999</v>
      </c>
      <c r="D47" s="2">
        <f t="shared" si="1"/>
        <v>443.72335199999998</v>
      </c>
      <c r="E47" s="2">
        <f t="shared" si="1"/>
        <v>951.22105099999999</v>
      </c>
      <c r="F47" s="2">
        <f t="shared" si="1"/>
        <v>1184.961311</v>
      </c>
      <c r="G47" s="2">
        <f t="shared" si="1"/>
        <v>787.790165</v>
      </c>
      <c r="H47" s="2">
        <f t="shared" si="1"/>
        <v>673.43795399999999</v>
      </c>
      <c r="I47" s="2">
        <f t="shared" si="1"/>
        <v>520.63949000000002</v>
      </c>
      <c r="J47" s="2">
        <f t="shared" si="1"/>
        <v>836.11538399999995</v>
      </c>
    </row>
    <row r="48" spans="1:13" x14ac:dyDescent="0.25">
      <c r="A48" s="9" t="s">
        <v>30</v>
      </c>
      <c r="B48" s="2">
        <f t="shared" si="1"/>
        <v>142.44483700000001</v>
      </c>
      <c r="C48" s="2">
        <f t="shared" si="1"/>
        <v>107.820809</v>
      </c>
      <c r="D48" s="2">
        <f t="shared" si="1"/>
        <v>94.196064000000007</v>
      </c>
      <c r="E48" s="2">
        <f t="shared" si="1"/>
        <v>95.212378000000001</v>
      </c>
      <c r="F48" s="2">
        <f t="shared" si="1"/>
        <v>114.188412</v>
      </c>
      <c r="G48" s="2">
        <f t="shared" si="1"/>
        <v>109.47485399999999</v>
      </c>
      <c r="H48" s="2">
        <f t="shared" si="1"/>
        <v>158.45430899999999</v>
      </c>
      <c r="I48" s="2">
        <f t="shared" si="1"/>
        <v>125.93044500000001</v>
      </c>
      <c r="J48" s="2">
        <f t="shared" si="1"/>
        <v>152.759694</v>
      </c>
    </row>
    <row r="49" spans="1:10" x14ac:dyDescent="0.25">
      <c r="A49" s="9" t="s">
        <v>31</v>
      </c>
      <c r="B49" s="2">
        <f t="shared" si="1"/>
        <v>2478.985009</v>
      </c>
      <c r="C49" s="2">
        <f t="shared" si="1"/>
        <v>2305.5332130000002</v>
      </c>
      <c r="D49" s="2">
        <f t="shared" si="1"/>
        <v>1744.3717549999999</v>
      </c>
      <c r="E49" s="2">
        <f t="shared" si="1"/>
        <v>1731.078636</v>
      </c>
      <c r="F49" s="2">
        <f t="shared" si="1"/>
        <v>1757.507394</v>
      </c>
      <c r="G49" s="2">
        <f t="shared" si="1"/>
        <v>2003.7787189999999</v>
      </c>
      <c r="H49" s="2">
        <f t="shared" si="1"/>
        <v>2540.8219089999998</v>
      </c>
      <c r="I49" s="2">
        <f t="shared" si="1"/>
        <v>2751.1447050000002</v>
      </c>
      <c r="J49" s="2">
        <f t="shared" si="1"/>
        <v>3165.9557690000001</v>
      </c>
    </row>
    <row r="50" spans="1:10" x14ac:dyDescent="0.25">
      <c r="A50" s="9" t="s">
        <v>32</v>
      </c>
      <c r="B50" s="2">
        <f t="shared" si="1"/>
        <v>1555.253719</v>
      </c>
      <c r="C50" s="2">
        <f t="shared" si="1"/>
        <v>1188.3139699999999</v>
      </c>
      <c r="D50" s="2">
        <f t="shared" si="1"/>
        <v>555.77743799999996</v>
      </c>
      <c r="E50" s="2">
        <f t="shared" si="1"/>
        <v>749.39317500000004</v>
      </c>
      <c r="F50" s="2">
        <f t="shared" si="1"/>
        <v>898.42057599999998</v>
      </c>
      <c r="G50" s="2">
        <f t="shared" si="1"/>
        <v>1183.2310990000001</v>
      </c>
      <c r="H50" s="2">
        <f t="shared" si="1"/>
        <v>1451.963379</v>
      </c>
      <c r="I50" s="2">
        <f t="shared" si="1"/>
        <v>1195.7655159999999</v>
      </c>
      <c r="J50" s="2">
        <f t="shared" si="1"/>
        <v>1711.2752029999999</v>
      </c>
    </row>
    <row r="51" spans="1:10" ht="15.75" thickBot="1" x14ac:dyDescent="0.3">
      <c r="A51" s="9" t="s">
        <v>33</v>
      </c>
      <c r="B51" s="2">
        <f t="shared" si="1"/>
        <v>1244.38986</v>
      </c>
      <c r="C51" s="2">
        <f t="shared" si="1"/>
        <v>1030.0903619999999</v>
      </c>
      <c r="D51" s="2">
        <f t="shared" si="1"/>
        <v>827.77590599999996</v>
      </c>
      <c r="E51" s="2">
        <f t="shared" si="1"/>
        <v>1095.392752</v>
      </c>
      <c r="F51" s="2">
        <f t="shared" si="1"/>
        <v>1318.0221879999999</v>
      </c>
      <c r="G51" s="2">
        <f t="shared" si="1"/>
        <v>1437.237601</v>
      </c>
      <c r="H51" s="2">
        <f t="shared" si="1"/>
        <v>1527.7343490000001</v>
      </c>
      <c r="I51" s="2">
        <f t="shared" si="1"/>
        <v>1526.7130480000001</v>
      </c>
      <c r="J51" s="2">
        <f t="shared" si="1"/>
        <v>2393.1103050000002</v>
      </c>
    </row>
    <row r="52" spans="1:10" x14ac:dyDescent="0.25">
      <c r="A52" s="13" t="s">
        <v>46</v>
      </c>
      <c r="B52" s="14">
        <f t="shared" ref="B52:J52" si="2">SUM(B31:B51)</f>
        <v>124381.05305599999</v>
      </c>
      <c r="C52" s="14">
        <f t="shared" si="2"/>
        <v>112660.732672</v>
      </c>
      <c r="D52" s="14">
        <f t="shared" si="2"/>
        <v>89468.131528000013</v>
      </c>
      <c r="E52" s="14">
        <f t="shared" si="2"/>
        <v>111267.08718000002</v>
      </c>
      <c r="F52" s="14">
        <f t="shared" si="2"/>
        <v>123321.88663000002</v>
      </c>
      <c r="G52" s="14">
        <f t="shared" si="2"/>
        <v>117898.94936099998</v>
      </c>
      <c r="H52" s="14">
        <f t="shared" si="2"/>
        <v>132200.23998199997</v>
      </c>
      <c r="I52" s="14">
        <f t="shared" si="2"/>
        <v>126421.00911100002</v>
      </c>
      <c r="J52" s="14">
        <f t="shared" si="2"/>
        <v>139741.55515500001</v>
      </c>
    </row>
    <row r="55" spans="1:10" x14ac:dyDescent="0.25">
      <c r="A55" s="12" t="s">
        <v>80</v>
      </c>
    </row>
    <row r="56" spans="1:10" x14ac:dyDescent="0.25">
      <c r="A56" s="12" t="s">
        <v>44</v>
      </c>
    </row>
    <row r="58" spans="1:10" ht="34.5" thickBot="1" x14ac:dyDescent="0.3">
      <c r="A58" s="32" t="s">
        <v>48</v>
      </c>
      <c r="B58" s="33" t="s">
        <v>81</v>
      </c>
      <c r="C58" s="33" t="s">
        <v>82</v>
      </c>
      <c r="D58" s="33" t="s">
        <v>83</v>
      </c>
      <c r="E58" s="33" t="s">
        <v>84</v>
      </c>
      <c r="F58" s="34" t="s">
        <v>53</v>
      </c>
      <c r="G58" s="35" t="s">
        <v>85</v>
      </c>
    </row>
    <row r="59" spans="1:10" x14ac:dyDescent="0.25">
      <c r="A59" s="36" t="s">
        <v>86</v>
      </c>
      <c r="B59" s="19">
        <f t="shared" ref="B59:E74" si="3">F31</f>
        <v>12072.412944</v>
      </c>
      <c r="C59" s="19">
        <f t="shared" si="3"/>
        <v>11432.517734999999</v>
      </c>
      <c r="D59" s="19">
        <f t="shared" si="3"/>
        <v>12602.615196000001</v>
      </c>
      <c r="E59" s="19">
        <f t="shared" si="3"/>
        <v>12105.007845</v>
      </c>
      <c r="F59" s="19">
        <v>13433.530691</v>
      </c>
      <c r="G59" s="20">
        <f>(F59-B59)/B59*100</f>
        <v>11.274612236292638</v>
      </c>
    </row>
    <row r="60" spans="1:10" x14ac:dyDescent="0.25">
      <c r="A60" s="37" t="s">
        <v>87</v>
      </c>
      <c r="B60" s="38">
        <f t="shared" si="3"/>
        <v>148.31599900000001</v>
      </c>
      <c r="C60" s="38">
        <f t="shared" si="3"/>
        <v>163.129897</v>
      </c>
      <c r="D60" s="38">
        <f t="shared" si="3"/>
        <v>189.706243</v>
      </c>
      <c r="E60" s="38">
        <f t="shared" si="3"/>
        <v>181.838594</v>
      </c>
      <c r="F60" s="38">
        <v>183.312622</v>
      </c>
      <c r="G60" s="39">
        <f t="shared" ref="G60:G80" si="4">(F60-B60)/B60*100</f>
        <v>23.595986431645851</v>
      </c>
    </row>
    <row r="61" spans="1:10" x14ac:dyDescent="0.25">
      <c r="A61" s="40" t="s">
        <v>88</v>
      </c>
      <c r="B61" s="41">
        <f t="shared" si="3"/>
        <v>32208.255075000001</v>
      </c>
      <c r="C61" s="41">
        <f t="shared" si="3"/>
        <v>31044.333585</v>
      </c>
      <c r="D61" s="41">
        <f t="shared" si="3"/>
        <v>35042.797314000003</v>
      </c>
      <c r="E61" s="41">
        <f t="shared" si="3"/>
        <v>33203.290604000002</v>
      </c>
      <c r="F61" s="41">
        <v>36592.348071</v>
      </c>
      <c r="G61" s="42">
        <f t="shared" si="4"/>
        <v>13.611706023164619</v>
      </c>
    </row>
    <row r="62" spans="1:10" x14ac:dyDescent="0.25">
      <c r="A62" s="37" t="s">
        <v>89</v>
      </c>
      <c r="B62" s="38">
        <f t="shared" si="3"/>
        <v>1749.4627989999999</v>
      </c>
      <c r="C62" s="38">
        <f t="shared" si="3"/>
        <v>1525.4787229999999</v>
      </c>
      <c r="D62" s="38">
        <f t="shared" si="3"/>
        <v>1868.203252</v>
      </c>
      <c r="E62" s="38">
        <f t="shared" si="3"/>
        <v>2570.6458929999999</v>
      </c>
      <c r="F62" s="38">
        <v>1882.076761</v>
      </c>
      <c r="G62" s="39">
        <f t="shared" si="4"/>
        <v>7.5802676156247975</v>
      </c>
    </row>
    <row r="63" spans="1:10" x14ac:dyDescent="0.25">
      <c r="A63" s="36" t="s">
        <v>90</v>
      </c>
      <c r="B63" s="19">
        <f t="shared" si="3"/>
        <v>2359.0334899999998</v>
      </c>
      <c r="C63" s="19">
        <f t="shared" si="3"/>
        <v>2411.8309439999998</v>
      </c>
      <c r="D63" s="19">
        <f t="shared" si="3"/>
        <v>2612.2564010000001</v>
      </c>
      <c r="E63" s="19">
        <f t="shared" si="3"/>
        <v>2468.2333140000001</v>
      </c>
      <c r="F63" s="19">
        <v>2675.8941460000001</v>
      </c>
      <c r="G63" s="20">
        <f t="shared" si="4"/>
        <v>13.4317998173057</v>
      </c>
    </row>
    <row r="64" spans="1:10" x14ac:dyDescent="0.25">
      <c r="A64" s="37" t="s">
        <v>91</v>
      </c>
      <c r="B64" s="38">
        <f>F36</f>
        <v>17020.574086000001</v>
      </c>
      <c r="C64" s="38">
        <f t="shared" si="3"/>
        <v>16030.457847</v>
      </c>
      <c r="D64" s="38">
        <f t="shared" si="3"/>
        <v>18064.434805000001</v>
      </c>
      <c r="E64" s="38">
        <f t="shared" si="3"/>
        <v>17150.839943999999</v>
      </c>
      <c r="F64" s="38">
        <v>19006.757448</v>
      </c>
      <c r="G64" s="39">
        <f t="shared" si="4"/>
        <v>11.669308872687807</v>
      </c>
    </row>
    <row r="65" spans="1:7" x14ac:dyDescent="0.25">
      <c r="A65" s="36" t="s">
        <v>92</v>
      </c>
      <c r="B65" s="19">
        <f t="shared" si="3"/>
        <v>4206.171566</v>
      </c>
      <c r="C65" s="19">
        <f t="shared" si="3"/>
        <v>3315.4009940000001</v>
      </c>
      <c r="D65" s="19">
        <f t="shared" si="3"/>
        <v>4762.9335099999998</v>
      </c>
      <c r="E65" s="19">
        <f t="shared" si="3"/>
        <v>5151.6658690000004</v>
      </c>
      <c r="F65" s="19">
        <v>4910.2099710000002</v>
      </c>
      <c r="G65" s="20">
        <f t="shared" si="4"/>
        <v>16.738223678059075</v>
      </c>
    </row>
    <row r="66" spans="1:7" x14ac:dyDescent="0.25">
      <c r="A66" s="37" t="s">
        <v>93</v>
      </c>
      <c r="B66" s="38">
        <f t="shared" si="3"/>
        <v>17434.585339000001</v>
      </c>
      <c r="C66" s="38">
        <f t="shared" si="3"/>
        <v>16642.000812999999</v>
      </c>
      <c r="D66" s="38">
        <f t="shared" si="3"/>
        <v>18720.829430000002</v>
      </c>
      <c r="E66" s="38">
        <f t="shared" si="3"/>
        <v>17496.074285999999</v>
      </c>
      <c r="F66" s="38">
        <v>19581.580324999999</v>
      </c>
      <c r="G66" s="39">
        <f t="shared" si="4"/>
        <v>12.314574417765552</v>
      </c>
    </row>
    <row r="67" spans="1:7" x14ac:dyDescent="0.25">
      <c r="A67" s="36" t="s">
        <v>94</v>
      </c>
      <c r="B67" s="19">
        <f t="shared" si="3"/>
        <v>11964.697209</v>
      </c>
      <c r="C67" s="19">
        <f t="shared" si="3"/>
        <v>11025.343392999999</v>
      </c>
      <c r="D67" s="19">
        <f t="shared" si="3"/>
        <v>12696.991287999999</v>
      </c>
      <c r="E67" s="19">
        <f t="shared" si="3"/>
        <v>11621.472507</v>
      </c>
      <c r="F67" s="19">
        <v>12376.289366999999</v>
      </c>
      <c r="G67" s="20">
        <f t="shared" si="4"/>
        <v>3.440054945062835</v>
      </c>
    </row>
    <row r="68" spans="1:7" x14ac:dyDescent="0.25">
      <c r="A68" s="37" t="s">
        <v>95</v>
      </c>
      <c r="B68" s="38">
        <f t="shared" si="3"/>
        <v>992.99405400000001</v>
      </c>
      <c r="C68" s="38">
        <f t="shared" si="3"/>
        <v>1017.211088</v>
      </c>
      <c r="D68" s="38">
        <f t="shared" si="3"/>
        <v>1203.158394</v>
      </c>
      <c r="E68" s="38">
        <f t="shared" si="3"/>
        <v>1175.125595</v>
      </c>
      <c r="F68" s="38">
        <v>1292.323206</v>
      </c>
      <c r="G68" s="39">
        <f t="shared" si="4"/>
        <v>30.144103158950035</v>
      </c>
    </row>
    <row r="69" spans="1:7" x14ac:dyDescent="0.25">
      <c r="A69" s="36" t="s">
        <v>96</v>
      </c>
      <c r="B69" s="19">
        <f t="shared" si="3"/>
        <v>2890.2778910000002</v>
      </c>
      <c r="C69" s="19">
        <f t="shared" si="3"/>
        <v>2849.4505089999998</v>
      </c>
      <c r="D69" s="19">
        <f t="shared" si="3"/>
        <v>3161.5149940000001</v>
      </c>
      <c r="E69" s="19">
        <f t="shared" si="3"/>
        <v>2976.8598499999998</v>
      </c>
      <c r="F69" s="19">
        <v>3573.255177</v>
      </c>
      <c r="G69" s="20">
        <f t="shared" si="4"/>
        <v>23.63015985856288</v>
      </c>
    </row>
    <row r="70" spans="1:7" x14ac:dyDescent="0.25">
      <c r="A70" s="37" t="s">
        <v>97</v>
      </c>
      <c r="B70" s="38">
        <f t="shared" si="3"/>
        <v>6817.3065500000002</v>
      </c>
      <c r="C70" s="38">
        <f t="shared" si="3"/>
        <v>7262.4303980000004</v>
      </c>
      <c r="D70" s="38">
        <f t="shared" si="3"/>
        <v>6792.6363730000003</v>
      </c>
      <c r="E70" s="38">
        <f t="shared" si="3"/>
        <v>6729.995242</v>
      </c>
      <c r="F70" s="38">
        <v>7704.5160050000004</v>
      </c>
      <c r="G70" s="39">
        <f t="shared" si="4"/>
        <v>13.014075991639251</v>
      </c>
    </row>
    <row r="71" spans="1:7" x14ac:dyDescent="0.25">
      <c r="A71" s="43" t="s">
        <v>98</v>
      </c>
      <c r="B71" s="44">
        <f t="shared" si="3"/>
        <v>2433.2419669999999</v>
      </c>
      <c r="C71" s="44">
        <f t="shared" si="3"/>
        <v>2315.18595</v>
      </c>
      <c r="D71" s="44">
        <f t="shared" si="3"/>
        <v>2366.9265420000002</v>
      </c>
      <c r="E71" s="44">
        <f t="shared" si="3"/>
        <v>1855.3187439999999</v>
      </c>
      <c r="F71" s="44">
        <v>2083.5089710000002</v>
      </c>
      <c r="G71" s="45">
        <f t="shared" si="4"/>
        <v>-14.373128556186856</v>
      </c>
    </row>
    <row r="72" spans="1:7" x14ac:dyDescent="0.25">
      <c r="A72" s="37" t="s">
        <v>99</v>
      </c>
      <c r="B72" s="38">
        <f t="shared" si="3"/>
        <v>285.16176400000001</v>
      </c>
      <c r="C72" s="38">
        <f t="shared" si="3"/>
        <v>282.858587</v>
      </c>
      <c r="D72" s="38">
        <f t="shared" si="3"/>
        <v>314.49292500000001</v>
      </c>
      <c r="E72" s="38">
        <f t="shared" si="3"/>
        <v>263.52325200000001</v>
      </c>
      <c r="F72" s="38">
        <v>294.19226700000002</v>
      </c>
      <c r="G72" s="39">
        <f t="shared" si="4"/>
        <v>3.1668000903515279</v>
      </c>
    </row>
    <row r="73" spans="1:7" x14ac:dyDescent="0.25">
      <c r="A73" s="36" t="s">
        <v>100</v>
      </c>
      <c r="B73" s="19">
        <f t="shared" si="3"/>
        <v>3204.762686</v>
      </c>
      <c r="C73" s="19">
        <f t="shared" si="3"/>
        <v>3119.0596049999999</v>
      </c>
      <c r="D73" s="19">
        <f t="shared" si="3"/>
        <v>3312.8929389999998</v>
      </c>
      <c r="E73" s="19">
        <f t="shared" si="3"/>
        <v>3187.3913520000001</v>
      </c>
      <c r="F73" s="19">
        <v>3526.4942700000001</v>
      </c>
      <c r="G73" s="20">
        <f t="shared" si="4"/>
        <v>10.039170307538962</v>
      </c>
    </row>
    <row r="74" spans="1:7" x14ac:dyDescent="0.25">
      <c r="A74" s="37" t="s">
        <v>101</v>
      </c>
      <c r="B74" s="38">
        <f t="shared" si="3"/>
        <v>2261.5333300000002</v>
      </c>
      <c r="C74" s="38">
        <f t="shared" si="3"/>
        <v>1940.7468550000001</v>
      </c>
      <c r="D74" s="38">
        <f t="shared" si="3"/>
        <v>2135.4384759999998</v>
      </c>
      <c r="E74" s="38">
        <f t="shared" si="3"/>
        <v>2163.5330159999999</v>
      </c>
      <c r="F74" s="38">
        <v>2366.0495019999998</v>
      </c>
      <c r="G74" s="39">
        <f t="shared" si="4"/>
        <v>4.6214738740993768</v>
      </c>
    </row>
    <row r="75" spans="1:7" x14ac:dyDescent="0.25">
      <c r="A75" s="36" t="s">
        <v>102</v>
      </c>
      <c r="B75" s="19">
        <f t="shared" ref="B75:E89" si="5">F47</f>
        <v>1184.961311</v>
      </c>
      <c r="C75" s="19">
        <f t="shared" si="5"/>
        <v>787.790165</v>
      </c>
      <c r="D75" s="19">
        <f t="shared" si="5"/>
        <v>673.43795399999999</v>
      </c>
      <c r="E75" s="19">
        <f t="shared" si="5"/>
        <v>520.63949000000002</v>
      </c>
      <c r="F75" s="19">
        <v>836.11538399999995</v>
      </c>
      <c r="G75" s="20">
        <f t="shared" si="4"/>
        <v>-29.43943601885244</v>
      </c>
    </row>
    <row r="76" spans="1:7" x14ac:dyDescent="0.25">
      <c r="A76" s="37" t="s">
        <v>103</v>
      </c>
      <c r="B76" s="38">
        <f>F48</f>
        <v>114.188412</v>
      </c>
      <c r="C76" s="38">
        <f t="shared" si="5"/>
        <v>109.47485399999999</v>
      </c>
      <c r="D76" s="38">
        <f t="shared" si="5"/>
        <v>158.45430899999999</v>
      </c>
      <c r="E76" s="38">
        <f t="shared" si="5"/>
        <v>125.93044500000001</v>
      </c>
      <c r="F76" s="38">
        <v>152.759694</v>
      </c>
      <c r="G76" s="39">
        <f t="shared" si="4"/>
        <v>33.778630707291029</v>
      </c>
    </row>
    <row r="77" spans="1:7" x14ac:dyDescent="0.25">
      <c r="A77" s="36" t="s">
        <v>104</v>
      </c>
      <c r="B77" s="19">
        <f>F49</f>
        <v>1757.507394</v>
      </c>
      <c r="C77" s="19">
        <f t="shared" si="5"/>
        <v>2003.7787189999999</v>
      </c>
      <c r="D77" s="19">
        <f t="shared" si="5"/>
        <v>2540.8219089999998</v>
      </c>
      <c r="E77" s="19">
        <f t="shared" si="5"/>
        <v>2751.1447050000002</v>
      </c>
      <c r="F77" s="19">
        <v>3165.9557690000001</v>
      </c>
      <c r="G77" s="20">
        <f t="shared" si="4"/>
        <v>80.138972945908421</v>
      </c>
    </row>
    <row r="78" spans="1:7" x14ac:dyDescent="0.25">
      <c r="A78" s="37" t="s">
        <v>105</v>
      </c>
      <c r="B78" s="38">
        <f>F50</f>
        <v>898.42057599999998</v>
      </c>
      <c r="C78" s="38">
        <f t="shared" si="5"/>
        <v>1183.2310990000001</v>
      </c>
      <c r="D78" s="38">
        <f t="shared" si="5"/>
        <v>1451.963379</v>
      </c>
      <c r="E78" s="38">
        <f t="shared" si="5"/>
        <v>1195.7655159999999</v>
      </c>
      <c r="F78" s="38">
        <v>1711.2752029999999</v>
      </c>
      <c r="G78" s="39">
        <f t="shared" si="4"/>
        <v>90.475958444656101</v>
      </c>
    </row>
    <row r="79" spans="1:7" x14ac:dyDescent="0.25">
      <c r="A79" s="36" t="s">
        <v>75</v>
      </c>
      <c r="B79" s="19">
        <f>F51</f>
        <v>1318.0221879999999</v>
      </c>
      <c r="C79" s="19">
        <f t="shared" si="5"/>
        <v>1437.237601</v>
      </c>
      <c r="D79" s="19">
        <f t="shared" si="5"/>
        <v>1527.7343490000001</v>
      </c>
      <c r="E79" s="19">
        <f t="shared" si="5"/>
        <v>1526.7130480000001</v>
      </c>
      <c r="F79" s="19">
        <v>2393.1103050000002</v>
      </c>
      <c r="G79" s="20">
        <f t="shared" si="4"/>
        <v>81.568286694123572</v>
      </c>
    </row>
    <row r="80" spans="1:7" x14ac:dyDescent="0.25">
      <c r="A80" s="46" t="s">
        <v>106</v>
      </c>
      <c r="B80" s="47">
        <f>F52</f>
        <v>123321.88663000002</v>
      </c>
      <c r="C80" s="47">
        <f t="shared" si="5"/>
        <v>117898.94936099998</v>
      </c>
      <c r="D80" s="47">
        <f t="shared" si="5"/>
        <v>132200.23998199997</v>
      </c>
      <c r="E80" s="47">
        <f t="shared" si="5"/>
        <v>126421.00911100002</v>
      </c>
      <c r="F80" s="47">
        <v>139741.55515500001</v>
      </c>
      <c r="G80" s="48">
        <f t="shared" si="4"/>
        <v>13.314480481687378</v>
      </c>
    </row>
    <row r="83" spans="1:1" x14ac:dyDescent="0.25">
      <c r="A83" s="102" t="s">
        <v>139</v>
      </c>
    </row>
  </sheetData>
  <mergeCells count="3">
    <mergeCell ref="A3:B3"/>
    <mergeCell ref="A5:A6"/>
    <mergeCell ref="A29:A30"/>
  </mergeCells>
  <pageMargins left="0.75" right="0.75" top="1" bottom="1" header="0.5" footer="0.5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U42"/>
  <sheetViews>
    <sheetView zoomScale="85" zoomScaleNormal="85" workbookViewId="0">
      <selection activeCell="B42" sqref="B42"/>
    </sheetView>
  </sheetViews>
  <sheetFormatPr defaultRowHeight="15" x14ac:dyDescent="0.25"/>
  <sheetData>
    <row r="2" spans="1:21" ht="15.75" thickBot="1" x14ac:dyDescent="0.3"/>
    <row r="3" spans="1:21" ht="20.25" thickBot="1" x14ac:dyDescent="0.3">
      <c r="C3" s="6" t="s">
        <v>34</v>
      </c>
      <c r="D3" s="6" t="s">
        <v>35</v>
      </c>
      <c r="E3" s="6" t="s">
        <v>36</v>
      </c>
      <c r="F3" s="6" t="s">
        <v>37</v>
      </c>
      <c r="G3" s="6" t="s">
        <v>38</v>
      </c>
      <c r="H3" s="6" t="s">
        <v>39</v>
      </c>
      <c r="I3" s="6" t="s">
        <v>40</v>
      </c>
      <c r="J3" s="6" t="s">
        <v>41</v>
      </c>
      <c r="K3" s="6" t="s">
        <v>42</v>
      </c>
      <c r="N3" s="49" t="s">
        <v>107</v>
      </c>
      <c r="U3" s="49" t="s">
        <v>108</v>
      </c>
    </row>
    <row r="4" spans="1:21" ht="15.75" thickBot="1" x14ac:dyDescent="0.3">
      <c r="C4" s="8" t="s">
        <v>12</v>
      </c>
      <c r="D4" s="8" t="s">
        <v>12</v>
      </c>
      <c r="E4" s="8" t="s">
        <v>12</v>
      </c>
      <c r="F4" s="8" t="s">
        <v>12</v>
      </c>
      <c r="G4" s="8" t="s">
        <v>12</v>
      </c>
      <c r="H4" s="8" t="s">
        <v>12</v>
      </c>
      <c r="I4" s="8" t="s">
        <v>12</v>
      </c>
      <c r="J4" s="8" t="s">
        <v>12</v>
      </c>
      <c r="K4" s="8" t="s">
        <v>12</v>
      </c>
    </row>
    <row r="5" spans="1:21" ht="15.75" thickBot="1" x14ac:dyDescent="0.3">
      <c r="A5" t="s">
        <v>67</v>
      </c>
      <c r="B5" t="s">
        <v>109</v>
      </c>
      <c r="C5" s="2">
        <v>1015.305562</v>
      </c>
      <c r="D5" s="2">
        <v>1002.466931</v>
      </c>
      <c r="E5" s="2">
        <v>873.20326399999999</v>
      </c>
      <c r="F5" s="2">
        <v>985.019364</v>
      </c>
      <c r="G5" s="2">
        <v>1046.448408</v>
      </c>
      <c r="H5" s="2">
        <v>1167.831277</v>
      </c>
      <c r="I5" s="2">
        <v>1269.472859</v>
      </c>
      <c r="J5" s="2">
        <v>1124.580367</v>
      </c>
      <c r="K5" s="2">
        <v>1179.161492</v>
      </c>
    </row>
    <row r="6" spans="1:21" x14ac:dyDescent="0.25">
      <c r="A6" s="50" t="s">
        <v>110</v>
      </c>
      <c r="B6" t="s">
        <v>109</v>
      </c>
      <c r="C6" s="14">
        <v>105746.41251999997</v>
      </c>
      <c r="D6" s="14">
        <v>100899.70560399999</v>
      </c>
      <c r="E6" s="14">
        <v>78655.118136999998</v>
      </c>
      <c r="F6" s="14">
        <v>91792.246992</v>
      </c>
      <c r="G6" s="14">
        <v>102081.27864799999</v>
      </c>
      <c r="H6" s="14">
        <v>106375.016768</v>
      </c>
      <c r="I6" s="14">
        <v>115023.11383100001</v>
      </c>
      <c r="J6" s="14">
        <v>113879.751527</v>
      </c>
      <c r="K6" s="14">
        <v>130730.59433899999</v>
      </c>
    </row>
    <row r="8" spans="1:21" ht="15.75" thickBot="1" x14ac:dyDescent="0.3"/>
    <row r="9" spans="1:21" ht="20.25" thickBot="1" x14ac:dyDescent="0.3">
      <c r="C9" s="6" t="s">
        <v>34</v>
      </c>
      <c r="D9" s="6" t="s">
        <v>35</v>
      </c>
      <c r="E9" s="6" t="s">
        <v>36</v>
      </c>
      <c r="F9" s="6" t="s">
        <v>37</v>
      </c>
      <c r="G9" s="6" t="s">
        <v>38</v>
      </c>
      <c r="H9" s="6" t="s">
        <v>39</v>
      </c>
      <c r="I9" s="6" t="s">
        <v>40</v>
      </c>
      <c r="J9" s="6" t="s">
        <v>41</v>
      </c>
      <c r="K9" s="6" t="s">
        <v>42</v>
      </c>
    </row>
    <row r="10" spans="1:21" ht="15.75" thickBot="1" x14ac:dyDescent="0.3">
      <c r="C10" s="8" t="s">
        <v>77</v>
      </c>
      <c r="D10" s="8" t="s">
        <v>77</v>
      </c>
      <c r="E10" s="8" t="s">
        <v>77</v>
      </c>
      <c r="F10" s="8" t="s">
        <v>77</v>
      </c>
      <c r="G10" s="8" t="s">
        <v>77</v>
      </c>
      <c r="H10" s="8" t="s">
        <v>77</v>
      </c>
      <c r="I10" s="8" t="s">
        <v>77</v>
      </c>
      <c r="J10" s="8" t="s">
        <v>77</v>
      </c>
      <c r="K10" s="8" t="s">
        <v>77</v>
      </c>
    </row>
    <row r="11" spans="1:21" ht="15.75" thickBot="1" x14ac:dyDescent="0.3">
      <c r="A11" t="s">
        <v>67</v>
      </c>
      <c r="B11" t="s">
        <v>111</v>
      </c>
      <c r="C11" s="2">
        <v>2234.6577980000002</v>
      </c>
      <c r="D11" s="2">
        <v>2061.1186320000002</v>
      </c>
      <c r="E11" s="2">
        <v>1613.004042</v>
      </c>
      <c r="F11" s="2">
        <v>2102.1089320000001</v>
      </c>
      <c r="G11" s="2">
        <v>2433.2419669999999</v>
      </c>
      <c r="H11" s="2">
        <v>2315.18595</v>
      </c>
      <c r="I11" s="2">
        <v>2366.9265420000002</v>
      </c>
      <c r="J11" s="2">
        <v>1855.3187439999999</v>
      </c>
      <c r="K11" s="2">
        <v>2083.5089710000002</v>
      </c>
    </row>
    <row r="12" spans="1:21" x14ac:dyDescent="0.25">
      <c r="A12" s="50" t="s">
        <v>110</v>
      </c>
      <c r="B12" t="s">
        <v>111</v>
      </c>
      <c r="C12" s="14">
        <v>124381.05305599999</v>
      </c>
      <c r="D12" s="14">
        <v>112660.732672</v>
      </c>
      <c r="E12" s="14">
        <v>89468.131528000013</v>
      </c>
      <c r="F12" s="14">
        <v>111267.08718000002</v>
      </c>
      <c r="G12" s="14">
        <v>123321.88663000002</v>
      </c>
      <c r="H12" s="14">
        <v>117898.94936099998</v>
      </c>
      <c r="I12" s="14">
        <v>132200.23998199997</v>
      </c>
      <c r="J12" s="14">
        <v>126421.00911100002</v>
      </c>
      <c r="K12" s="14">
        <v>139741.55515500001</v>
      </c>
    </row>
    <row r="14" spans="1:21" x14ac:dyDescent="0.25">
      <c r="G14" t="s">
        <v>112</v>
      </c>
      <c r="K14" t="s">
        <v>113</v>
      </c>
    </row>
    <row r="15" spans="1:21" x14ac:dyDescent="0.25">
      <c r="A15" t="s">
        <v>67</v>
      </c>
      <c r="G15" s="51">
        <f>SUM(D11:G11)</f>
        <v>8209.4735729999993</v>
      </c>
      <c r="K15" s="51">
        <f>SUM(H11:K11)</f>
        <v>8620.9402069999996</v>
      </c>
    </row>
    <row r="16" spans="1:21" x14ac:dyDescent="0.25">
      <c r="A16" t="s">
        <v>46</v>
      </c>
      <c r="G16" s="51">
        <f>SUM(D12:G12)</f>
        <v>436717.83801000006</v>
      </c>
      <c r="K16" s="51">
        <f>SUM(H12:K12)</f>
        <v>516261.75360899995</v>
      </c>
    </row>
    <row r="17" spans="1:21" ht="15.75" thickBot="1" x14ac:dyDescent="0.3"/>
    <row r="18" spans="1:21" ht="20.25" thickBot="1" x14ac:dyDescent="0.3">
      <c r="C18" s="6" t="s">
        <v>34</v>
      </c>
      <c r="D18" s="6" t="s">
        <v>35</v>
      </c>
      <c r="E18" s="6" t="s">
        <v>36</v>
      </c>
      <c r="F18" s="6" t="s">
        <v>37</v>
      </c>
      <c r="G18" s="6" t="s">
        <v>38</v>
      </c>
      <c r="H18" s="6" t="s">
        <v>39</v>
      </c>
      <c r="I18" s="6" t="s">
        <v>40</v>
      </c>
      <c r="J18" s="6" t="s">
        <v>41</v>
      </c>
      <c r="K18" s="6" t="s">
        <v>42</v>
      </c>
      <c r="M18" s="50" t="s">
        <v>114</v>
      </c>
      <c r="U18" s="49" t="s">
        <v>115</v>
      </c>
    </row>
    <row r="19" spans="1:21" x14ac:dyDescent="0.25">
      <c r="A19" t="s">
        <v>67</v>
      </c>
      <c r="B19" t="s">
        <v>116</v>
      </c>
      <c r="C19" s="51">
        <f>C11-C5</f>
        <v>1219.3522360000002</v>
      </c>
      <c r="D19" s="51">
        <f t="shared" ref="D19:K20" si="0">D11-D5</f>
        <v>1058.6517010000002</v>
      </c>
      <c r="E19" s="51">
        <f t="shared" si="0"/>
        <v>739.80077800000004</v>
      </c>
      <c r="F19" s="51">
        <f t="shared" si="0"/>
        <v>1117.0895680000001</v>
      </c>
      <c r="G19" s="51">
        <f t="shared" si="0"/>
        <v>1386.793559</v>
      </c>
      <c r="H19" s="51">
        <f t="shared" si="0"/>
        <v>1147.354673</v>
      </c>
      <c r="I19" s="51">
        <f t="shared" si="0"/>
        <v>1097.4536830000002</v>
      </c>
      <c r="J19" s="51">
        <f t="shared" si="0"/>
        <v>730.7383769999999</v>
      </c>
      <c r="K19" s="51">
        <f t="shared" si="0"/>
        <v>904.34747900000025</v>
      </c>
    </row>
    <row r="20" spans="1:21" x14ac:dyDescent="0.25">
      <c r="A20" t="s">
        <v>46</v>
      </c>
      <c r="B20" t="s">
        <v>116</v>
      </c>
      <c r="C20" s="51">
        <f>C12-C6</f>
        <v>18634.640536000021</v>
      </c>
      <c r="D20" s="51">
        <f t="shared" si="0"/>
        <v>11761.02706800001</v>
      </c>
      <c r="E20" s="51">
        <f t="shared" si="0"/>
        <v>10813.013391000015</v>
      </c>
      <c r="F20" s="51">
        <f t="shared" si="0"/>
        <v>19474.840188000016</v>
      </c>
      <c r="G20" s="51">
        <f t="shared" si="0"/>
        <v>21240.60798200003</v>
      </c>
      <c r="H20" s="51">
        <f t="shared" si="0"/>
        <v>11523.932592999976</v>
      </c>
      <c r="I20" s="51">
        <f t="shared" si="0"/>
        <v>17177.12615099996</v>
      </c>
      <c r="J20" s="51">
        <f t="shared" si="0"/>
        <v>12541.257584000021</v>
      </c>
      <c r="K20" s="51">
        <f t="shared" si="0"/>
        <v>9010.9608160000207</v>
      </c>
    </row>
    <row r="25" spans="1:21" x14ac:dyDescent="0.25">
      <c r="B25" s="52" t="s">
        <v>117</v>
      </c>
    </row>
    <row r="26" spans="1:21" x14ac:dyDescent="0.25">
      <c r="B26" s="52" t="s">
        <v>79</v>
      </c>
    </row>
    <row r="30" spans="1:21" x14ac:dyDescent="0.25">
      <c r="I30" s="50"/>
    </row>
    <row r="42" spans="2:2" x14ac:dyDescent="0.25">
      <c r="B42" s="102" t="s">
        <v>139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U56"/>
  <sheetViews>
    <sheetView topLeftCell="A25" workbookViewId="0">
      <selection activeCell="A56" sqref="A56"/>
    </sheetView>
  </sheetViews>
  <sheetFormatPr defaultRowHeight="15" x14ac:dyDescent="0.25"/>
  <cols>
    <col min="1" max="1" width="25.85546875" customWidth="1"/>
    <col min="12" max="12" width="25.42578125" customWidth="1"/>
    <col min="13" max="13" width="7.28515625" bestFit="1" customWidth="1"/>
  </cols>
  <sheetData>
    <row r="2" spans="1:21" ht="15.75" thickBot="1" x14ac:dyDescent="0.3">
      <c r="A2" s="50" t="s">
        <v>118</v>
      </c>
      <c r="L2" s="53" t="s">
        <v>119</v>
      </c>
    </row>
    <row r="3" spans="1:21" ht="20.25" thickBot="1" x14ac:dyDescent="0.3">
      <c r="A3" s="5" t="s">
        <v>2</v>
      </c>
      <c r="B3" s="6" t="s">
        <v>34</v>
      </c>
      <c r="C3" s="6" t="s">
        <v>35</v>
      </c>
      <c r="D3" s="6" t="s">
        <v>36</v>
      </c>
      <c r="E3" s="6" t="s">
        <v>37</v>
      </c>
      <c r="F3" s="6" t="s">
        <v>38</v>
      </c>
      <c r="G3" s="6" t="s">
        <v>39</v>
      </c>
      <c r="H3" s="6" t="s">
        <v>40</v>
      </c>
      <c r="I3" s="6" t="s">
        <v>41</v>
      </c>
      <c r="J3" s="6" t="s">
        <v>42</v>
      </c>
      <c r="L3" s="5" t="s">
        <v>2</v>
      </c>
      <c r="M3" s="6" t="s">
        <v>34</v>
      </c>
      <c r="N3" s="6" t="s">
        <v>35</v>
      </c>
      <c r="O3" s="6" t="s">
        <v>36</v>
      </c>
      <c r="P3" s="6" t="s">
        <v>37</v>
      </c>
      <c r="Q3" s="6" t="s">
        <v>38</v>
      </c>
      <c r="R3" s="6" t="s">
        <v>39</v>
      </c>
      <c r="S3" s="6" t="s">
        <v>40</v>
      </c>
      <c r="T3" s="6" t="s">
        <v>41</v>
      </c>
      <c r="U3" s="6" t="s">
        <v>42</v>
      </c>
    </row>
    <row r="4" spans="1:21" ht="15.75" thickBot="1" x14ac:dyDescent="0.3">
      <c r="A4" s="7"/>
      <c r="B4" s="8" t="s">
        <v>12</v>
      </c>
      <c r="C4" s="8" t="s">
        <v>12</v>
      </c>
      <c r="D4" s="8" t="s">
        <v>12</v>
      </c>
      <c r="E4" s="8" t="s">
        <v>12</v>
      </c>
      <c r="F4" s="8" t="s">
        <v>12</v>
      </c>
      <c r="G4" s="8" t="s">
        <v>12</v>
      </c>
      <c r="H4" s="8" t="s">
        <v>12</v>
      </c>
      <c r="I4" s="8" t="s">
        <v>12</v>
      </c>
      <c r="J4" s="8" t="s">
        <v>12</v>
      </c>
      <c r="L4" s="7"/>
      <c r="M4" s="8" t="s">
        <v>77</v>
      </c>
      <c r="N4" s="8" t="s">
        <v>77</v>
      </c>
      <c r="O4" s="8" t="s">
        <v>77</v>
      </c>
      <c r="P4" s="8" t="s">
        <v>77</v>
      </c>
      <c r="Q4" s="8" t="s">
        <v>77</v>
      </c>
      <c r="R4" s="8" t="s">
        <v>77</v>
      </c>
      <c r="S4" s="8" t="s">
        <v>77</v>
      </c>
      <c r="T4" s="8" t="s">
        <v>77</v>
      </c>
      <c r="U4" s="8" t="s">
        <v>77</v>
      </c>
    </row>
    <row r="5" spans="1:21" x14ac:dyDescent="0.25">
      <c r="A5" s="9" t="s">
        <v>13</v>
      </c>
      <c r="B5" s="2">
        <v>7764.434158</v>
      </c>
      <c r="C5" s="2">
        <v>7717.5284259999999</v>
      </c>
      <c r="D5" s="2">
        <v>5481.7044400000004</v>
      </c>
      <c r="E5" s="2">
        <v>6838.9597279999998</v>
      </c>
      <c r="F5" s="2">
        <v>7888.263997</v>
      </c>
      <c r="G5" s="2">
        <v>8229.2996619999994</v>
      </c>
      <c r="H5" s="2">
        <v>8929.2791149999994</v>
      </c>
      <c r="I5" s="2">
        <v>8291.2967270000008</v>
      </c>
      <c r="J5" s="2">
        <v>9651.8290030000007</v>
      </c>
      <c r="L5" s="9" t="s">
        <v>13</v>
      </c>
      <c r="M5" s="2">
        <v>11785.177589999999</v>
      </c>
      <c r="N5" s="2">
        <v>10720.166927</v>
      </c>
      <c r="O5" s="2">
        <v>7875.5893050000004</v>
      </c>
      <c r="P5" s="2">
        <v>10439.225326</v>
      </c>
      <c r="Q5" s="2">
        <v>12072.412944</v>
      </c>
      <c r="R5" s="2">
        <v>11432.517734999999</v>
      </c>
      <c r="S5" s="2">
        <v>12602.615196000001</v>
      </c>
      <c r="T5" s="2">
        <v>12105.007845</v>
      </c>
      <c r="U5" s="2">
        <v>13433.530691</v>
      </c>
    </row>
    <row r="6" spans="1:21" ht="19.5" x14ac:dyDescent="0.25">
      <c r="A6" s="9" t="s">
        <v>14</v>
      </c>
      <c r="B6" s="2">
        <v>110.749545</v>
      </c>
      <c r="C6" s="2">
        <v>71.589663000000002</v>
      </c>
      <c r="D6" s="2">
        <v>58.182671999999997</v>
      </c>
      <c r="E6" s="2">
        <v>72.766769999999994</v>
      </c>
      <c r="F6" s="2">
        <v>61.933190000000003</v>
      </c>
      <c r="G6" s="2">
        <v>81.816463999999996</v>
      </c>
      <c r="H6" s="2">
        <v>84.949838999999997</v>
      </c>
      <c r="I6" s="2">
        <v>88.887940999999998</v>
      </c>
      <c r="J6" s="2">
        <v>96.508897000000005</v>
      </c>
      <c r="L6" s="9" t="s">
        <v>14</v>
      </c>
      <c r="M6" s="2">
        <v>151.44996699999999</v>
      </c>
      <c r="N6" s="2">
        <v>153.14897099999999</v>
      </c>
      <c r="O6" s="2">
        <v>114.121447</v>
      </c>
      <c r="P6" s="2">
        <v>145.388418</v>
      </c>
      <c r="Q6" s="2">
        <v>148.31599900000001</v>
      </c>
      <c r="R6" s="2">
        <v>163.129897</v>
      </c>
      <c r="S6" s="2">
        <v>189.706243</v>
      </c>
      <c r="T6" s="2">
        <v>181.838594</v>
      </c>
      <c r="U6" s="2">
        <v>183.312622</v>
      </c>
    </row>
    <row r="7" spans="1:21" x14ac:dyDescent="0.25">
      <c r="A7" s="9" t="s">
        <v>15</v>
      </c>
      <c r="B7" s="2">
        <v>34029.969223</v>
      </c>
      <c r="C7" s="2">
        <v>32359.846203000001</v>
      </c>
      <c r="D7" s="2">
        <v>26164.548072000001</v>
      </c>
      <c r="E7" s="2">
        <v>28658.784427999999</v>
      </c>
      <c r="F7" s="2">
        <v>33479.867981000003</v>
      </c>
      <c r="G7" s="2">
        <v>34745.446559999997</v>
      </c>
      <c r="H7" s="2">
        <v>37742.189164000003</v>
      </c>
      <c r="I7" s="2">
        <v>36336.683483000001</v>
      </c>
      <c r="J7" s="2">
        <v>41069.861210000003</v>
      </c>
      <c r="L7" s="9" t="s">
        <v>15</v>
      </c>
      <c r="M7" s="2">
        <v>32747.034521000001</v>
      </c>
      <c r="N7" s="2">
        <v>29360.382724999999</v>
      </c>
      <c r="O7" s="2">
        <v>24077.127520999999</v>
      </c>
      <c r="P7" s="2">
        <v>28417.160323</v>
      </c>
      <c r="Q7" s="2">
        <v>32208.255075000001</v>
      </c>
      <c r="R7" s="2">
        <v>31044.333585</v>
      </c>
      <c r="S7" s="2">
        <v>35042.797314000003</v>
      </c>
      <c r="T7" s="2">
        <v>33203.290604000002</v>
      </c>
      <c r="U7" s="2">
        <v>36592.348071</v>
      </c>
    </row>
    <row r="8" spans="1:21" x14ac:dyDescent="0.25">
      <c r="A8" s="9" t="s">
        <v>16</v>
      </c>
      <c r="B8" s="2">
        <v>3237.8745760000002</v>
      </c>
      <c r="C8" s="2">
        <v>2387.920177</v>
      </c>
      <c r="D8" s="2">
        <v>1591.8007279999999</v>
      </c>
      <c r="E8" s="2">
        <v>2042.8949849999999</v>
      </c>
      <c r="F8" s="2">
        <v>2082.058231</v>
      </c>
      <c r="G8" s="2">
        <v>2069.5834949999999</v>
      </c>
      <c r="H8" s="2">
        <v>2623.7264500000001</v>
      </c>
      <c r="I8" s="2">
        <v>2770.1491299999998</v>
      </c>
      <c r="J8" s="2">
        <v>4987.9948789999999</v>
      </c>
      <c r="L8" s="9" t="s">
        <v>16</v>
      </c>
      <c r="M8" s="2">
        <v>1854.7552250000001</v>
      </c>
      <c r="N8" s="2">
        <v>2332.948574</v>
      </c>
      <c r="O8" s="2">
        <v>1337.0071640000001</v>
      </c>
      <c r="P8" s="2">
        <v>1660.3595130000001</v>
      </c>
      <c r="Q8" s="2">
        <v>1749.4627989999999</v>
      </c>
      <c r="R8" s="2">
        <v>1525.4787229999999</v>
      </c>
      <c r="S8" s="2">
        <v>1868.203252</v>
      </c>
      <c r="T8" s="2">
        <v>2570.6458929999999</v>
      </c>
      <c r="U8" s="2">
        <v>1882.076761</v>
      </c>
    </row>
    <row r="9" spans="1:21" ht="19.5" x14ac:dyDescent="0.25">
      <c r="A9" s="9" t="s">
        <v>17</v>
      </c>
      <c r="B9" s="2">
        <v>1891.278427</v>
      </c>
      <c r="C9" s="2">
        <v>1740.740605</v>
      </c>
      <c r="D9" s="2">
        <v>1317.8167289999999</v>
      </c>
      <c r="E9" s="2">
        <v>1667.191699</v>
      </c>
      <c r="F9" s="2">
        <v>1798.6446000000001</v>
      </c>
      <c r="G9" s="2">
        <v>1840.878561</v>
      </c>
      <c r="H9" s="2">
        <v>2043.6568279999999</v>
      </c>
      <c r="I9" s="2">
        <v>2081.124315</v>
      </c>
      <c r="J9" s="2">
        <v>2296.3149979999998</v>
      </c>
      <c r="L9" s="9" t="s">
        <v>17</v>
      </c>
      <c r="M9" s="2">
        <v>2323.5406360000002</v>
      </c>
      <c r="N9" s="2">
        <v>2167.5099100000002</v>
      </c>
      <c r="O9" s="2">
        <v>1792.5257240000001</v>
      </c>
      <c r="P9" s="2">
        <v>2122.618528</v>
      </c>
      <c r="Q9" s="2">
        <v>2359.0334899999998</v>
      </c>
      <c r="R9" s="2">
        <v>2411.8309439999998</v>
      </c>
      <c r="S9" s="2">
        <v>2612.2564010000001</v>
      </c>
      <c r="T9" s="2">
        <v>2468.2333140000001</v>
      </c>
      <c r="U9" s="2">
        <v>2675.8941460000001</v>
      </c>
    </row>
    <row r="10" spans="1:21" x14ac:dyDescent="0.25">
      <c r="A10" s="9" t="s">
        <v>18</v>
      </c>
      <c r="B10" s="2">
        <v>11514.419153999999</v>
      </c>
      <c r="C10" s="2">
        <v>11485.874218000001</v>
      </c>
      <c r="D10" s="2">
        <v>8563.6189269999995</v>
      </c>
      <c r="E10" s="2">
        <v>10046.277083999999</v>
      </c>
      <c r="F10" s="2">
        <v>11390.969322999999</v>
      </c>
      <c r="G10" s="2">
        <v>12167.051793000001</v>
      </c>
      <c r="H10" s="2">
        <v>13333.415314</v>
      </c>
      <c r="I10" s="2">
        <v>12969.852822999999</v>
      </c>
      <c r="J10" s="2">
        <v>14833.443823</v>
      </c>
      <c r="L10" s="9" t="s">
        <v>18</v>
      </c>
      <c r="M10" s="2">
        <v>16915.078099999999</v>
      </c>
      <c r="N10" s="2">
        <v>15262.027038</v>
      </c>
      <c r="O10" s="2">
        <v>12370.228703000001</v>
      </c>
      <c r="P10" s="2">
        <v>15527.920348</v>
      </c>
      <c r="Q10" s="2">
        <v>17020.574086000001</v>
      </c>
      <c r="R10" s="2">
        <v>16030.457847</v>
      </c>
      <c r="S10" s="2">
        <v>18064.434805000001</v>
      </c>
      <c r="T10" s="2">
        <v>17150.839943999999</v>
      </c>
      <c r="U10" s="2">
        <v>19006.757448</v>
      </c>
    </row>
    <row r="11" spans="1:21" x14ac:dyDescent="0.25">
      <c r="A11" s="9" t="s">
        <v>19</v>
      </c>
      <c r="B11" s="2">
        <v>1868.263232</v>
      </c>
      <c r="C11" s="2">
        <v>1784.997932</v>
      </c>
      <c r="D11" s="2">
        <v>1571.531033</v>
      </c>
      <c r="E11" s="2">
        <v>1651.186835</v>
      </c>
      <c r="F11" s="2">
        <v>1801.75558</v>
      </c>
      <c r="G11" s="2">
        <v>2014.6363120000001</v>
      </c>
      <c r="H11" s="2">
        <v>2382.4646680000001</v>
      </c>
      <c r="I11" s="2">
        <v>2459.2501860000002</v>
      </c>
      <c r="J11" s="2">
        <v>2518.5319079999999</v>
      </c>
      <c r="L11" s="9" t="s">
        <v>19</v>
      </c>
      <c r="M11" s="2">
        <v>4770.5837149999998</v>
      </c>
      <c r="N11" s="2">
        <v>3601.1251109999998</v>
      </c>
      <c r="O11" s="2">
        <v>2727.8407280000001</v>
      </c>
      <c r="P11" s="2">
        <v>3770.8164390000002</v>
      </c>
      <c r="Q11" s="2">
        <v>4206.171566</v>
      </c>
      <c r="R11" s="2">
        <v>3315.4009940000001</v>
      </c>
      <c r="S11" s="2">
        <v>4762.9335099999998</v>
      </c>
      <c r="T11" s="2">
        <v>5151.6658690000004</v>
      </c>
      <c r="U11" s="2">
        <v>4910.2099710000002</v>
      </c>
    </row>
    <row r="12" spans="1:21" x14ac:dyDescent="0.25">
      <c r="A12" s="9" t="s">
        <v>20</v>
      </c>
      <c r="B12" s="2">
        <v>9382.1889169999995</v>
      </c>
      <c r="C12" s="2">
        <v>8753.7702399999998</v>
      </c>
      <c r="D12" s="2">
        <v>7509.6022279999997</v>
      </c>
      <c r="E12" s="2">
        <v>8235.2359639999995</v>
      </c>
      <c r="F12" s="2">
        <v>9462.8226610000002</v>
      </c>
      <c r="G12" s="2">
        <v>9858.3880700000009</v>
      </c>
      <c r="H12" s="2">
        <v>10358.121261</v>
      </c>
      <c r="I12" s="2">
        <v>10381.968370000001</v>
      </c>
      <c r="J12" s="2">
        <v>11885.27735</v>
      </c>
      <c r="L12" s="9" t="s">
        <v>20</v>
      </c>
      <c r="M12" s="2">
        <v>17256.662098000001</v>
      </c>
      <c r="N12" s="2">
        <v>15689.830427999999</v>
      </c>
      <c r="O12" s="2">
        <v>12874.311199</v>
      </c>
      <c r="P12" s="2">
        <v>15974.39493</v>
      </c>
      <c r="Q12" s="2">
        <v>17434.585339000001</v>
      </c>
      <c r="R12" s="2">
        <v>16642.000812999999</v>
      </c>
      <c r="S12" s="2">
        <v>18720.829430000002</v>
      </c>
      <c r="T12" s="2">
        <v>17496.074285999999</v>
      </c>
      <c r="U12" s="2">
        <v>19581.580324999999</v>
      </c>
    </row>
    <row r="13" spans="1:21" x14ac:dyDescent="0.25">
      <c r="A13" s="9" t="s">
        <v>21</v>
      </c>
      <c r="B13" s="2">
        <v>6442.0435299999999</v>
      </c>
      <c r="C13" s="2">
        <v>6421.6642089999996</v>
      </c>
      <c r="D13" s="2">
        <v>5492.2601610000002</v>
      </c>
      <c r="E13" s="2">
        <v>8084.9404009999998</v>
      </c>
      <c r="F13" s="2">
        <v>8101.9249650000002</v>
      </c>
      <c r="G13" s="2">
        <v>6990.3638890000002</v>
      </c>
      <c r="H13" s="2">
        <v>7683.4640810000001</v>
      </c>
      <c r="I13" s="2">
        <v>7563.0556040000001</v>
      </c>
      <c r="J13" s="2">
        <v>7579.6010610000003</v>
      </c>
      <c r="L13" s="9" t="s">
        <v>21</v>
      </c>
      <c r="M13" s="2">
        <v>11061.798147</v>
      </c>
      <c r="N13" s="2">
        <v>9893.7384910000001</v>
      </c>
      <c r="O13" s="2">
        <v>8063.8856059999998</v>
      </c>
      <c r="P13" s="2">
        <v>10917.626326</v>
      </c>
      <c r="Q13" s="2">
        <v>11964.697209</v>
      </c>
      <c r="R13" s="2">
        <v>11025.343392999999</v>
      </c>
      <c r="S13" s="2">
        <v>12696.991287999999</v>
      </c>
      <c r="T13" s="2">
        <v>11621.472507</v>
      </c>
      <c r="U13" s="2">
        <v>12376.289366999999</v>
      </c>
    </row>
    <row r="14" spans="1:21" x14ac:dyDescent="0.25">
      <c r="A14" s="9" t="s">
        <v>22</v>
      </c>
      <c r="B14" s="2">
        <v>707.873784</v>
      </c>
      <c r="C14" s="2">
        <v>709.16171899999995</v>
      </c>
      <c r="D14" s="2">
        <v>516.32565499999998</v>
      </c>
      <c r="E14" s="2">
        <v>552.94550900000002</v>
      </c>
      <c r="F14" s="2">
        <v>715.89693799999998</v>
      </c>
      <c r="G14" s="2">
        <v>782.43606399999999</v>
      </c>
      <c r="H14" s="2">
        <v>844.61548500000004</v>
      </c>
      <c r="I14" s="2">
        <v>830.28378999999995</v>
      </c>
      <c r="J14" s="2">
        <v>1027.9641670000001</v>
      </c>
      <c r="L14" s="9" t="s">
        <v>22</v>
      </c>
      <c r="M14" s="2">
        <v>1071.705324</v>
      </c>
      <c r="N14" s="2">
        <v>1033.584079</v>
      </c>
      <c r="O14" s="2">
        <v>796.297684</v>
      </c>
      <c r="P14" s="2">
        <v>975.02657299999998</v>
      </c>
      <c r="Q14" s="2">
        <v>992.99405400000001</v>
      </c>
      <c r="R14" s="2">
        <v>1017.211088</v>
      </c>
      <c r="S14" s="2">
        <v>1203.158394</v>
      </c>
      <c r="T14" s="2">
        <v>1175.125595</v>
      </c>
      <c r="U14" s="2">
        <v>1292.323206</v>
      </c>
    </row>
    <row r="15" spans="1:21" x14ac:dyDescent="0.25">
      <c r="A15" s="9" t="s">
        <v>23</v>
      </c>
      <c r="B15" s="2">
        <v>1982.0976250000001</v>
      </c>
      <c r="C15" s="2">
        <v>1940.1116440000001</v>
      </c>
      <c r="D15" s="2">
        <v>1766.1878139999999</v>
      </c>
      <c r="E15" s="2">
        <v>1532.6048029999999</v>
      </c>
      <c r="F15" s="2">
        <v>1533.7541550000001</v>
      </c>
      <c r="G15" s="2">
        <v>1669.6322150000001</v>
      </c>
      <c r="H15" s="2">
        <v>2121.0221069999998</v>
      </c>
      <c r="I15" s="2">
        <v>2097.4972120000002</v>
      </c>
      <c r="J15" s="2">
        <v>2052.0298910000001</v>
      </c>
      <c r="L15" s="9" t="s">
        <v>23</v>
      </c>
      <c r="M15" s="2">
        <v>3100.3278310000001</v>
      </c>
      <c r="N15" s="2">
        <v>2750.5787869999999</v>
      </c>
      <c r="O15" s="2">
        <v>2250.0957189999999</v>
      </c>
      <c r="P15" s="2">
        <v>2974.7655810000001</v>
      </c>
      <c r="Q15" s="2">
        <v>2890.2778910000002</v>
      </c>
      <c r="R15" s="2">
        <v>2849.4505089999998</v>
      </c>
      <c r="S15" s="2">
        <v>3161.5149940000001</v>
      </c>
      <c r="T15" s="2">
        <v>2976.8598499999998</v>
      </c>
      <c r="U15" s="2">
        <v>3573.255177</v>
      </c>
    </row>
    <row r="16" spans="1:21" x14ac:dyDescent="0.25">
      <c r="A16" s="9" t="s">
        <v>24</v>
      </c>
      <c r="B16" s="2">
        <v>9483.2153909999997</v>
      </c>
      <c r="C16" s="2">
        <v>9208.6052110000001</v>
      </c>
      <c r="D16" s="2">
        <v>7769.9838040000004</v>
      </c>
      <c r="E16" s="2">
        <v>9033.3712930000002</v>
      </c>
      <c r="F16" s="2">
        <v>9107.3998150000007</v>
      </c>
      <c r="G16" s="2">
        <v>9280.8543169999994</v>
      </c>
      <c r="H16" s="2">
        <v>8772.8817099999997</v>
      </c>
      <c r="I16" s="2">
        <v>8815.3383009999998</v>
      </c>
      <c r="J16" s="2">
        <v>9241.5716890000003</v>
      </c>
      <c r="L16" s="9" t="s">
        <v>24</v>
      </c>
      <c r="M16" s="2">
        <v>7064.1562059999997</v>
      </c>
      <c r="N16" s="2">
        <v>7027.3171840000005</v>
      </c>
      <c r="O16" s="2">
        <v>5421.4378319999996</v>
      </c>
      <c r="P16" s="2">
        <v>6290.6421890000001</v>
      </c>
      <c r="Q16" s="2">
        <v>6817.3065500000002</v>
      </c>
      <c r="R16" s="2">
        <v>7262.4303980000004</v>
      </c>
      <c r="S16" s="2">
        <v>6792.6363730000003</v>
      </c>
      <c r="T16" s="2">
        <v>6729.995242</v>
      </c>
      <c r="U16" s="2">
        <v>7704.5160050000004</v>
      </c>
    </row>
    <row r="17" spans="1:21" x14ac:dyDescent="0.25">
      <c r="A17" s="9" t="s">
        <v>45</v>
      </c>
      <c r="B17" s="2">
        <v>1015.305562</v>
      </c>
      <c r="C17" s="2">
        <v>1002.466931</v>
      </c>
      <c r="D17" s="2">
        <v>873.20326399999999</v>
      </c>
      <c r="E17" s="2">
        <v>985.019364</v>
      </c>
      <c r="F17" s="2">
        <v>1046.448408</v>
      </c>
      <c r="G17" s="2">
        <v>1167.831277</v>
      </c>
      <c r="H17" s="2">
        <v>1269.472859</v>
      </c>
      <c r="I17" s="2">
        <v>1124.580367</v>
      </c>
      <c r="J17" s="2">
        <v>1179.161492</v>
      </c>
      <c r="L17" s="9" t="s">
        <v>45</v>
      </c>
      <c r="M17" s="2">
        <v>2234.6577980000002</v>
      </c>
      <c r="N17" s="2">
        <v>2061.1186320000002</v>
      </c>
      <c r="O17" s="2">
        <v>1613.004042</v>
      </c>
      <c r="P17" s="2">
        <v>2102.1089320000001</v>
      </c>
      <c r="Q17" s="2">
        <v>2433.2419669999999</v>
      </c>
      <c r="R17" s="2">
        <v>2315.18595</v>
      </c>
      <c r="S17" s="2">
        <v>2366.9265420000002</v>
      </c>
      <c r="T17" s="2">
        <v>1855.3187439999999</v>
      </c>
      <c r="U17" s="2">
        <v>2083.5089710000002</v>
      </c>
    </row>
    <row r="18" spans="1:21" x14ac:dyDescent="0.25">
      <c r="A18" s="9" t="s">
        <v>26</v>
      </c>
      <c r="B18" s="2">
        <v>170.60076100000001</v>
      </c>
      <c r="C18" s="2">
        <v>205.277074</v>
      </c>
      <c r="D18" s="2">
        <v>116.116877</v>
      </c>
      <c r="E18" s="2">
        <v>148.816182</v>
      </c>
      <c r="F18" s="2">
        <v>180.17354800000001</v>
      </c>
      <c r="G18" s="2">
        <v>189.10366200000001</v>
      </c>
      <c r="H18" s="2">
        <v>194.21243899999999</v>
      </c>
      <c r="I18" s="2">
        <v>193.91664</v>
      </c>
      <c r="J18" s="2">
        <v>196.61995400000001</v>
      </c>
      <c r="L18" s="9" t="s">
        <v>26</v>
      </c>
      <c r="M18" s="2">
        <v>247.381922</v>
      </c>
      <c r="N18" s="2">
        <v>252.14814799999999</v>
      </c>
      <c r="O18" s="2">
        <v>185.41305399999999</v>
      </c>
      <c r="P18" s="2">
        <v>229.906463</v>
      </c>
      <c r="Q18" s="2">
        <v>285.16176400000001</v>
      </c>
      <c r="R18" s="2">
        <v>282.858587</v>
      </c>
      <c r="S18" s="2">
        <v>314.49292500000001</v>
      </c>
      <c r="T18" s="2">
        <v>263.52325200000001</v>
      </c>
      <c r="U18" s="2">
        <v>294.19226700000002</v>
      </c>
    </row>
    <row r="19" spans="1:21" x14ac:dyDescent="0.25">
      <c r="A19" s="9" t="s">
        <v>27</v>
      </c>
      <c r="B19" s="2">
        <v>3566.2827419999999</v>
      </c>
      <c r="C19" s="2">
        <v>3476.5163579999999</v>
      </c>
      <c r="D19" s="2">
        <v>2763.8395</v>
      </c>
      <c r="E19" s="2">
        <v>3191.324666</v>
      </c>
      <c r="F19" s="2">
        <v>3408.7585060000001</v>
      </c>
      <c r="G19" s="2">
        <v>3695.7382480000001</v>
      </c>
      <c r="H19" s="2">
        <v>3774.1787939999999</v>
      </c>
      <c r="I19" s="2">
        <v>4039.7437930000001</v>
      </c>
      <c r="J19" s="2">
        <v>4363.9619519999997</v>
      </c>
      <c r="L19" s="9" t="s">
        <v>27</v>
      </c>
      <c r="M19" s="2">
        <v>3278.4352699999999</v>
      </c>
      <c r="N19" s="2">
        <v>2988.6152499999998</v>
      </c>
      <c r="O19" s="2">
        <v>2536.9356419999999</v>
      </c>
      <c r="P19" s="2">
        <v>2928.5020869999998</v>
      </c>
      <c r="Q19" s="2">
        <v>3204.762686</v>
      </c>
      <c r="R19" s="2">
        <v>3119.0596049999999</v>
      </c>
      <c r="S19" s="2">
        <v>3312.8929389999998</v>
      </c>
      <c r="T19" s="2">
        <v>3187.3913520000001</v>
      </c>
      <c r="U19" s="2">
        <v>3526.4942700000001</v>
      </c>
    </row>
    <row r="20" spans="1:21" x14ac:dyDescent="0.25">
      <c r="A20" s="9" t="s">
        <v>28</v>
      </c>
      <c r="B20" s="2">
        <v>2420.442669</v>
      </c>
      <c r="C20" s="2">
        <v>2260.589821</v>
      </c>
      <c r="D20" s="2">
        <v>1716.0278659999999</v>
      </c>
      <c r="E20" s="2">
        <v>2082.0492279999999</v>
      </c>
      <c r="F20" s="2">
        <v>2159.1739080000002</v>
      </c>
      <c r="G20" s="2">
        <v>2249.9870820000001</v>
      </c>
      <c r="H20" s="2">
        <v>2405.2142309999999</v>
      </c>
      <c r="I20" s="2">
        <v>2607.8455359999998</v>
      </c>
      <c r="J20" s="2">
        <v>2815.6777510000002</v>
      </c>
      <c r="L20" s="9" t="s">
        <v>28</v>
      </c>
      <c r="M20" s="2">
        <v>2335.9110070000002</v>
      </c>
      <c r="N20" s="2">
        <v>2009.3944980000001</v>
      </c>
      <c r="O20" s="2">
        <v>1766.465643</v>
      </c>
      <c r="P20" s="2">
        <v>2168.3272120000001</v>
      </c>
      <c r="Q20" s="2">
        <v>2261.5333300000002</v>
      </c>
      <c r="R20" s="2">
        <v>1940.7468550000001</v>
      </c>
      <c r="S20" s="2">
        <v>2135.4384759999998</v>
      </c>
      <c r="T20" s="2">
        <v>2163.5330159999999</v>
      </c>
      <c r="U20" s="2">
        <v>2366.0495019999998</v>
      </c>
    </row>
    <row r="21" spans="1:21" x14ac:dyDescent="0.25">
      <c r="A21" s="9" t="s">
        <v>29</v>
      </c>
      <c r="B21" s="2">
        <v>425.007383</v>
      </c>
      <c r="C21" s="2">
        <v>450.54915299999999</v>
      </c>
      <c r="D21" s="2">
        <v>289.66028499999999</v>
      </c>
      <c r="E21" s="2">
        <v>472.71950500000003</v>
      </c>
      <c r="F21" s="2">
        <v>675.10004700000002</v>
      </c>
      <c r="G21" s="2">
        <v>519.56474800000001</v>
      </c>
      <c r="H21" s="2">
        <v>420.19284699999997</v>
      </c>
      <c r="I21" s="2">
        <v>345.944684</v>
      </c>
      <c r="J21" s="2">
        <v>510.03995800000001</v>
      </c>
      <c r="L21" s="9" t="s">
        <v>29</v>
      </c>
      <c r="M21" s="2">
        <v>761.32427399999995</v>
      </c>
      <c r="N21" s="2">
        <v>725.33956499999999</v>
      </c>
      <c r="O21" s="2">
        <v>443.72335199999998</v>
      </c>
      <c r="P21" s="2">
        <v>951.22105099999999</v>
      </c>
      <c r="Q21" s="2">
        <v>1184.961311</v>
      </c>
      <c r="R21" s="2">
        <v>787.790165</v>
      </c>
      <c r="S21" s="2">
        <v>673.43795399999999</v>
      </c>
      <c r="T21" s="2">
        <v>520.63949000000002</v>
      </c>
      <c r="U21" s="2">
        <v>836.11538399999995</v>
      </c>
    </row>
    <row r="22" spans="1:21" x14ac:dyDescent="0.25">
      <c r="A22" s="9" t="s">
        <v>30</v>
      </c>
      <c r="B22" s="2">
        <v>198.706805</v>
      </c>
      <c r="C22" s="2">
        <v>194.01442800000001</v>
      </c>
      <c r="D22" s="2">
        <v>146.54739900000001</v>
      </c>
      <c r="E22" s="2">
        <v>178.47575599999999</v>
      </c>
      <c r="F22" s="2">
        <v>224.16972999999999</v>
      </c>
      <c r="G22" s="2">
        <v>174.919386</v>
      </c>
      <c r="H22" s="2">
        <v>218.88587100000001</v>
      </c>
      <c r="I22" s="2">
        <v>206.32617400000001</v>
      </c>
      <c r="J22" s="2">
        <v>221.67779400000001</v>
      </c>
      <c r="L22" s="9" t="s">
        <v>30</v>
      </c>
      <c r="M22" s="2">
        <v>142.44483700000001</v>
      </c>
      <c r="N22" s="2">
        <v>107.820809</v>
      </c>
      <c r="O22" s="2">
        <v>94.196064000000007</v>
      </c>
      <c r="P22" s="2">
        <v>95.212378000000001</v>
      </c>
      <c r="Q22" s="2">
        <v>114.188412</v>
      </c>
      <c r="R22" s="2">
        <v>109.47485399999999</v>
      </c>
      <c r="S22" s="2">
        <v>158.45430899999999</v>
      </c>
      <c r="T22" s="2">
        <v>125.93044500000001</v>
      </c>
      <c r="U22" s="2">
        <v>152.759694</v>
      </c>
    </row>
    <row r="23" spans="1:21" x14ac:dyDescent="0.25">
      <c r="A23" s="9" t="s">
        <v>31</v>
      </c>
      <c r="B23" s="2">
        <v>3891.4680360000002</v>
      </c>
      <c r="C23" s="2">
        <v>3871.1398399999998</v>
      </c>
      <c r="D23" s="2">
        <v>1885.9521789999999</v>
      </c>
      <c r="E23" s="2">
        <v>2670.3490240000001</v>
      </c>
      <c r="F23" s="2">
        <v>2618.1315789999999</v>
      </c>
      <c r="G23" s="2">
        <v>3448.8499120000001</v>
      </c>
      <c r="H23" s="2">
        <v>3963.3939359999999</v>
      </c>
      <c r="I23" s="2">
        <v>4314.3551809999999</v>
      </c>
      <c r="J23" s="2">
        <v>5147.1539489999996</v>
      </c>
      <c r="L23" s="9" t="s">
        <v>31</v>
      </c>
      <c r="M23" s="2">
        <v>2478.985009</v>
      </c>
      <c r="N23" s="2">
        <v>2305.5332130000002</v>
      </c>
      <c r="O23" s="2">
        <v>1744.3717549999999</v>
      </c>
      <c r="P23" s="2">
        <v>1731.078636</v>
      </c>
      <c r="Q23" s="2">
        <v>1757.507394</v>
      </c>
      <c r="R23" s="2">
        <v>2003.7787189999999</v>
      </c>
      <c r="S23" s="2">
        <v>2540.8219089999998</v>
      </c>
      <c r="T23" s="2">
        <v>2751.1447050000002</v>
      </c>
      <c r="U23" s="2">
        <v>3165.9557690000001</v>
      </c>
    </row>
    <row r="24" spans="1:21" x14ac:dyDescent="0.25">
      <c r="A24" s="9" t="s">
        <v>32</v>
      </c>
      <c r="B24" s="2">
        <v>1922.538751</v>
      </c>
      <c r="C24" s="2">
        <v>1679.6574310000001</v>
      </c>
      <c r="D24" s="2">
        <v>744.10621900000001</v>
      </c>
      <c r="E24" s="2">
        <v>1315.7898130000001</v>
      </c>
      <c r="F24" s="2">
        <v>1303.098037</v>
      </c>
      <c r="G24" s="2">
        <v>1518.961258</v>
      </c>
      <c r="H24" s="2">
        <v>1796.8503599999999</v>
      </c>
      <c r="I24" s="2">
        <v>1866.755582</v>
      </c>
      <c r="J24" s="2">
        <v>2378.0807679999998</v>
      </c>
      <c r="L24" s="9" t="s">
        <v>32</v>
      </c>
      <c r="M24" s="2">
        <v>1555.253719</v>
      </c>
      <c r="N24" s="2">
        <v>1188.3139699999999</v>
      </c>
      <c r="O24" s="2">
        <v>555.77743799999996</v>
      </c>
      <c r="P24" s="2">
        <v>749.39317500000004</v>
      </c>
      <c r="Q24" s="2">
        <v>898.42057599999998</v>
      </c>
      <c r="R24" s="2">
        <v>1183.2310990000001</v>
      </c>
      <c r="S24" s="2">
        <v>1451.963379</v>
      </c>
      <c r="T24" s="2">
        <v>1195.7655159999999</v>
      </c>
      <c r="U24" s="2">
        <v>1711.2752029999999</v>
      </c>
    </row>
    <row r="25" spans="1:21" ht="20.25" thickBot="1" x14ac:dyDescent="0.3">
      <c r="A25" s="9" t="s">
        <v>33</v>
      </c>
      <c r="B25" s="2">
        <v>3721.6522490000002</v>
      </c>
      <c r="C25" s="2">
        <v>3177.6843210000002</v>
      </c>
      <c r="D25" s="2">
        <v>2316.1022849999999</v>
      </c>
      <c r="E25" s="2">
        <v>2330.5439550000001</v>
      </c>
      <c r="F25" s="2">
        <v>3040.9334490000001</v>
      </c>
      <c r="G25" s="2">
        <v>3679.6737929999999</v>
      </c>
      <c r="H25" s="2">
        <v>4060.9264720000001</v>
      </c>
      <c r="I25" s="2">
        <v>4494.8956879999996</v>
      </c>
      <c r="J25" s="2">
        <v>6677.2918449999997</v>
      </c>
      <c r="L25" s="9" t="s">
        <v>33</v>
      </c>
      <c r="M25" s="2">
        <v>1244.38986</v>
      </c>
      <c r="N25" s="2">
        <v>1030.0903619999999</v>
      </c>
      <c r="O25" s="2">
        <v>827.77590599999996</v>
      </c>
      <c r="P25" s="2">
        <v>1095.392752</v>
      </c>
      <c r="Q25" s="2">
        <v>1318.0221879999999</v>
      </c>
      <c r="R25" s="2">
        <v>1437.237601</v>
      </c>
      <c r="S25" s="2">
        <v>1527.7343490000001</v>
      </c>
      <c r="T25" s="2">
        <v>1526.7130480000001</v>
      </c>
      <c r="U25" s="2">
        <v>2393.1103050000002</v>
      </c>
    </row>
    <row r="26" spans="1:21" x14ac:dyDescent="0.25">
      <c r="A26" s="13" t="s">
        <v>46</v>
      </c>
      <c r="B26" s="14">
        <v>105746.41251999997</v>
      </c>
      <c r="C26" s="14">
        <v>100899.70560399999</v>
      </c>
      <c r="D26" s="14">
        <v>78655.118136999998</v>
      </c>
      <c r="E26" s="14">
        <v>91792.246992</v>
      </c>
      <c r="F26" s="14">
        <v>102081.27864799999</v>
      </c>
      <c r="G26" s="14">
        <v>106375.016768</v>
      </c>
      <c r="H26" s="14">
        <v>115023.11383100001</v>
      </c>
      <c r="I26" s="14">
        <v>113879.751527</v>
      </c>
      <c r="J26" s="14">
        <v>130730.59433899999</v>
      </c>
      <c r="L26" s="13" t="s">
        <v>46</v>
      </c>
      <c r="M26" s="14">
        <v>124381.05305599999</v>
      </c>
      <c r="N26" s="14">
        <v>112660.732672</v>
      </c>
      <c r="O26" s="14">
        <v>89468.131528000013</v>
      </c>
      <c r="P26" s="14">
        <v>111267.08718000002</v>
      </c>
      <c r="Q26" s="14">
        <v>123321.88663000002</v>
      </c>
      <c r="R26" s="14">
        <v>117898.94936099998</v>
      </c>
      <c r="S26" s="14">
        <v>132200.23998199997</v>
      </c>
      <c r="T26" s="14">
        <v>126421.00911100002</v>
      </c>
      <c r="U26" s="14">
        <v>139741.55515500001</v>
      </c>
    </row>
    <row r="29" spans="1:21" x14ac:dyDescent="0.25">
      <c r="A29" s="12" t="s">
        <v>120</v>
      </c>
    </row>
    <row r="30" spans="1:21" x14ac:dyDescent="0.25">
      <c r="B30" s="54"/>
      <c r="C30" s="54"/>
      <c r="D30" s="54"/>
      <c r="E30" s="54"/>
      <c r="F30" s="54"/>
      <c r="G30" s="54"/>
      <c r="H30" s="54"/>
      <c r="I30" s="54"/>
      <c r="J30" s="54"/>
    </row>
    <row r="31" spans="1:21" ht="15.75" thickBot="1" x14ac:dyDescent="0.3">
      <c r="A31" s="55" t="s">
        <v>48</v>
      </c>
      <c r="B31" s="56" t="s">
        <v>121</v>
      </c>
      <c r="C31" s="56" t="s">
        <v>122</v>
      </c>
      <c r="D31" s="57" t="s">
        <v>123</v>
      </c>
      <c r="E31" s="56" t="s">
        <v>124</v>
      </c>
      <c r="F31" s="58" t="s">
        <v>49</v>
      </c>
      <c r="G31" s="59" t="s">
        <v>50</v>
      </c>
      <c r="H31" s="60" t="s">
        <v>51</v>
      </c>
      <c r="I31" s="60" t="s">
        <v>52</v>
      </c>
      <c r="J31" s="60" t="s">
        <v>53</v>
      </c>
    </row>
    <row r="32" spans="1:21" x14ac:dyDescent="0.25">
      <c r="A32" s="18" t="s">
        <v>55</v>
      </c>
      <c r="B32" s="61">
        <f>M5-B5</f>
        <v>4020.7434319999993</v>
      </c>
      <c r="C32" s="61">
        <f t="shared" ref="C32:J47" si="0">N5-C5</f>
        <v>3002.6385010000004</v>
      </c>
      <c r="D32" s="61">
        <f t="shared" si="0"/>
        <v>2393.884865</v>
      </c>
      <c r="E32" s="61">
        <f t="shared" si="0"/>
        <v>3600.265598</v>
      </c>
      <c r="F32" s="19">
        <f t="shared" si="0"/>
        <v>4184.1489469999997</v>
      </c>
      <c r="G32" s="19">
        <f t="shared" si="0"/>
        <v>3203.218073</v>
      </c>
      <c r="H32" s="19">
        <f t="shared" si="0"/>
        <v>3673.3360810000013</v>
      </c>
      <c r="I32" s="19">
        <f t="shared" si="0"/>
        <v>3813.7111179999993</v>
      </c>
      <c r="J32" s="19">
        <f t="shared" si="0"/>
        <v>3781.7016879999992</v>
      </c>
    </row>
    <row r="33" spans="1:10" x14ac:dyDescent="0.25">
      <c r="A33" s="62" t="s">
        <v>56</v>
      </c>
      <c r="B33" s="63">
        <f t="shared" ref="B33:J48" si="1">M6-B6</f>
        <v>40.700421999999989</v>
      </c>
      <c r="C33" s="63">
        <f t="shared" si="0"/>
        <v>81.559307999999987</v>
      </c>
      <c r="D33" s="63">
        <f t="shared" si="0"/>
        <v>55.938775000000007</v>
      </c>
      <c r="E33" s="63">
        <f t="shared" si="0"/>
        <v>72.621648000000008</v>
      </c>
      <c r="F33" s="64">
        <f t="shared" si="0"/>
        <v>86.382809000000009</v>
      </c>
      <c r="G33" s="64">
        <f t="shared" si="0"/>
        <v>81.313433000000003</v>
      </c>
      <c r="H33" s="64">
        <f t="shared" si="0"/>
        <v>104.756404</v>
      </c>
      <c r="I33" s="64">
        <f t="shared" si="0"/>
        <v>92.950653000000003</v>
      </c>
      <c r="J33" s="64">
        <f t="shared" si="0"/>
        <v>86.803725</v>
      </c>
    </row>
    <row r="34" spans="1:10" x14ac:dyDescent="0.25">
      <c r="A34" s="18" t="s">
        <v>57</v>
      </c>
      <c r="B34" s="61">
        <f t="shared" si="1"/>
        <v>-1282.9347019999987</v>
      </c>
      <c r="C34" s="61">
        <f t="shared" si="0"/>
        <v>-2999.4634780000015</v>
      </c>
      <c r="D34" s="61">
        <f t="shared" si="0"/>
        <v>-2087.4205510000029</v>
      </c>
      <c r="E34" s="61">
        <f t="shared" si="0"/>
        <v>-241.62410499999896</v>
      </c>
      <c r="F34" s="19">
        <f t="shared" si="0"/>
        <v>-1271.6129060000021</v>
      </c>
      <c r="G34" s="19">
        <f t="shared" si="0"/>
        <v>-3701.1129749999964</v>
      </c>
      <c r="H34" s="19">
        <f t="shared" si="0"/>
        <v>-2699.39185</v>
      </c>
      <c r="I34" s="19">
        <f t="shared" si="0"/>
        <v>-3133.3928789999991</v>
      </c>
      <c r="J34" s="19">
        <f t="shared" si="0"/>
        <v>-4477.5131390000024</v>
      </c>
    </row>
    <row r="35" spans="1:10" x14ac:dyDescent="0.25">
      <c r="A35" s="62" t="s">
        <v>58</v>
      </c>
      <c r="B35" s="63">
        <f t="shared" si="1"/>
        <v>-1383.1193510000001</v>
      </c>
      <c r="C35" s="63">
        <f t="shared" si="0"/>
        <v>-54.971602999999959</v>
      </c>
      <c r="D35" s="63">
        <f t="shared" si="0"/>
        <v>-254.79356399999983</v>
      </c>
      <c r="E35" s="63">
        <f t="shared" si="0"/>
        <v>-382.5354719999998</v>
      </c>
      <c r="F35" s="64">
        <f t="shared" si="0"/>
        <v>-332.59543200000007</v>
      </c>
      <c r="G35" s="64">
        <f t="shared" si="0"/>
        <v>-544.10477199999991</v>
      </c>
      <c r="H35" s="64">
        <f t="shared" si="0"/>
        <v>-755.52319800000009</v>
      </c>
      <c r="I35" s="64">
        <f t="shared" si="0"/>
        <v>-199.5032369999999</v>
      </c>
      <c r="J35" s="64">
        <f t="shared" si="0"/>
        <v>-3105.9181179999996</v>
      </c>
    </row>
    <row r="36" spans="1:10" x14ac:dyDescent="0.25">
      <c r="A36" s="18" t="s">
        <v>59</v>
      </c>
      <c r="B36" s="61">
        <f t="shared" si="1"/>
        <v>432.26220900000021</v>
      </c>
      <c r="C36" s="61">
        <f t="shared" si="0"/>
        <v>426.76930500000026</v>
      </c>
      <c r="D36" s="61">
        <f t="shared" si="0"/>
        <v>474.70899500000019</v>
      </c>
      <c r="E36" s="61">
        <f t="shared" si="0"/>
        <v>455.426829</v>
      </c>
      <c r="F36" s="19">
        <f t="shared" si="0"/>
        <v>560.38888999999972</v>
      </c>
      <c r="G36" s="19">
        <f t="shared" si="0"/>
        <v>570.95238299999983</v>
      </c>
      <c r="H36" s="19">
        <f t="shared" si="0"/>
        <v>568.59957300000019</v>
      </c>
      <c r="I36" s="19">
        <f t="shared" si="0"/>
        <v>387.10899900000004</v>
      </c>
      <c r="J36" s="19">
        <f t="shared" si="0"/>
        <v>379.57914800000026</v>
      </c>
    </row>
    <row r="37" spans="1:10" x14ac:dyDescent="0.25">
      <c r="A37" s="62" t="s">
        <v>60</v>
      </c>
      <c r="B37" s="63">
        <f t="shared" si="1"/>
        <v>5400.6589459999996</v>
      </c>
      <c r="C37" s="63">
        <f t="shared" si="0"/>
        <v>3776.1528199999993</v>
      </c>
      <c r="D37" s="63">
        <f t="shared" si="0"/>
        <v>3806.6097760000011</v>
      </c>
      <c r="E37" s="63">
        <f t="shared" si="0"/>
        <v>5481.6432640000003</v>
      </c>
      <c r="F37" s="64">
        <f t="shared" si="0"/>
        <v>5629.6047630000012</v>
      </c>
      <c r="G37" s="64">
        <f t="shared" si="0"/>
        <v>3863.4060539999991</v>
      </c>
      <c r="H37" s="64">
        <f t="shared" si="0"/>
        <v>4731.0194910000009</v>
      </c>
      <c r="I37" s="64">
        <f t="shared" si="0"/>
        <v>4180.9871210000001</v>
      </c>
      <c r="J37" s="64">
        <f t="shared" si="0"/>
        <v>4173.3136250000007</v>
      </c>
    </row>
    <row r="38" spans="1:10" x14ac:dyDescent="0.25">
      <c r="A38" s="18" t="s">
        <v>61</v>
      </c>
      <c r="B38" s="61">
        <f t="shared" si="1"/>
        <v>2902.3204829999995</v>
      </c>
      <c r="C38" s="61">
        <f t="shared" si="0"/>
        <v>1816.1271789999998</v>
      </c>
      <c r="D38" s="61">
        <f t="shared" si="0"/>
        <v>1156.3096950000001</v>
      </c>
      <c r="E38" s="61">
        <f t="shared" si="0"/>
        <v>2119.6296040000002</v>
      </c>
      <c r="F38" s="19">
        <f t="shared" si="0"/>
        <v>2404.415986</v>
      </c>
      <c r="G38" s="19">
        <f t="shared" si="0"/>
        <v>1300.764682</v>
      </c>
      <c r="H38" s="19">
        <f t="shared" si="0"/>
        <v>2380.4688419999998</v>
      </c>
      <c r="I38" s="19">
        <f t="shared" si="0"/>
        <v>2692.4156830000002</v>
      </c>
      <c r="J38" s="19">
        <f t="shared" si="0"/>
        <v>2391.6780630000003</v>
      </c>
    </row>
    <row r="39" spans="1:10" x14ac:dyDescent="0.25">
      <c r="A39" s="62" t="s">
        <v>62</v>
      </c>
      <c r="B39" s="63">
        <f t="shared" si="1"/>
        <v>7874.4731810000012</v>
      </c>
      <c r="C39" s="63">
        <f t="shared" si="0"/>
        <v>6936.0601879999995</v>
      </c>
      <c r="D39" s="63">
        <f t="shared" si="0"/>
        <v>5364.708971</v>
      </c>
      <c r="E39" s="63">
        <f t="shared" si="0"/>
        <v>7739.1589660000009</v>
      </c>
      <c r="F39" s="64">
        <f t="shared" si="0"/>
        <v>7971.762678000001</v>
      </c>
      <c r="G39" s="64">
        <f t="shared" si="0"/>
        <v>6783.6127429999979</v>
      </c>
      <c r="H39" s="64">
        <f t="shared" si="0"/>
        <v>8362.7081690000014</v>
      </c>
      <c r="I39" s="64">
        <f t="shared" si="0"/>
        <v>7114.1059159999986</v>
      </c>
      <c r="J39" s="64">
        <f t="shared" si="0"/>
        <v>7696.3029749999987</v>
      </c>
    </row>
    <row r="40" spans="1:10" x14ac:dyDescent="0.25">
      <c r="A40" s="18" t="s">
        <v>63</v>
      </c>
      <c r="B40" s="61">
        <f t="shared" si="1"/>
        <v>4619.7546169999996</v>
      </c>
      <c r="C40" s="61">
        <f t="shared" si="0"/>
        <v>3472.0742820000005</v>
      </c>
      <c r="D40" s="61">
        <f t="shared" si="0"/>
        <v>2571.6254449999997</v>
      </c>
      <c r="E40" s="61">
        <f t="shared" si="0"/>
        <v>2832.6859249999998</v>
      </c>
      <c r="F40" s="19">
        <f t="shared" si="0"/>
        <v>3862.7722439999998</v>
      </c>
      <c r="G40" s="19">
        <f t="shared" si="0"/>
        <v>4034.979503999999</v>
      </c>
      <c r="H40" s="19">
        <f t="shared" si="0"/>
        <v>5013.5272069999992</v>
      </c>
      <c r="I40" s="19">
        <f t="shared" si="0"/>
        <v>4058.4169030000003</v>
      </c>
      <c r="J40" s="19">
        <f t="shared" si="0"/>
        <v>4796.6883059999991</v>
      </c>
    </row>
    <row r="41" spans="1:10" x14ac:dyDescent="0.25">
      <c r="A41" s="62" t="s">
        <v>64</v>
      </c>
      <c r="B41" s="63">
        <f t="shared" si="1"/>
        <v>363.83154000000002</v>
      </c>
      <c r="C41" s="63">
        <f t="shared" si="0"/>
        <v>324.42236000000003</v>
      </c>
      <c r="D41" s="63">
        <f t="shared" si="0"/>
        <v>279.97202900000002</v>
      </c>
      <c r="E41" s="63">
        <f t="shared" si="0"/>
        <v>422.08106399999997</v>
      </c>
      <c r="F41" s="64">
        <f t="shared" si="0"/>
        <v>277.09711600000003</v>
      </c>
      <c r="G41" s="64">
        <f t="shared" si="0"/>
        <v>234.77502400000003</v>
      </c>
      <c r="H41" s="64">
        <f t="shared" si="0"/>
        <v>358.54290900000001</v>
      </c>
      <c r="I41" s="64">
        <f t="shared" si="0"/>
        <v>344.84180500000002</v>
      </c>
      <c r="J41" s="64">
        <f t="shared" si="0"/>
        <v>264.35903899999994</v>
      </c>
    </row>
    <row r="42" spans="1:10" x14ac:dyDescent="0.25">
      <c r="A42" s="18" t="s">
        <v>65</v>
      </c>
      <c r="B42" s="61">
        <f t="shared" si="1"/>
        <v>1118.230206</v>
      </c>
      <c r="C42" s="61">
        <f t="shared" si="0"/>
        <v>810.46714299999985</v>
      </c>
      <c r="D42" s="61">
        <f t="shared" si="0"/>
        <v>483.90790500000003</v>
      </c>
      <c r="E42" s="61">
        <f t="shared" si="0"/>
        <v>1442.1607780000002</v>
      </c>
      <c r="F42" s="19">
        <f t="shared" si="0"/>
        <v>1356.5237360000001</v>
      </c>
      <c r="G42" s="19">
        <f t="shared" si="0"/>
        <v>1179.8182939999997</v>
      </c>
      <c r="H42" s="19">
        <f t="shared" si="0"/>
        <v>1040.4928870000003</v>
      </c>
      <c r="I42" s="19">
        <f t="shared" si="0"/>
        <v>879.36263799999961</v>
      </c>
      <c r="J42" s="19">
        <f t="shared" si="0"/>
        <v>1521.2252859999999</v>
      </c>
    </row>
    <row r="43" spans="1:10" x14ac:dyDescent="0.25">
      <c r="A43" s="62" t="s">
        <v>66</v>
      </c>
      <c r="B43" s="63">
        <f t="shared" si="1"/>
        <v>-2419.0591850000001</v>
      </c>
      <c r="C43" s="63">
        <f t="shared" si="0"/>
        <v>-2181.2880269999996</v>
      </c>
      <c r="D43" s="63">
        <f t="shared" si="0"/>
        <v>-2348.5459720000008</v>
      </c>
      <c r="E43" s="63">
        <f t="shared" si="0"/>
        <v>-2742.729104</v>
      </c>
      <c r="F43" s="64">
        <f t="shared" si="0"/>
        <v>-2290.0932650000004</v>
      </c>
      <c r="G43" s="64">
        <f t="shared" si="0"/>
        <v>-2018.4239189999989</v>
      </c>
      <c r="H43" s="64">
        <f t="shared" si="0"/>
        <v>-1980.2453369999994</v>
      </c>
      <c r="I43" s="64">
        <f t="shared" si="0"/>
        <v>-2085.3430589999998</v>
      </c>
      <c r="J43" s="64">
        <f t="shared" si="0"/>
        <v>-1537.0556839999999</v>
      </c>
    </row>
    <row r="44" spans="1:10" x14ac:dyDescent="0.25">
      <c r="A44" s="18" t="s">
        <v>67</v>
      </c>
      <c r="B44" s="61">
        <f t="shared" si="1"/>
        <v>1219.3522360000002</v>
      </c>
      <c r="C44" s="61">
        <f t="shared" si="0"/>
        <v>1058.6517010000002</v>
      </c>
      <c r="D44" s="61">
        <f t="shared" si="0"/>
        <v>739.80077800000004</v>
      </c>
      <c r="E44" s="61">
        <f t="shared" si="0"/>
        <v>1117.0895680000001</v>
      </c>
      <c r="F44" s="19">
        <f t="shared" si="0"/>
        <v>1386.793559</v>
      </c>
      <c r="G44" s="19">
        <f t="shared" si="0"/>
        <v>1147.354673</v>
      </c>
      <c r="H44" s="19">
        <f t="shared" si="0"/>
        <v>1097.4536830000002</v>
      </c>
      <c r="I44" s="19">
        <f t="shared" si="0"/>
        <v>730.7383769999999</v>
      </c>
      <c r="J44" s="19">
        <f t="shared" si="0"/>
        <v>904.34747900000025</v>
      </c>
    </row>
    <row r="45" spans="1:10" x14ac:dyDescent="0.25">
      <c r="A45" s="62" t="s">
        <v>68</v>
      </c>
      <c r="B45" s="63">
        <f t="shared" si="1"/>
        <v>76.781160999999997</v>
      </c>
      <c r="C45" s="63">
        <f t="shared" si="0"/>
        <v>46.871073999999993</v>
      </c>
      <c r="D45" s="63">
        <f t="shared" si="0"/>
        <v>69.296176999999986</v>
      </c>
      <c r="E45" s="63">
        <f t="shared" si="0"/>
        <v>81.090281000000004</v>
      </c>
      <c r="F45" s="64">
        <f t="shared" si="0"/>
        <v>104.98821599999999</v>
      </c>
      <c r="G45" s="64">
        <f t="shared" si="0"/>
        <v>93.754924999999986</v>
      </c>
      <c r="H45" s="64">
        <f t="shared" si="0"/>
        <v>120.28048600000002</v>
      </c>
      <c r="I45" s="64">
        <f t="shared" si="0"/>
        <v>69.606612000000013</v>
      </c>
      <c r="J45" s="64">
        <f t="shared" si="0"/>
        <v>97.572313000000008</v>
      </c>
    </row>
    <row r="46" spans="1:10" x14ac:dyDescent="0.25">
      <c r="A46" s="18" t="s">
        <v>69</v>
      </c>
      <c r="B46" s="61">
        <f t="shared" si="1"/>
        <v>-287.84747199999993</v>
      </c>
      <c r="C46" s="61">
        <f t="shared" si="0"/>
        <v>-487.90110800000002</v>
      </c>
      <c r="D46" s="61">
        <f t="shared" si="0"/>
        <v>-226.90385800000013</v>
      </c>
      <c r="E46" s="61">
        <f t="shared" si="0"/>
        <v>-262.82257900000013</v>
      </c>
      <c r="F46" s="19">
        <f t="shared" si="0"/>
        <v>-203.99582000000009</v>
      </c>
      <c r="G46" s="19">
        <f t="shared" si="0"/>
        <v>-576.67864300000019</v>
      </c>
      <c r="H46" s="19">
        <f t="shared" si="0"/>
        <v>-461.28585500000008</v>
      </c>
      <c r="I46" s="19">
        <f t="shared" si="0"/>
        <v>-852.352441</v>
      </c>
      <c r="J46" s="19">
        <f t="shared" si="0"/>
        <v>-837.46768199999951</v>
      </c>
    </row>
    <row r="47" spans="1:10" x14ac:dyDescent="0.25">
      <c r="A47" s="62" t="s">
        <v>70</v>
      </c>
      <c r="B47" s="63">
        <f t="shared" si="1"/>
        <v>-84.531661999999869</v>
      </c>
      <c r="C47" s="63">
        <f t="shared" si="0"/>
        <v>-251.19532299999992</v>
      </c>
      <c r="D47" s="63">
        <f t="shared" si="0"/>
        <v>50.437777000000096</v>
      </c>
      <c r="E47" s="63">
        <f t="shared" si="0"/>
        <v>86.277984000000288</v>
      </c>
      <c r="F47" s="64">
        <f t="shared" si="0"/>
        <v>102.359422</v>
      </c>
      <c r="G47" s="64">
        <f t="shared" si="0"/>
        <v>-309.240227</v>
      </c>
      <c r="H47" s="64">
        <f t="shared" si="0"/>
        <v>-269.77575500000012</v>
      </c>
      <c r="I47" s="64">
        <f t="shared" si="0"/>
        <v>-444.31251999999995</v>
      </c>
      <c r="J47" s="64">
        <f t="shared" si="0"/>
        <v>-449.62824900000032</v>
      </c>
    </row>
    <row r="48" spans="1:10" x14ac:dyDescent="0.25">
      <c r="A48" s="18" t="s">
        <v>71</v>
      </c>
      <c r="B48" s="61">
        <f t="shared" si="1"/>
        <v>336.31689099999994</v>
      </c>
      <c r="C48" s="61">
        <f t="shared" si="1"/>
        <v>274.790412</v>
      </c>
      <c r="D48" s="61">
        <f t="shared" si="1"/>
        <v>154.06306699999999</v>
      </c>
      <c r="E48" s="61">
        <f t="shared" si="1"/>
        <v>478.50154599999996</v>
      </c>
      <c r="F48" s="19">
        <f t="shared" si="1"/>
        <v>509.86126400000001</v>
      </c>
      <c r="G48" s="19">
        <f t="shared" si="1"/>
        <v>268.22541699999999</v>
      </c>
      <c r="H48" s="19">
        <f t="shared" si="1"/>
        <v>253.24510700000002</v>
      </c>
      <c r="I48" s="19">
        <f t="shared" si="1"/>
        <v>174.69480600000003</v>
      </c>
      <c r="J48" s="19">
        <f t="shared" si="1"/>
        <v>326.07542599999994</v>
      </c>
    </row>
    <row r="49" spans="1:10" x14ac:dyDescent="0.25">
      <c r="A49" s="62" t="s">
        <v>72</v>
      </c>
      <c r="B49" s="63">
        <f t="shared" ref="B49:J53" si="2">M22-B22</f>
        <v>-56.261967999999996</v>
      </c>
      <c r="C49" s="63">
        <f t="shared" si="2"/>
        <v>-86.193619000000012</v>
      </c>
      <c r="D49" s="63">
        <f t="shared" si="2"/>
        <v>-52.351335000000006</v>
      </c>
      <c r="E49" s="63">
        <f t="shared" si="2"/>
        <v>-83.263377999999989</v>
      </c>
      <c r="F49" s="64">
        <f t="shared" si="2"/>
        <v>-109.98131799999999</v>
      </c>
      <c r="G49" s="64">
        <f t="shared" si="2"/>
        <v>-65.444532000000009</v>
      </c>
      <c r="H49" s="64">
        <f t="shared" si="2"/>
        <v>-60.431562000000014</v>
      </c>
      <c r="I49" s="64">
        <f t="shared" si="2"/>
        <v>-80.395729000000003</v>
      </c>
      <c r="J49" s="64">
        <f t="shared" si="2"/>
        <v>-68.91810000000001</v>
      </c>
    </row>
    <row r="50" spans="1:10" x14ac:dyDescent="0.25">
      <c r="A50" s="18" t="s">
        <v>73</v>
      </c>
      <c r="B50" s="61">
        <f t="shared" si="2"/>
        <v>-1412.4830270000002</v>
      </c>
      <c r="C50" s="61">
        <f t="shared" si="2"/>
        <v>-1565.6066269999997</v>
      </c>
      <c r="D50" s="61">
        <f t="shared" si="2"/>
        <v>-141.58042399999999</v>
      </c>
      <c r="E50" s="61">
        <f t="shared" si="2"/>
        <v>-939.27038800000014</v>
      </c>
      <c r="F50" s="19">
        <f t="shared" si="2"/>
        <v>-860.6241849999999</v>
      </c>
      <c r="G50" s="19">
        <f t="shared" si="2"/>
        <v>-1445.0711930000002</v>
      </c>
      <c r="H50" s="19">
        <f t="shared" si="2"/>
        <v>-1422.5720270000002</v>
      </c>
      <c r="I50" s="19">
        <f t="shared" si="2"/>
        <v>-1563.2104759999997</v>
      </c>
      <c r="J50" s="19">
        <f t="shared" si="2"/>
        <v>-1981.1981799999994</v>
      </c>
    </row>
    <row r="51" spans="1:10" x14ac:dyDescent="0.25">
      <c r="A51" s="62" t="s">
        <v>74</v>
      </c>
      <c r="B51" s="63">
        <f t="shared" si="2"/>
        <v>-367.285032</v>
      </c>
      <c r="C51" s="63">
        <f t="shared" si="2"/>
        <v>-491.34346100000016</v>
      </c>
      <c r="D51" s="63">
        <f t="shared" si="2"/>
        <v>-188.32878100000005</v>
      </c>
      <c r="E51" s="63">
        <f t="shared" si="2"/>
        <v>-566.39663800000005</v>
      </c>
      <c r="F51" s="64">
        <f t="shared" si="2"/>
        <v>-404.67746099999999</v>
      </c>
      <c r="G51" s="64">
        <f t="shared" si="2"/>
        <v>-335.73015899999996</v>
      </c>
      <c r="H51" s="64">
        <f t="shared" si="2"/>
        <v>-344.88698099999988</v>
      </c>
      <c r="I51" s="64">
        <f t="shared" si="2"/>
        <v>-670.99006600000007</v>
      </c>
      <c r="J51" s="64">
        <f t="shared" si="2"/>
        <v>-666.80556499999989</v>
      </c>
    </row>
    <row r="52" spans="1:10" x14ac:dyDescent="0.25">
      <c r="A52" s="18" t="s">
        <v>75</v>
      </c>
      <c r="B52" s="61">
        <f t="shared" si="2"/>
        <v>-2477.2623890000004</v>
      </c>
      <c r="C52" s="61">
        <f t="shared" si="2"/>
        <v>-2147.5939590000003</v>
      </c>
      <c r="D52" s="61">
        <f t="shared" si="2"/>
        <v>-1488.3263790000001</v>
      </c>
      <c r="E52" s="61">
        <f t="shared" si="2"/>
        <v>-1235.1512030000001</v>
      </c>
      <c r="F52" s="19">
        <f t="shared" si="2"/>
        <v>-1722.9112610000002</v>
      </c>
      <c r="G52" s="19">
        <f t="shared" si="2"/>
        <v>-2242.4361920000001</v>
      </c>
      <c r="H52" s="19">
        <f t="shared" si="2"/>
        <v>-2533.1921229999998</v>
      </c>
      <c r="I52" s="19">
        <f t="shared" si="2"/>
        <v>-2968.1826399999995</v>
      </c>
      <c r="J52" s="19">
        <f t="shared" si="2"/>
        <v>-4284.1815399999996</v>
      </c>
    </row>
    <row r="53" spans="1:10" x14ac:dyDescent="0.25">
      <c r="A53" s="65" t="s">
        <v>46</v>
      </c>
      <c r="B53" s="66">
        <f t="shared" si="2"/>
        <v>18634.640536000021</v>
      </c>
      <c r="C53" s="66">
        <f t="shared" si="2"/>
        <v>11761.02706800001</v>
      </c>
      <c r="D53" s="66">
        <f t="shared" si="2"/>
        <v>10813.013391000015</v>
      </c>
      <c r="E53" s="66">
        <f t="shared" si="2"/>
        <v>19474.840188000016</v>
      </c>
      <c r="F53" s="67">
        <f t="shared" si="2"/>
        <v>21240.60798200003</v>
      </c>
      <c r="G53" s="67">
        <f t="shared" si="2"/>
        <v>11523.932592999976</v>
      </c>
      <c r="H53" s="67">
        <f t="shared" si="2"/>
        <v>17177.12615099996</v>
      </c>
      <c r="I53" s="67">
        <f t="shared" si="2"/>
        <v>12541.257584000021</v>
      </c>
      <c r="J53" s="67">
        <f>U26-J26</f>
        <v>9010.9608160000207</v>
      </c>
    </row>
    <row r="56" spans="1:10" x14ac:dyDescent="0.25">
      <c r="A56" s="102" t="s">
        <v>139</v>
      </c>
    </row>
  </sheetData>
  <mergeCells count="2">
    <mergeCell ref="A3:A4"/>
    <mergeCell ref="L3:L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3:H51"/>
  <sheetViews>
    <sheetView tabSelected="1" zoomScale="85" zoomScaleNormal="85" workbookViewId="0">
      <pane xSplit="1" topLeftCell="B1" activePane="topRight" state="frozen"/>
      <selection pane="topRight" activeCell="B51" sqref="B51"/>
    </sheetView>
  </sheetViews>
  <sheetFormatPr defaultRowHeight="15" x14ac:dyDescent="0.25"/>
  <cols>
    <col min="1" max="1" width="10.5703125" customWidth="1"/>
    <col min="2" max="2" width="35.28515625" customWidth="1"/>
    <col min="3" max="3" width="11.28515625" customWidth="1"/>
    <col min="4" max="6" width="11.28515625" bestFit="1" customWidth="1"/>
    <col min="7" max="7" width="10.85546875" bestFit="1" customWidth="1"/>
    <col min="8" max="8" width="10.85546875" style="30" bestFit="1" customWidth="1"/>
    <col min="9" max="9" width="9.5703125" bestFit="1" customWidth="1"/>
    <col min="10" max="10" width="9.42578125" customWidth="1"/>
    <col min="11" max="11" width="9.7109375" bestFit="1" customWidth="1"/>
    <col min="12" max="12" width="10.85546875" bestFit="1" customWidth="1"/>
  </cols>
  <sheetData>
    <row r="3" spans="2:8" x14ac:dyDescent="0.25">
      <c r="B3" s="68" t="s">
        <v>125</v>
      </c>
      <c r="C3" s="68"/>
    </row>
    <row r="4" spans="2:8" x14ac:dyDescent="0.25">
      <c r="B4" s="68" t="s">
        <v>126</v>
      </c>
      <c r="C4" s="68"/>
    </row>
    <row r="5" spans="2:8" s="69" customFormat="1" x14ac:dyDescent="0.25"/>
    <row r="6" spans="2:8" ht="15.75" thickBot="1" x14ac:dyDescent="0.3">
      <c r="B6" s="70" t="s">
        <v>127</v>
      </c>
      <c r="C6" s="71" t="s">
        <v>49</v>
      </c>
      <c r="D6" s="72" t="s">
        <v>50</v>
      </c>
      <c r="E6" s="72" t="s">
        <v>51</v>
      </c>
      <c r="F6" s="72" t="s">
        <v>52</v>
      </c>
      <c r="G6" s="72" t="s">
        <v>53</v>
      </c>
      <c r="H6"/>
    </row>
    <row r="7" spans="2:8" x14ac:dyDescent="0.25">
      <c r="B7" s="73" t="s">
        <v>128</v>
      </c>
      <c r="C7" s="74">
        <v>25489</v>
      </c>
      <c r="D7" s="75">
        <v>34619.938000000002</v>
      </c>
      <c r="E7" s="75">
        <v>48799.832999999999</v>
      </c>
      <c r="F7" s="75">
        <v>45885.851000000002</v>
      </c>
      <c r="G7" s="75">
        <v>44471.057999999997</v>
      </c>
      <c r="H7"/>
    </row>
    <row r="8" spans="2:8" x14ac:dyDescent="0.25">
      <c r="B8" s="76" t="s">
        <v>129</v>
      </c>
      <c r="C8" s="77">
        <v>3151</v>
      </c>
      <c r="D8" s="78">
        <v>2602.9740000000002</v>
      </c>
      <c r="E8" s="78">
        <v>3053.2950000000001</v>
      </c>
      <c r="F8" s="78">
        <v>3190.0909999999999</v>
      </c>
      <c r="G8" s="78">
        <v>3205.4760000000001</v>
      </c>
      <c r="H8"/>
    </row>
    <row r="9" spans="2:8" x14ac:dyDescent="0.25">
      <c r="B9" s="73" t="s">
        <v>130</v>
      </c>
      <c r="C9" s="74">
        <v>1001625</v>
      </c>
      <c r="D9" s="75">
        <v>1108113.4609999999</v>
      </c>
      <c r="E9" s="75">
        <v>1194216.2439999999</v>
      </c>
      <c r="F9" s="75">
        <v>1053274.8</v>
      </c>
      <c r="G9" s="75">
        <v>1105320.7309999999</v>
      </c>
      <c r="H9"/>
    </row>
    <row r="10" spans="2:8" x14ac:dyDescent="0.25">
      <c r="B10" s="76" t="s">
        <v>131</v>
      </c>
      <c r="C10" s="77">
        <v>5618</v>
      </c>
      <c r="D10" s="78">
        <v>3869.0160000000001</v>
      </c>
      <c r="E10" s="78">
        <v>4950.8379999999997</v>
      </c>
      <c r="F10" s="78">
        <v>3758.279</v>
      </c>
      <c r="G10" s="78">
        <v>7505.7489999999998</v>
      </c>
      <c r="H10"/>
    </row>
    <row r="11" spans="2:8" x14ac:dyDescent="0.25">
      <c r="B11" s="73" t="s">
        <v>132</v>
      </c>
      <c r="C11" s="74">
        <v>1134</v>
      </c>
      <c r="D11" s="75">
        <v>945.38300000000004</v>
      </c>
      <c r="E11" s="75">
        <v>420.78</v>
      </c>
      <c r="F11" s="75">
        <v>845.03300000000002</v>
      </c>
      <c r="G11" s="75">
        <v>518.44799999999998</v>
      </c>
      <c r="H11"/>
    </row>
    <row r="12" spans="2:8" x14ac:dyDescent="0.25">
      <c r="B12" s="76" t="s">
        <v>133</v>
      </c>
      <c r="C12" s="77">
        <v>189</v>
      </c>
      <c r="D12" s="78">
        <v>257.19900000000001</v>
      </c>
      <c r="E12" s="78">
        <v>148.77799999999999</v>
      </c>
      <c r="F12" s="78">
        <v>374.10399999999998</v>
      </c>
      <c r="G12" s="78">
        <v>350.33499999999998</v>
      </c>
      <c r="H12"/>
    </row>
    <row r="13" spans="2:8" x14ac:dyDescent="0.25">
      <c r="B13" s="73" t="s">
        <v>134</v>
      </c>
      <c r="C13" s="74">
        <v>468</v>
      </c>
      <c r="D13" s="75">
        <v>263.83199999999999</v>
      </c>
      <c r="E13" s="75">
        <v>114.572</v>
      </c>
      <c r="F13" s="75">
        <v>208.14699999999999</v>
      </c>
      <c r="G13" s="75">
        <v>475.31099999999998</v>
      </c>
      <c r="H13"/>
    </row>
    <row r="14" spans="2:8" x14ac:dyDescent="0.25">
      <c r="B14" s="79" t="s">
        <v>135</v>
      </c>
      <c r="C14" s="77">
        <v>0</v>
      </c>
      <c r="D14" s="78">
        <v>0</v>
      </c>
      <c r="E14" s="78">
        <v>0</v>
      </c>
      <c r="F14" s="78">
        <v>0</v>
      </c>
      <c r="G14" s="78">
        <v>0</v>
      </c>
      <c r="H14"/>
    </row>
    <row r="15" spans="2:8" x14ac:dyDescent="0.25">
      <c r="B15" s="73" t="s">
        <v>136</v>
      </c>
      <c r="C15" s="74">
        <v>8774</v>
      </c>
      <c r="D15" s="75">
        <v>17159.473999999998</v>
      </c>
      <c r="E15" s="75">
        <v>17768.519</v>
      </c>
      <c r="F15" s="75">
        <v>17044.062000000002</v>
      </c>
      <c r="G15" s="75">
        <v>17314.383999999998</v>
      </c>
      <c r="H15"/>
    </row>
    <row r="16" spans="2:8" x14ac:dyDescent="0.25">
      <c r="B16" s="80" t="s">
        <v>106</v>
      </c>
      <c r="C16" s="81">
        <v>1046448</v>
      </c>
      <c r="D16" s="82">
        <v>1167831.277</v>
      </c>
      <c r="E16" s="82">
        <v>1269472.8589999999</v>
      </c>
      <c r="F16" s="82">
        <v>1124580.3670000001</v>
      </c>
      <c r="G16" s="82">
        <v>1179161.4920000001</v>
      </c>
      <c r="H16"/>
    </row>
    <row r="17" spans="2:8" x14ac:dyDescent="0.25">
      <c r="H17"/>
    </row>
    <row r="18" spans="2:8" x14ac:dyDescent="0.25">
      <c r="H18"/>
    </row>
    <row r="19" spans="2:8" x14ac:dyDescent="0.25">
      <c r="B19" s="68" t="s">
        <v>137</v>
      </c>
      <c r="C19" s="68"/>
      <c r="H19"/>
    </row>
    <row r="20" spans="2:8" x14ac:dyDescent="0.25">
      <c r="B20" s="68" t="s">
        <v>126</v>
      </c>
      <c r="C20" s="68"/>
      <c r="H20"/>
    </row>
    <row r="21" spans="2:8" ht="15.75" thickBot="1" x14ac:dyDescent="0.3">
      <c r="B21" s="83" t="s">
        <v>127</v>
      </c>
      <c r="C21" s="84" t="s">
        <v>49</v>
      </c>
      <c r="D21" s="85" t="s">
        <v>50</v>
      </c>
      <c r="E21" s="85" t="s">
        <v>51</v>
      </c>
      <c r="F21" s="85" t="s">
        <v>52</v>
      </c>
      <c r="G21" s="85" t="s">
        <v>53</v>
      </c>
      <c r="H21"/>
    </row>
    <row r="22" spans="2:8" x14ac:dyDescent="0.25">
      <c r="B22" s="86" t="s">
        <v>128</v>
      </c>
      <c r="C22" s="87">
        <v>12953</v>
      </c>
      <c r="D22" s="88">
        <v>18776.401000000002</v>
      </c>
      <c r="E22" s="88">
        <v>14416.744000000001</v>
      </c>
      <c r="F22" s="88">
        <v>9773.7620000000006</v>
      </c>
      <c r="G22" s="88">
        <v>11967.74</v>
      </c>
      <c r="H22"/>
    </row>
    <row r="23" spans="2:8" x14ac:dyDescent="0.25">
      <c r="B23" s="89" t="s">
        <v>129</v>
      </c>
      <c r="C23" s="90">
        <v>161</v>
      </c>
      <c r="D23" s="91">
        <v>6284.1180000000004</v>
      </c>
      <c r="E23" s="91">
        <v>10541.1</v>
      </c>
      <c r="F23" s="91">
        <v>11372.078</v>
      </c>
      <c r="G23" s="91">
        <v>587.39400000000001</v>
      </c>
      <c r="H23"/>
    </row>
    <row r="24" spans="2:8" x14ac:dyDescent="0.25">
      <c r="B24" s="86" t="s">
        <v>130</v>
      </c>
      <c r="C24" s="87">
        <v>2411060</v>
      </c>
      <c r="D24" s="88">
        <v>2276247.727</v>
      </c>
      <c r="E24" s="88">
        <v>2326554.8319999999</v>
      </c>
      <c r="F24" s="88">
        <v>1819747.1470000001</v>
      </c>
      <c r="G24" s="88">
        <v>2055789.477</v>
      </c>
      <c r="H24"/>
    </row>
    <row r="25" spans="2:8" x14ac:dyDescent="0.25">
      <c r="B25" s="89" t="s">
        <v>131</v>
      </c>
      <c r="C25" s="90">
        <v>2927</v>
      </c>
      <c r="D25" s="91">
        <v>1756.3710000000001</v>
      </c>
      <c r="E25" s="91">
        <v>1817.8530000000001</v>
      </c>
      <c r="F25" s="91">
        <v>1063.2950000000001</v>
      </c>
      <c r="G25" s="91">
        <v>1670.0530000000001</v>
      </c>
      <c r="H25"/>
    </row>
    <row r="26" spans="2:8" x14ac:dyDescent="0.25">
      <c r="B26" s="86" t="s">
        <v>132</v>
      </c>
      <c r="C26" s="87">
        <v>1058</v>
      </c>
      <c r="D26" s="88">
        <v>1094.9949999999999</v>
      </c>
      <c r="E26" s="88">
        <v>1511.1089999999999</v>
      </c>
      <c r="F26" s="88">
        <v>1523.326</v>
      </c>
      <c r="G26" s="88">
        <v>2064.3000000000002</v>
      </c>
      <c r="H26"/>
    </row>
    <row r="27" spans="2:8" x14ac:dyDescent="0.25">
      <c r="B27" s="89" t="s">
        <v>133</v>
      </c>
      <c r="C27" s="90">
        <v>269</v>
      </c>
      <c r="D27" s="91">
        <v>349.09100000000001</v>
      </c>
      <c r="E27" s="91">
        <v>812.40099999999995</v>
      </c>
      <c r="F27" s="91">
        <v>867.41</v>
      </c>
      <c r="G27" s="91">
        <v>318.26400000000001</v>
      </c>
      <c r="H27"/>
    </row>
    <row r="28" spans="2:8" x14ac:dyDescent="0.25">
      <c r="B28" s="86" t="s">
        <v>134</v>
      </c>
      <c r="C28" s="87">
        <v>192</v>
      </c>
      <c r="D28" s="88">
        <v>146.85300000000001</v>
      </c>
      <c r="E28" s="88">
        <v>130.524</v>
      </c>
      <c r="F28" s="88">
        <v>222.446</v>
      </c>
      <c r="G28" s="88">
        <v>114.518</v>
      </c>
      <c r="H28"/>
    </row>
    <row r="29" spans="2:8" x14ac:dyDescent="0.25">
      <c r="B29" s="92" t="s">
        <v>135</v>
      </c>
      <c r="C29" s="90">
        <v>0</v>
      </c>
      <c r="D29" s="91">
        <v>0</v>
      </c>
      <c r="E29" s="91">
        <v>0</v>
      </c>
      <c r="F29" s="91">
        <v>0</v>
      </c>
      <c r="G29" s="91">
        <v>0</v>
      </c>
      <c r="H29"/>
    </row>
    <row r="30" spans="2:8" x14ac:dyDescent="0.25">
      <c r="B30" s="86" t="s">
        <v>136</v>
      </c>
      <c r="C30" s="87">
        <v>4620</v>
      </c>
      <c r="D30" s="88">
        <v>10530.394</v>
      </c>
      <c r="E30" s="88">
        <v>11141.978999999999</v>
      </c>
      <c r="F30" s="88">
        <v>10749.28</v>
      </c>
      <c r="G30" s="88">
        <v>10997.225</v>
      </c>
      <c r="H30"/>
    </row>
    <row r="31" spans="2:8" x14ac:dyDescent="0.25">
      <c r="B31" s="93" t="s">
        <v>106</v>
      </c>
      <c r="C31" s="94">
        <v>2433240</v>
      </c>
      <c r="D31" s="95">
        <v>2315185.9500000002</v>
      </c>
      <c r="E31" s="95">
        <v>2366926.5419999999</v>
      </c>
      <c r="F31" s="95">
        <v>1855318.7439999999</v>
      </c>
      <c r="G31" s="95">
        <v>2083508.9709999999</v>
      </c>
      <c r="H31"/>
    </row>
    <row r="35" spans="2:7" x14ac:dyDescent="0.25">
      <c r="B35" s="68" t="s">
        <v>138</v>
      </c>
    </row>
    <row r="36" spans="2:7" x14ac:dyDescent="0.25">
      <c r="B36" s="68" t="s">
        <v>126</v>
      </c>
      <c r="C36" s="68"/>
    </row>
    <row r="38" spans="2:7" ht="15.75" thickBot="1" x14ac:dyDescent="0.3">
      <c r="B38" s="55" t="s">
        <v>127</v>
      </c>
      <c r="C38" s="96" t="s">
        <v>49</v>
      </c>
      <c r="D38" s="96" t="s">
        <v>50</v>
      </c>
      <c r="E38" s="96" t="s">
        <v>51</v>
      </c>
      <c r="F38" s="96" t="s">
        <v>52</v>
      </c>
      <c r="G38" s="96" t="s">
        <v>53</v>
      </c>
    </row>
    <row r="39" spans="2:7" x14ac:dyDescent="0.25">
      <c r="B39" s="97" t="s">
        <v>128</v>
      </c>
      <c r="C39" s="88">
        <f>C22-C7</f>
        <v>-12536</v>
      </c>
      <c r="D39" s="88">
        <f t="shared" ref="D39:G48" si="0">D22-D7</f>
        <v>-15843.537</v>
      </c>
      <c r="E39" s="88">
        <f t="shared" si="0"/>
        <v>-34383.089</v>
      </c>
      <c r="F39" s="88">
        <f t="shared" si="0"/>
        <v>-36112.089</v>
      </c>
      <c r="G39" s="88">
        <f t="shared" si="0"/>
        <v>-32503.317999999999</v>
      </c>
    </row>
    <row r="40" spans="2:7" x14ac:dyDescent="0.25">
      <c r="B40" s="98" t="s">
        <v>129</v>
      </c>
      <c r="C40" s="99">
        <f t="shared" ref="C40:C48" si="1">C23-C8</f>
        <v>-2990</v>
      </c>
      <c r="D40" s="99">
        <f t="shared" si="0"/>
        <v>3681.1440000000002</v>
      </c>
      <c r="E40" s="99">
        <f t="shared" si="0"/>
        <v>7487.8050000000003</v>
      </c>
      <c r="F40" s="99">
        <f t="shared" si="0"/>
        <v>8181.9869999999992</v>
      </c>
      <c r="G40" s="99">
        <f t="shared" si="0"/>
        <v>-2618.0820000000003</v>
      </c>
    </row>
    <row r="41" spans="2:7" x14ac:dyDescent="0.25">
      <c r="B41" s="97" t="s">
        <v>130</v>
      </c>
      <c r="C41" s="88">
        <f t="shared" si="1"/>
        <v>1409435</v>
      </c>
      <c r="D41" s="88">
        <f t="shared" si="0"/>
        <v>1168134.2660000001</v>
      </c>
      <c r="E41" s="88">
        <f t="shared" si="0"/>
        <v>1132338.588</v>
      </c>
      <c r="F41" s="88">
        <f t="shared" si="0"/>
        <v>766472.34700000007</v>
      </c>
      <c r="G41" s="88">
        <f t="shared" si="0"/>
        <v>950468.74600000004</v>
      </c>
    </row>
    <row r="42" spans="2:7" x14ac:dyDescent="0.25">
      <c r="B42" s="98" t="s">
        <v>131</v>
      </c>
      <c r="C42" s="99">
        <f t="shared" si="1"/>
        <v>-2691</v>
      </c>
      <c r="D42" s="99">
        <f t="shared" si="0"/>
        <v>-2112.645</v>
      </c>
      <c r="E42" s="99">
        <f t="shared" si="0"/>
        <v>-3132.9849999999997</v>
      </c>
      <c r="F42" s="99">
        <f t="shared" si="0"/>
        <v>-2694.9839999999999</v>
      </c>
      <c r="G42" s="99">
        <f t="shared" si="0"/>
        <v>-5835.6959999999999</v>
      </c>
    </row>
    <row r="43" spans="2:7" x14ac:dyDescent="0.25">
      <c r="B43" s="97" t="s">
        <v>132</v>
      </c>
      <c r="C43" s="88">
        <f t="shared" si="1"/>
        <v>-76</v>
      </c>
      <c r="D43" s="88">
        <f t="shared" si="0"/>
        <v>149.61199999999985</v>
      </c>
      <c r="E43" s="88">
        <f t="shared" si="0"/>
        <v>1090.329</v>
      </c>
      <c r="F43" s="88">
        <f t="shared" si="0"/>
        <v>678.29300000000001</v>
      </c>
      <c r="G43" s="88">
        <f t="shared" si="0"/>
        <v>1545.8520000000003</v>
      </c>
    </row>
    <row r="44" spans="2:7" x14ac:dyDescent="0.25">
      <c r="B44" s="98" t="s">
        <v>133</v>
      </c>
      <c r="C44" s="99">
        <f t="shared" si="1"/>
        <v>80</v>
      </c>
      <c r="D44" s="99">
        <f t="shared" si="0"/>
        <v>91.891999999999996</v>
      </c>
      <c r="E44" s="99">
        <f t="shared" si="0"/>
        <v>663.62299999999993</v>
      </c>
      <c r="F44" s="99">
        <f t="shared" si="0"/>
        <v>493.30599999999998</v>
      </c>
      <c r="G44" s="99">
        <f t="shared" si="0"/>
        <v>-32.07099999999997</v>
      </c>
    </row>
    <row r="45" spans="2:7" x14ac:dyDescent="0.25">
      <c r="B45" s="97" t="s">
        <v>134</v>
      </c>
      <c r="C45" s="88">
        <f t="shared" si="1"/>
        <v>-276</v>
      </c>
      <c r="D45" s="88">
        <f t="shared" si="0"/>
        <v>-116.97899999999998</v>
      </c>
      <c r="E45" s="88">
        <f t="shared" si="0"/>
        <v>15.951999999999998</v>
      </c>
      <c r="F45" s="88">
        <f t="shared" si="0"/>
        <v>14.299000000000007</v>
      </c>
      <c r="G45" s="88">
        <f t="shared" si="0"/>
        <v>-360.79300000000001</v>
      </c>
    </row>
    <row r="46" spans="2:7" x14ac:dyDescent="0.25">
      <c r="B46" s="98" t="s">
        <v>135</v>
      </c>
      <c r="C46" s="99">
        <f t="shared" si="1"/>
        <v>0</v>
      </c>
      <c r="D46" s="99">
        <f t="shared" si="0"/>
        <v>0</v>
      </c>
      <c r="E46" s="99">
        <f t="shared" si="0"/>
        <v>0</v>
      </c>
      <c r="F46" s="99">
        <f t="shared" si="0"/>
        <v>0</v>
      </c>
      <c r="G46" s="99">
        <f t="shared" si="0"/>
        <v>0</v>
      </c>
    </row>
    <row r="47" spans="2:7" x14ac:dyDescent="0.25">
      <c r="B47" s="97" t="s">
        <v>136</v>
      </c>
      <c r="C47" s="88">
        <f t="shared" si="1"/>
        <v>-4154</v>
      </c>
      <c r="D47" s="88">
        <f t="shared" si="0"/>
        <v>-6629.0799999999981</v>
      </c>
      <c r="E47" s="88">
        <f t="shared" si="0"/>
        <v>-6626.5400000000009</v>
      </c>
      <c r="F47" s="88">
        <f t="shared" si="0"/>
        <v>-6294.7820000000011</v>
      </c>
      <c r="G47" s="88">
        <f t="shared" si="0"/>
        <v>-6317.1589999999978</v>
      </c>
    </row>
    <row r="48" spans="2:7" x14ac:dyDescent="0.25">
      <c r="B48" s="100" t="s">
        <v>106</v>
      </c>
      <c r="C48" s="101">
        <f t="shared" si="1"/>
        <v>1386792</v>
      </c>
      <c r="D48" s="101">
        <f t="shared" si="0"/>
        <v>1147354.6730000002</v>
      </c>
      <c r="E48" s="101">
        <f t="shared" si="0"/>
        <v>1097453.683</v>
      </c>
      <c r="F48" s="101">
        <f t="shared" si="0"/>
        <v>730738.37699999986</v>
      </c>
      <c r="G48" s="101">
        <f t="shared" si="0"/>
        <v>904347.47899999982</v>
      </c>
    </row>
    <row r="51" spans="2:2" x14ac:dyDescent="0.25">
      <c r="B51" s="102" t="s">
        <v>139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11_Import-Reg-Abr-Ita</vt:lpstr>
      <vt:lpstr>11_Export-Reg-Abr-Ita</vt:lpstr>
      <vt:lpstr>11_Saldo Graf</vt:lpstr>
      <vt:lpstr>11_Saldo Tab</vt:lpstr>
      <vt:lpstr>11_Imp_exp_x_Ateco</vt:lpstr>
    </vt:vector>
  </TitlesOfParts>
  <Company>REGIONE ABRUZZO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Tiziana Valentino</dc:creator>
  <cp:lastModifiedBy>Tiziana Valentino</cp:lastModifiedBy>
  <dcterms:created xsi:type="dcterms:W3CDTF">2022-04-15T11:14:26Z</dcterms:created>
  <dcterms:modified xsi:type="dcterms:W3CDTF">2022-04-15T11:19:38Z</dcterms:modified>
</cp:coreProperties>
</file>