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drawings/drawing8.xml" ContentType="application/vnd.openxmlformats-officedocument.drawing+xml"/>
  <Override PartName="/xl/charts/chart21.xml" ContentType="application/vnd.openxmlformats-officedocument.drawingml.chart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drawings/drawing11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tiziana.valentino\seadrive_root\tiziana\My Libraries\La Mia Libreria\Statistica\DATI\Dati_Pubblicazioni_Aree_Tematiche_Altro\Annuari_statistici\Annuario 2025\DATI x sito\"/>
    </mc:Choice>
  </mc:AlternateContent>
  <xr:revisionPtr revIDLastSave="0" documentId="13_ncr:1_{85115DD3-94BF-438C-B1DB-642281587BC2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Tab. 2.1" sheetId="2" r:id="rId1"/>
    <sheet name="Tab. 2.2, Graf. 2.1" sheetId="4" r:id="rId2"/>
    <sheet name=" Graf. da 2.2 a 2.7" sheetId="5" r:id="rId3"/>
    <sheet name="Graf. da 2.8 a 2.13" sheetId="6" r:id="rId4"/>
    <sheet name=" Graf 2.14" sheetId="9" r:id="rId5"/>
    <sheet name="Graf 2.15" sheetId="10" r:id="rId6"/>
    <sheet name="Graf da 2.16 a 2.19" sheetId="11" r:id="rId7"/>
    <sheet name="Tab 2.3" sheetId="12" r:id="rId8"/>
    <sheet name="Tab. 2.4" sheetId="13" r:id="rId9"/>
    <sheet name="Tab 2.5 Graf 2.20" sheetId="15" r:id="rId10"/>
    <sheet name="Graf 2.21" sheetId="14" r:id="rId11"/>
    <sheet name="Graf 2.22" sheetId="16" r:id="rId12"/>
    <sheet name="Graf 2.23" sheetId="17" r:id="rId13"/>
    <sheet name="Tab 2.6 - Graf 2.24 - Graf 2.25" sheetId="18" r:id="rId14"/>
  </sheets>
  <definedNames>
    <definedName name="_xlnm._FilterDatabase" localSheetId="11" hidden="1">'Graf 2.22'!#REF!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4" l="1"/>
  <c r="I110" i="17"/>
  <c r="H110" i="17"/>
  <c r="M30" i="17" s="1"/>
  <c r="G110" i="17"/>
  <c r="L30" i="17" s="1"/>
  <c r="I109" i="17"/>
  <c r="N29" i="17" s="1"/>
  <c r="H109" i="17"/>
  <c r="G109" i="17"/>
  <c r="L29" i="17" s="1"/>
  <c r="I104" i="17"/>
  <c r="H104" i="17"/>
  <c r="G104" i="17"/>
  <c r="I99" i="17"/>
  <c r="H99" i="17"/>
  <c r="M27" i="17" s="1"/>
  <c r="G99" i="17"/>
  <c r="L27" i="17" s="1"/>
  <c r="I94" i="17"/>
  <c r="N26" i="17" s="1"/>
  <c r="H94" i="17"/>
  <c r="M26" i="17" s="1"/>
  <c r="G94" i="17"/>
  <c r="L26" i="17" s="1"/>
  <c r="I89" i="17"/>
  <c r="N25" i="17" s="1"/>
  <c r="H89" i="17"/>
  <c r="M25" i="17" s="1"/>
  <c r="G89" i="17"/>
  <c r="L25" i="17" s="1"/>
  <c r="I84" i="17"/>
  <c r="N24" i="17" s="1"/>
  <c r="H84" i="17"/>
  <c r="M24" i="17" s="1"/>
  <c r="G84" i="17"/>
  <c r="I79" i="17"/>
  <c r="N23" i="17" s="1"/>
  <c r="H79" i="17"/>
  <c r="M23" i="17" s="1"/>
  <c r="G79" i="17"/>
  <c r="L23" i="17" s="1"/>
  <c r="I74" i="17"/>
  <c r="H74" i="17"/>
  <c r="M22" i="17" s="1"/>
  <c r="G74" i="17"/>
  <c r="I69" i="17"/>
  <c r="H69" i="17"/>
  <c r="G69" i="17"/>
  <c r="I64" i="17"/>
  <c r="H64" i="17"/>
  <c r="G64" i="17"/>
  <c r="L20" i="17" s="1"/>
  <c r="I59" i="17"/>
  <c r="N19" i="17" s="1"/>
  <c r="H59" i="17"/>
  <c r="M19" i="17" s="1"/>
  <c r="G59" i="17"/>
  <c r="L19" i="17" s="1"/>
  <c r="I54" i="17"/>
  <c r="N18" i="17" s="1"/>
  <c r="H54" i="17"/>
  <c r="M18" i="17" s="1"/>
  <c r="G54" i="17"/>
  <c r="I49" i="17"/>
  <c r="H49" i="17"/>
  <c r="M17" i="17" s="1"/>
  <c r="G49" i="17"/>
  <c r="L17" i="17" s="1"/>
  <c r="I44" i="17"/>
  <c r="H44" i="17"/>
  <c r="M16" i="17" s="1"/>
  <c r="G44" i="17"/>
  <c r="L16" i="17" s="1"/>
  <c r="I39" i="17"/>
  <c r="N15" i="17" s="1"/>
  <c r="H39" i="17"/>
  <c r="M15" i="17" s="1"/>
  <c r="G39" i="17"/>
  <c r="L15" i="17" s="1"/>
  <c r="I34" i="17"/>
  <c r="N14" i="17" s="1"/>
  <c r="H34" i="17"/>
  <c r="M14" i="17" s="1"/>
  <c r="G34" i="17"/>
  <c r="L14" i="17" s="1"/>
  <c r="N30" i="17"/>
  <c r="M29" i="17"/>
  <c r="I29" i="17"/>
  <c r="N13" i="17" s="1"/>
  <c r="H29" i="17"/>
  <c r="M13" i="17" s="1"/>
  <c r="G29" i="17"/>
  <c r="L13" i="17" s="1"/>
  <c r="N28" i="17"/>
  <c r="M28" i="17"/>
  <c r="L28" i="17"/>
  <c r="N27" i="17"/>
  <c r="L24" i="17"/>
  <c r="I24" i="17"/>
  <c r="N12" i="17" s="1"/>
  <c r="H24" i="17"/>
  <c r="M12" i="17" s="1"/>
  <c r="G24" i="17"/>
  <c r="L12" i="17" s="1"/>
  <c r="N22" i="17"/>
  <c r="L22" i="17"/>
  <c r="N21" i="17"/>
  <c r="M21" i="17"/>
  <c r="L21" i="17"/>
  <c r="N20" i="17"/>
  <c r="M20" i="17"/>
  <c r="I19" i="17"/>
  <c r="N11" i="17" s="1"/>
  <c r="H19" i="17"/>
  <c r="M11" i="17" s="1"/>
  <c r="G19" i="17"/>
  <c r="L11" i="17" s="1"/>
  <c r="L18" i="17"/>
  <c r="N17" i="17"/>
  <c r="N16" i="17"/>
  <c r="I14" i="17"/>
  <c r="H14" i="17"/>
  <c r="G14" i="17"/>
  <c r="M10" i="17"/>
  <c r="L10" i="17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H48" i="15"/>
  <c r="G48" i="15"/>
  <c r="F48" i="15"/>
  <c r="E48" i="15"/>
  <c r="D48" i="15"/>
  <c r="C48" i="15"/>
  <c r="B48" i="15"/>
  <c r="H47" i="15"/>
  <c r="G47" i="15"/>
  <c r="F47" i="15"/>
  <c r="E47" i="15"/>
  <c r="D47" i="15"/>
  <c r="C47" i="15"/>
  <c r="B47" i="15"/>
  <c r="H46" i="15"/>
  <c r="G46" i="15"/>
  <c r="F46" i="15"/>
  <c r="E46" i="15"/>
  <c r="D46" i="15"/>
  <c r="C46" i="15"/>
  <c r="B46" i="15"/>
  <c r="H45" i="15"/>
  <c r="G45" i="15"/>
  <c r="F45" i="15"/>
  <c r="E45" i="15"/>
  <c r="D45" i="15"/>
  <c r="C45" i="15"/>
  <c r="B45" i="15"/>
  <c r="H44" i="15"/>
  <c r="G44" i="15"/>
  <c r="F44" i="15"/>
  <c r="E44" i="15"/>
  <c r="D44" i="15"/>
  <c r="C44" i="15"/>
  <c r="B44" i="15"/>
  <c r="H43" i="15"/>
  <c r="G43" i="15"/>
  <c r="F43" i="15"/>
  <c r="E43" i="15"/>
  <c r="D43" i="15"/>
  <c r="C43" i="15"/>
  <c r="B43" i="15"/>
  <c r="O28" i="14"/>
  <c r="N28" i="14"/>
  <c r="M28" i="14"/>
  <c r="L28" i="14"/>
  <c r="K28" i="14"/>
  <c r="J28" i="14"/>
  <c r="O27" i="14"/>
  <c r="N27" i="14"/>
  <c r="M27" i="14"/>
  <c r="L27" i="14"/>
  <c r="K27" i="14"/>
  <c r="D27" i="14"/>
  <c r="C27" i="14"/>
  <c r="B27" i="14"/>
  <c r="I20" i="14"/>
  <c r="I28" i="14" s="1"/>
  <c r="H20" i="14"/>
  <c r="H28" i="14" s="1"/>
  <c r="G20" i="14"/>
  <c r="G28" i="14" s="1"/>
  <c r="F20" i="14"/>
  <c r="F28" i="14" s="1"/>
  <c r="E20" i="14"/>
  <c r="E28" i="14" s="1"/>
  <c r="D20" i="14"/>
  <c r="D28" i="14" s="1"/>
  <c r="C20" i="14"/>
  <c r="C28" i="14" s="1"/>
  <c r="B20" i="14"/>
  <c r="B28" i="14" s="1"/>
  <c r="I11" i="14"/>
  <c r="I27" i="14" s="1"/>
  <c r="H11" i="14"/>
  <c r="H27" i="14" s="1"/>
  <c r="G11" i="14"/>
  <c r="G27" i="14" s="1"/>
  <c r="F11" i="14"/>
  <c r="F27" i="14" s="1"/>
  <c r="E11" i="14"/>
  <c r="E27" i="14" s="1"/>
  <c r="D11" i="14"/>
  <c r="C11" i="14"/>
  <c r="B11" i="14"/>
  <c r="G111" i="17" l="1"/>
  <c r="H111" i="17"/>
  <c r="I111" i="17"/>
  <c r="L31" i="17"/>
  <c r="P24" i="17"/>
  <c r="P23" i="17"/>
  <c r="P16" i="17"/>
  <c r="Q24" i="17"/>
  <c r="Q23" i="17"/>
  <c r="P30" i="17"/>
  <c r="P26" i="17"/>
  <c r="Q20" i="17"/>
  <c r="Q26" i="17"/>
  <c r="O20" i="17"/>
  <c r="Q29" i="17"/>
  <c r="N10" i="17"/>
  <c r="N31" i="17" s="1"/>
  <c r="P10" i="17" s="1"/>
  <c r="M31" i="17"/>
  <c r="Q31" i="17" s="1"/>
  <c r="P22" i="17" l="1"/>
  <c r="Q12" i="17"/>
  <c r="P31" i="17"/>
  <c r="P27" i="17"/>
  <c r="P21" i="17"/>
  <c r="Q15" i="17"/>
  <c r="P29" i="17"/>
  <c r="Q22" i="17"/>
  <c r="P14" i="17"/>
  <c r="Q27" i="17"/>
  <c r="P15" i="17"/>
  <c r="Q21" i="17"/>
  <c r="P20" i="17"/>
  <c r="P12" i="17"/>
  <c r="O19" i="17"/>
  <c r="P25" i="17"/>
  <c r="P11" i="17"/>
  <c r="Q11" i="17"/>
  <c r="O18" i="17"/>
  <c r="P17" i="17"/>
  <c r="P19" i="17"/>
  <c r="Q18" i="17"/>
  <c r="Q19" i="17"/>
  <c r="Q17" i="17"/>
  <c r="Q13" i="17"/>
  <c r="P18" i="17"/>
  <c r="O16" i="17"/>
  <c r="P13" i="17"/>
  <c r="Q30" i="17"/>
  <c r="Q10" i="17"/>
  <c r="Q28" i="17"/>
  <c r="Q25" i="17"/>
  <c r="Q16" i="17"/>
  <c r="Q14" i="17"/>
  <c r="O17" i="17"/>
  <c r="P28" i="17"/>
  <c r="I110" i="10" l="1"/>
  <c r="H110" i="10"/>
  <c r="M30" i="10" s="1"/>
  <c r="G110" i="10"/>
  <c r="I109" i="10"/>
  <c r="N29" i="10" s="1"/>
  <c r="H109" i="10"/>
  <c r="M29" i="10" s="1"/>
  <c r="G109" i="10"/>
  <c r="I104" i="10"/>
  <c r="N28" i="10" s="1"/>
  <c r="H104" i="10"/>
  <c r="M28" i="10" s="1"/>
  <c r="G104" i="10"/>
  <c r="L28" i="10" s="1"/>
  <c r="I99" i="10"/>
  <c r="N27" i="10" s="1"/>
  <c r="H99" i="10"/>
  <c r="M27" i="10" s="1"/>
  <c r="G99" i="10"/>
  <c r="L27" i="10" s="1"/>
  <c r="I94" i="10"/>
  <c r="N26" i="10" s="1"/>
  <c r="H94" i="10"/>
  <c r="M26" i="10" s="1"/>
  <c r="G94" i="10"/>
  <c r="L26" i="10" s="1"/>
  <c r="I89" i="10"/>
  <c r="N25" i="10" s="1"/>
  <c r="H89" i="10"/>
  <c r="M25" i="10" s="1"/>
  <c r="G89" i="10"/>
  <c r="L25" i="10" s="1"/>
  <c r="I84" i="10"/>
  <c r="N24" i="10" s="1"/>
  <c r="H84" i="10"/>
  <c r="M24" i="10" s="1"/>
  <c r="G84" i="10"/>
  <c r="I79" i="10"/>
  <c r="H79" i="10"/>
  <c r="G79" i="10"/>
  <c r="I74" i="10"/>
  <c r="N22" i="10" s="1"/>
  <c r="H74" i="10"/>
  <c r="M22" i="10" s="1"/>
  <c r="G74" i="10"/>
  <c r="L22" i="10" s="1"/>
  <c r="I69" i="10"/>
  <c r="N21" i="10" s="1"/>
  <c r="H69" i="10"/>
  <c r="M21" i="10" s="1"/>
  <c r="G69" i="10"/>
  <c r="L21" i="10" s="1"/>
  <c r="I64" i="10"/>
  <c r="N20" i="10" s="1"/>
  <c r="H64" i="10"/>
  <c r="M20" i="10" s="1"/>
  <c r="G64" i="10"/>
  <c r="L20" i="10" s="1"/>
  <c r="I59" i="10"/>
  <c r="N19" i="10" s="1"/>
  <c r="H59" i="10"/>
  <c r="M19" i="10" s="1"/>
  <c r="G59" i="10"/>
  <c r="L19" i="10" s="1"/>
  <c r="I54" i="10"/>
  <c r="N18" i="10" s="1"/>
  <c r="H54" i="10"/>
  <c r="M18" i="10" s="1"/>
  <c r="G54" i="10"/>
  <c r="L18" i="10" s="1"/>
  <c r="I49" i="10"/>
  <c r="N17" i="10" s="1"/>
  <c r="H49" i="10"/>
  <c r="G49" i="10"/>
  <c r="I44" i="10"/>
  <c r="H44" i="10"/>
  <c r="M16" i="10" s="1"/>
  <c r="G44" i="10"/>
  <c r="L16" i="10" s="1"/>
  <c r="I39" i="10"/>
  <c r="N15" i="10" s="1"/>
  <c r="H39" i="10"/>
  <c r="M15" i="10" s="1"/>
  <c r="G39" i="10"/>
  <c r="L15" i="10" s="1"/>
  <c r="I34" i="10"/>
  <c r="N14" i="10" s="1"/>
  <c r="H34" i="10"/>
  <c r="M14" i="10" s="1"/>
  <c r="G34" i="10"/>
  <c r="L14" i="10" s="1"/>
  <c r="N30" i="10"/>
  <c r="L30" i="10"/>
  <c r="L29" i="10"/>
  <c r="I29" i="10"/>
  <c r="H29" i="10"/>
  <c r="G29" i="10"/>
  <c r="L24" i="10"/>
  <c r="I24" i="10"/>
  <c r="N12" i="10" s="1"/>
  <c r="H24" i="10"/>
  <c r="G24" i="10"/>
  <c r="L12" i="10" s="1"/>
  <c r="N23" i="10"/>
  <c r="M23" i="10"/>
  <c r="L23" i="10"/>
  <c r="I19" i="10"/>
  <c r="N11" i="10" s="1"/>
  <c r="H19" i="10"/>
  <c r="M11" i="10" s="1"/>
  <c r="G19" i="10"/>
  <c r="L11" i="10" s="1"/>
  <c r="M17" i="10"/>
  <c r="L17" i="10"/>
  <c r="N16" i="10"/>
  <c r="I14" i="10"/>
  <c r="N10" i="10" s="1"/>
  <c r="H14" i="10"/>
  <c r="G14" i="10"/>
  <c r="L10" i="10" s="1"/>
  <c r="N13" i="10"/>
  <c r="M13" i="10"/>
  <c r="L13" i="10"/>
  <c r="M12" i="10"/>
  <c r="I110" i="9"/>
  <c r="N30" i="9" s="1"/>
  <c r="H110" i="9"/>
  <c r="M30" i="9" s="1"/>
  <c r="G110" i="9"/>
  <c r="I109" i="9"/>
  <c r="N29" i="9" s="1"/>
  <c r="H109" i="9"/>
  <c r="M29" i="9" s="1"/>
  <c r="G109" i="9"/>
  <c r="I104" i="9"/>
  <c r="H104" i="9"/>
  <c r="G104" i="9"/>
  <c r="I99" i="9"/>
  <c r="N27" i="9" s="1"/>
  <c r="H99" i="9"/>
  <c r="M27" i="9" s="1"/>
  <c r="G99" i="9"/>
  <c r="L27" i="9" s="1"/>
  <c r="I94" i="9"/>
  <c r="N26" i="9" s="1"/>
  <c r="H94" i="9"/>
  <c r="M26" i="9" s="1"/>
  <c r="G94" i="9"/>
  <c r="L26" i="9" s="1"/>
  <c r="I89" i="9"/>
  <c r="N25" i="9" s="1"/>
  <c r="H89" i="9"/>
  <c r="M25" i="9" s="1"/>
  <c r="G89" i="9"/>
  <c r="L25" i="9" s="1"/>
  <c r="I84" i="9"/>
  <c r="N24" i="9" s="1"/>
  <c r="H84" i="9"/>
  <c r="G84" i="9"/>
  <c r="L24" i="9" s="1"/>
  <c r="I79" i="9"/>
  <c r="N23" i="9" s="1"/>
  <c r="H79" i="9"/>
  <c r="G79" i="9"/>
  <c r="I74" i="9"/>
  <c r="H74" i="9"/>
  <c r="G74" i="9"/>
  <c r="I69" i="9"/>
  <c r="N21" i="9" s="1"/>
  <c r="H69" i="9"/>
  <c r="M21" i="9" s="1"/>
  <c r="G69" i="9"/>
  <c r="L21" i="9" s="1"/>
  <c r="I64" i="9"/>
  <c r="N20" i="9" s="1"/>
  <c r="H64" i="9"/>
  <c r="M20" i="9" s="1"/>
  <c r="G64" i="9"/>
  <c r="L20" i="9" s="1"/>
  <c r="I59" i="9"/>
  <c r="N19" i="9" s="1"/>
  <c r="H59" i="9"/>
  <c r="M19" i="9" s="1"/>
  <c r="G59" i="9"/>
  <c r="L19" i="9" s="1"/>
  <c r="I54" i="9"/>
  <c r="N18" i="9" s="1"/>
  <c r="H54" i="9"/>
  <c r="M18" i="9" s="1"/>
  <c r="G54" i="9"/>
  <c r="L18" i="9" s="1"/>
  <c r="I49" i="9"/>
  <c r="N17" i="9" s="1"/>
  <c r="H49" i="9"/>
  <c r="M17" i="9" s="1"/>
  <c r="G49" i="9"/>
  <c r="L17" i="9" s="1"/>
  <c r="I44" i="9"/>
  <c r="H44" i="9"/>
  <c r="G44" i="9"/>
  <c r="I39" i="9"/>
  <c r="H39" i="9"/>
  <c r="M15" i="9" s="1"/>
  <c r="G39" i="9"/>
  <c r="L15" i="9" s="1"/>
  <c r="I34" i="9"/>
  <c r="N14" i="9" s="1"/>
  <c r="H34" i="9"/>
  <c r="M14" i="9" s="1"/>
  <c r="G34" i="9"/>
  <c r="L14" i="9" s="1"/>
  <c r="L30" i="9"/>
  <c r="L29" i="9"/>
  <c r="I29" i="9"/>
  <c r="N13" i="9" s="1"/>
  <c r="H29" i="9"/>
  <c r="M13" i="9" s="1"/>
  <c r="G29" i="9"/>
  <c r="L13" i="9" s="1"/>
  <c r="N28" i="9"/>
  <c r="M28" i="9"/>
  <c r="L28" i="9"/>
  <c r="M24" i="9"/>
  <c r="I24" i="9"/>
  <c r="N12" i="9" s="1"/>
  <c r="H24" i="9"/>
  <c r="M12" i="9" s="1"/>
  <c r="G24" i="9"/>
  <c r="L12" i="9" s="1"/>
  <c r="M23" i="9"/>
  <c r="L23" i="9"/>
  <c r="N22" i="9"/>
  <c r="M22" i="9"/>
  <c r="L22" i="9"/>
  <c r="I19" i="9"/>
  <c r="N11" i="9" s="1"/>
  <c r="H19" i="9"/>
  <c r="M11" i="9" s="1"/>
  <c r="G19" i="9"/>
  <c r="L11" i="9" s="1"/>
  <c r="N16" i="9"/>
  <c r="M16" i="9"/>
  <c r="L16" i="9"/>
  <c r="N15" i="9"/>
  <c r="I14" i="9"/>
  <c r="H14" i="9"/>
  <c r="G14" i="9"/>
  <c r="N10" i="9"/>
  <c r="M10" i="9"/>
  <c r="L10" i="9"/>
  <c r="H111" i="9" l="1"/>
  <c r="G111" i="9"/>
  <c r="H111" i="10"/>
  <c r="M10" i="10"/>
  <c r="G111" i="10"/>
  <c r="I111" i="10"/>
  <c r="P20" i="10"/>
  <c r="L31" i="9"/>
  <c r="M31" i="9"/>
  <c r="P12" i="10"/>
  <c r="Q23" i="10"/>
  <c r="S23" i="10" s="1"/>
  <c r="P14" i="10"/>
  <c r="Q21" i="10"/>
  <c r="S21" i="10" s="1"/>
  <c r="N31" i="9"/>
  <c r="P18" i="9" s="1"/>
  <c r="P30" i="9"/>
  <c r="Q20" i="9"/>
  <c r="R20" i="9" s="1"/>
  <c r="P13" i="10"/>
  <c r="Q15" i="10"/>
  <c r="S15" i="10" s="1"/>
  <c r="P15" i="10"/>
  <c r="P28" i="10"/>
  <c r="P17" i="10"/>
  <c r="M31" i="10"/>
  <c r="N31" i="10"/>
  <c r="Q13" i="10" s="1"/>
  <c r="S13" i="10" s="1"/>
  <c r="P26" i="10"/>
  <c r="P22" i="10"/>
  <c r="Q12" i="10"/>
  <c r="S12" i="10" s="1"/>
  <c r="Q29" i="10"/>
  <c r="S29" i="10" s="1"/>
  <c r="P19" i="10"/>
  <c r="Q20" i="10"/>
  <c r="S20" i="10" s="1"/>
  <c r="Q27" i="10"/>
  <c r="S27" i="10" s="1"/>
  <c r="L31" i="10"/>
  <c r="Q31" i="10" s="1"/>
  <c r="S31" i="10" s="1"/>
  <c r="Q14" i="10"/>
  <c r="S14" i="10" s="1"/>
  <c r="P26" i="9"/>
  <c r="Q18" i="10"/>
  <c r="S18" i="10" s="1"/>
  <c r="P18" i="10"/>
  <c r="Q19" i="10"/>
  <c r="S19" i="10" s="1"/>
  <c r="Q26" i="10"/>
  <c r="S26" i="10" s="1"/>
  <c r="Q22" i="10"/>
  <c r="S22" i="10" s="1"/>
  <c r="P30" i="10"/>
  <c r="I111" i="9"/>
  <c r="Q18" i="9" l="1"/>
  <c r="R18" i="9" s="1"/>
  <c r="P28" i="9"/>
  <c r="P13" i="9"/>
  <c r="Q11" i="10"/>
  <c r="S11" i="10" s="1"/>
  <c r="Q25" i="10"/>
  <c r="S25" i="10" s="1"/>
  <c r="Q30" i="10"/>
  <c r="S30" i="10" s="1"/>
  <c r="Q24" i="10"/>
  <c r="S24" i="10" s="1"/>
  <c r="P27" i="10"/>
  <c r="P25" i="10"/>
  <c r="Q26" i="9"/>
  <c r="R26" i="9" s="1"/>
  <c r="Q23" i="9"/>
  <c r="R23" i="9" s="1"/>
  <c r="P14" i="9"/>
  <c r="Q17" i="9"/>
  <c r="R17" i="9" s="1"/>
  <c r="Q14" i="9"/>
  <c r="R14" i="9" s="1"/>
  <c r="P22" i="9"/>
  <c r="P17" i="9"/>
  <c r="P23" i="9"/>
  <c r="Q13" i="9"/>
  <c r="R13" i="9" s="1"/>
  <c r="P31" i="9"/>
  <c r="Q11" i="9"/>
  <c r="R11" i="9" s="1"/>
  <c r="Q27" i="9"/>
  <c r="R27" i="9" s="1"/>
  <c r="P16" i="9"/>
  <c r="P29" i="10"/>
  <c r="Q17" i="10"/>
  <c r="S17" i="10" s="1"/>
  <c r="P31" i="10"/>
  <c r="P21" i="10"/>
  <c r="P24" i="9"/>
  <c r="Q29" i="9"/>
  <c r="R29" i="9" s="1"/>
  <c r="Q30" i="9"/>
  <c r="R30" i="9" s="1"/>
  <c r="Q24" i="9"/>
  <c r="R24" i="9" s="1"/>
  <c r="Q16" i="9"/>
  <c r="R16" i="9" s="1"/>
  <c r="P21" i="9"/>
  <c r="P11" i="9"/>
  <c r="P10" i="9"/>
  <c r="Q31" i="9"/>
  <c r="R31" i="9" s="1"/>
  <c r="Q10" i="9"/>
  <c r="R10" i="9" s="1"/>
  <c r="P19" i="9"/>
  <c r="P25" i="9"/>
  <c r="P16" i="10"/>
  <c r="P10" i="10"/>
  <c r="Q16" i="10"/>
  <c r="S16" i="10" s="1"/>
  <c r="P24" i="10"/>
  <c r="P11" i="10"/>
  <c r="P23" i="10"/>
  <c r="Q28" i="9"/>
  <c r="R28" i="9" s="1"/>
  <c r="Q21" i="9"/>
  <c r="R21" i="9" s="1"/>
  <c r="Q25" i="9"/>
  <c r="R25" i="9" s="1"/>
  <c r="P27" i="9"/>
  <c r="P12" i="9"/>
  <c r="Q19" i="9"/>
  <c r="R19" i="9" s="1"/>
  <c r="P20" i="9"/>
  <c r="Q22" i="9"/>
  <c r="R22" i="9" s="1"/>
  <c r="Q28" i="10"/>
  <c r="S28" i="10" s="1"/>
  <c r="Q12" i="9"/>
  <c r="R12" i="9" s="1"/>
  <c r="P15" i="9"/>
  <c r="Q15" i="9"/>
  <c r="R15" i="9" s="1"/>
  <c r="Q10" i="10"/>
  <c r="S10" i="10" s="1"/>
  <c r="P29" i="9"/>
  <c r="G28" i="4" l="1"/>
  <c r="F28" i="4"/>
  <c r="E28" i="4"/>
  <c r="D28" i="4"/>
  <c r="C28" i="4"/>
  <c r="B28" i="4"/>
  <c r="G27" i="4"/>
  <c r="F27" i="4"/>
  <c r="E27" i="4"/>
  <c r="D27" i="4"/>
  <c r="C27" i="4"/>
  <c r="B27" i="4"/>
  <c r="G25" i="4"/>
  <c r="F25" i="4"/>
  <c r="E25" i="4"/>
  <c r="D25" i="4"/>
  <c r="C25" i="4"/>
  <c r="B25" i="4"/>
  <c r="G24" i="4"/>
  <c r="F24" i="4"/>
  <c r="E24" i="4"/>
  <c r="D24" i="4"/>
  <c r="C24" i="4"/>
  <c r="B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S10" authorId="0" shapeId="0" xr:uid="{02A60183-1474-41DC-BC6B-F54297F72102}">
      <text>
        <r>
          <rPr>
            <sz val="11"/>
            <color indexed="8"/>
            <rFont val="Calibri"/>
            <family val="2"/>
            <scheme val="minor"/>
          </rPr>
          <t>Stato dell'osservazione: Dato provvisorio</t>
        </r>
      </text>
    </comment>
    <comment ref="S11" authorId="0" shapeId="0" xr:uid="{E3B05E54-E687-4D7F-B902-4B449D0F4826}">
      <text>
        <r>
          <rPr>
            <sz val="11"/>
            <color indexed="8"/>
            <rFont val="Calibri"/>
            <family val="2"/>
            <scheme val="minor"/>
          </rPr>
          <t>Stato dell'osservazione: Dato provvisorio</t>
        </r>
      </text>
    </comment>
    <comment ref="S12" authorId="0" shapeId="0" xr:uid="{5AAE1792-C98B-44E9-B824-87215C75820E}">
      <text>
        <r>
          <rPr>
            <sz val="11"/>
            <color indexed="8"/>
            <rFont val="Calibri"/>
            <family val="2"/>
            <scheme val="minor"/>
          </rPr>
          <t>Stato dell'osservazione: Dato provvisorio</t>
        </r>
      </text>
    </comment>
    <comment ref="S13" authorId="0" shapeId="0" xr:uid="{5685B49A-14E6-40B7-85B5-094D6CD63695}">
      <text>
        <r>
          <rPr>
            <sz val="11"/>
            <color indexed="8"/>
            <rFont val="Calibri"/>
            <family val="2"/>
            <scheme val="minor"/>
          </rPr>
          <t>Stato dell'osservazione: Dato provvisorio</t>
        </r>
      </text>
    </comment>
    <comment ref="S14" authorId="0" shapeId="0" xr:uid="{B45E29AE-235F-4D97-9117-0870A774376E}">
      <text>
        <r>
          <rPr>
            <sz val="11"/>
            <color indexed="8"/>
            <rFont val="Calibri"/>
            <family val="2"/>
            <scheme val="minor"/>
          </rPr>
          <t>Stato dell'osservazione: Dato provvisorio</t>
        </r>
      </text>
    </comment>
    <comment ref="S15" authorId="0" shapeId="0" xr:uid="{4B428D3F-C920-4329-9272-B29C10A8626E}">
      <text>
        <r>
          <rPr>
            <sz val="11"/>
            <color indexed="8"/>
            <rFont val="Calibri"/>
            <family val="2"/>
            <scheme val="minor"/>
          </rPr>
          <t>Stato dell'osservazione: Dato provvisorio</t>
        </r>
      </text>
    </comment>
    <comment ref="S21" authorId="0" shapeId="0" xr:uid="{04DD7D45-CC11-44A3-AAB5-E5CC67A590DF}">
      <text>
        <r>
          <rPr>
            <sz val="11"/>
            <color indexed="8"/>
            <rFont val="Calibri"/>
            <family val="2"/>
            <scheme val="minor"/>
          </rPr>
          <t>Stato dell'osservazione: Dato provvisorio</t>
        </r>
      </text>
    </comment>
    <comment ref="S22" authorId="0" shapeId="0" xr:uid="{52D4F180-018E-4EA4-A999-718D0AB17FC2}">
      <text>
        <r>
          <rPr>
            <sz val="11"/>
            <color indexed="8"/>
            <rFont val="Calibri"/>
            <family val="2"/>
            <scheme val="minor"/>
          </rPr>
          <t>Stato dell'osservazione: Dato provvisorio</t>
        </r>
      </text>
    </comment>
    <comment ref="S23" authorId="0" shapeId="0" xr:uid="{722152DA-2280-46BC-A4EB-579384A23A56}">
      <text>
        <r>
          <rPr>
            <sz val="11"/>
            <color indexed="8"/>
            <rFont val="Calibri"/>
            <family val="2"/>
            <scheme val="minor"/>
          </rPr>
          <t>Stato dell'osservazione: Dato provvisorio</t>
        </r>
      </text>
    </comment>
    <comment ref="S24" authorId="0" shapeId="0" xr:uid="{876D65B4-6F00-40B2-8324-DF5ADCE816E4}">
      <text>
        <r>
          <rPr>
            <sz val="11"/>
            <color indexed="8"/>
            <rFont val="Calibri"/>
            <family val="2"/>
            <scheme val="minor"/>
          </rPr>
          <t>Stato dell'osservazione: Dato provvisorio</t>
        </r>
      </text>
    </comment>
    <comment ref="S25" authorId="0" shapeId="0" xr:uid="{A16EB3EA-E153-4244-9357-F6DF218236C0}">
      <text>
        <r>
          <rPr>
            <sz val="11"/>
            <color indexed="8"/>
            <rFont val="Calibri"/>
            <family val="2"/>
            <scheme val="minor"/>
          </rPr>
          <t>Stato dell'osservazione: Dato provvisorio</t>
        </r>
      </text>
    </comment>
    <comment ref="S26" authorId="0" shapeId="0" xr:uid="{205F25A4-5D92-4A10-BBB3-67CAEA9A64E8}">
      <text>
        <r>
          <rPr>
            <sz val="11"/>
            <color indexed="8"/>
            <rFont val="Calibri"/>
            <family val="2"/>
            <scheme val="minor"/>
          </rPr>
          <t>Stato dell'osservazione: Dato provvisorio</t>
        </r>
      </text>
    </comment>
    <comment ref="S35" authorId="0" shapeId="0" xr:uid="{8928A853-B4AB-4579-B367-38DF5C581F6F}">
      <text>
        <r>
          <rPr>
            <sz val="11"/>
            <color indexed="8"/>
            <rFont val="Calibri"/>
            <family val="2"/>
            <scheme val="minor"/>
          </rPr>
          <t>Stato dell'osservazione: Dato provvisorio</t>
        </r>
      </text>
    </comment>
    <comment ref="S36" authorId="0" shapeId="0" xr:uid="{5345C316-8850-4CFA-ABAB-C19319B750D1}">
      <text>
        <r>
          <rPr>
            <sz val="11"/>
            <color indexed="8"/>
            <rFont val="Calibri"/>
            <family val="2"/>
            <scheme val="minor"/>
          </rPr>
          <t>Stato dell'osservazione: Dato provvisorio</t>
        </r>
      </text>
    </comment>
    <comment ref="S37" authorId="0" shapeId="0" xr:uid="{FB524720-1239-4B87-9D0F-233139B9B864}">
      <text>
        <r>
          <rPr>
            <sz val="11"/>
            <color indexed="8"/>
            <rFont val="Calibri"/>
            <family val="2"/>
            <scheme val="minor"/>
          </rPr>
          <t>Stato dell'osservazione: Dato provvisorio</t>
        </r>
      </text>
    </comment>
    <comment ref="S38" authorId="0" shapeId="0" xr:uid="{DE0AAAA6-4FA8-4A61-980B-3B44C7D986FC}">
      <text>
        <r>
          <rPr>
            <sz val="11"/>
            <color indexed="8"/>
            <rFont val="Calibri"/>
            <family val="2"/>
            <scheme val="minor"/>
          </rPr>
          <t>Stato dell'osservazione: Dato provvisorio</t>
        </r>
      </text>
    </comment>
    <comment ref="S39" authorId="0" shapeId="0" xr:uid="{46885F6D-D07D-4116-AF11-3664BB6AA037}">
      <text>
        <r>
          <rPr>
            <sz val="11"/>
            <color indexed="8"/>
            <rFont val="Calibri"/>
            <family val="2"/>
            <scheme val="minor"/>
          </rPr>
          <t>Stato dell'osservazione: Dato provvisorio</t>
        </r>
      </text>
    </comment>
    <comment ref="S40" authorId="0" shapeId="0" xr:uid="{116BED1F-25C2-4FAA-8EDC-7290BF16A0F5}">
      <text>
        <r>
          <rPr>
            <sz val="11"/>
            <color indexed="8"/>
            <rFont val="Calibri"/>
            <family val="2"/>
            <scheme val="minor"/>
          </rPr>
          <t>Stato dell'osservazione: Dato provvisorio</t>
        </r>
      </text>
    </comment>
    <comment ref="T59" authorId="0" shapeId="0" xr:uid="{D34104F9-C2B5-4E8E-BFB4-30AEFB1F8EE1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60" authorId="0" shapeId="0" xr:uid="{EB4E59CE-BD93-45A1-A2B8-4FCB5301E49A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61" authorId="0" shapeId="0" xr:uid="{3AA6FACA-7C0E-4144-AF53-5331F62755EF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62" authorId="0" shapeId="0" xr:uid="{288AEF32-6691-4FBD-9F61-C60FD7DE4759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63" authorId="0" shapeId="0" xr:uid="{845823C0-513C-4327-8A7B-945A44A63C5F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64" authorId="0" shapeId="0" xr:uid="{0A8B1C46-68CC-46C1-9857-F7A26282FA2A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65" authorId="0" shapeId="0" xr:uid="{59EF25C6-E2B8-4EE5-8C2B-8BA3A8D6FDB1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66" authorId="0" shapeId="0" xr:uid="{D7D7589E-5A3A-4376-8288-B55964BCC52E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67" authorId="0" shapeId="0" xr:uid="{1F945580-6907-435A-A6C0-BF3720A37D28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68" authorId="0" shapeId="0" xr:uid="{05DECC30-27EE-49A3-B6FA-DC4316EEB4C0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69" authorId="0" shapeId="0" xr:uid="{50BFDC03-5D00-4A76-92DB-031C6E91FFD7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70" authorId="0" shapeId="0" xr:uid="{7596F57F-7490-40CE-883B-DE5A33783F7F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71" authorId="0" shapeId="0" xr:uid="{93CA1213-10BC-46D2-B9FB-A48694D07239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72" authorId="0" shapeId="0" xr:uid="{BE24935B-EBD5-45F7-ACBC-198E4E57165F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73" authorId="0" shapeId="0" xr:uid="{B6995BC6-8F95-4C0E-9297-C7194CF618B8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74" authorId="0" shapeId="0" xr:uid="{7CC2A5D9-B308-403D-840A-BE819DA33A2D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75" authorId="0" shapeId="0" xr:uid="{08DBA82C-499B-476F-8B7B-2B0EE9B17ED5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76" authorId="0" shapeId="0" xr:uid="{E13D2B1A-E651-48ED-B3B7-3F2DFFE063C4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77" authorId="0" shapeId="0" xr:uid="{5344CC86-7D32-44AA-8587-87B0B259FAB2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78" authorId="0" shapeId="0" xr:uid="{D4D1810D-4FF9-41B8-A03B-239B5F9EC1B6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79" authorId="0" shapeId="0" xr:uid="{5C482912-0D1B-40C4-9019-45BF4373D001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80" authorId="0" shapeId="0" xr:uid="{56D12DED-94AD-4A1C-951D-B3B5775B0EA5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81" authorId="0" shapeId="0" xr:uid="{12B01DD2-E6F3-4B98-8098-FB7FBBDBAB30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T82" authorId="0" shapeId="0" xr:uid="{EB771443-7466-474F-8D0A-E11497BC7BEA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5" authorId="0" shapeId="0" xr:uid="{E31E233B-9847-47E1-B55C-56F541874CF1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H16" authorId="0" shapeId="0" xr:uid="{9C497415-B322-435A-945A-F5DE6F944429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H17" authorId="0" shapeId="0" xr:uid="{DCF837F3-FF0C-43FC-9BDF-0B5AD7FE76C0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H18" authorId="0" shapeId="0" xr:uid="{92A5DE2A-3452-432E-950D-B2E8A1690FFB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H19" authorId="0" shapeId="0" xr:uid="{9A744342-37F9-48AB-8470-7B80FD2F32A1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  <comment ref="H20" authorId="0" shapeId="0" xr:uid="{ABD8875D-6C07-4ACD-8771-364291065DE6}">
      <text>
        <r>
          <rPr>
            <sz val="11"/>
            <color indexed="8"/>
            <rFont val="Calibri"/>
            <family val="2"/>
            <scheme val="minor"/>
          </rPr>
          <t>Stato dell'osservazione: Dato stimato</t>
        </r>
      </text>
    </comment>
  </commentList>
</comments>
</file>

<file path=xl/sharedStrings.xml><?xml version="1.0" encoding="utf-8"?>
<sst xmlns="http://schemas.openxmlformats.org/spreadsheetml/2006/main" count="1052" uniqueCount="452">
  <si>
    <t xml:space="preserve">2019  </t>
  </si>
  <si>
    <t xml:space="preserve">2020  </t>
  </si>
  <si>
    <t xml:space="preserve">2021  </t>
  </si>
  <si>
    <t xml:space="preserve">2022  </t>
  </si>
  <si>
    <t>Popolazione al 1 gennaio</t>
  </si>
  <si>
    <t>Nati vivi</t>
  </si>
  <si>
    <t>Morti</t>
  </si>
  <si>
    <t>Saldo naturale</t>
  </si>
  <si>
    <t>Saldo migratorio interno</t>
  </si>
  <si>
    <t>Saldo migratorio estero</t>
  </si>
  <si>
    <t>-</t>
  </si>
  <si>
    <t>Popolazione al 31 dicembre</t>
  </si>
  <si>
    <t xml:space="preserve">Tempo  </t>
  </si>
  <si>
    <t xml:space="preserve">2023  </t>
  </si>
  <si>
    <t xml:space="preserve">  </t>
  </si>
  <si>
    <t>Immigrati da altro comune</t>
  </si>
  <si>
    <t>Emigrati per altri comuni</t>
  </si>
  <si>
    <t>Immigrati dall'estero</t>
  </si>
  <si>
    <t>Emigrati per l'estero</t>
  </si>
  <si>
    <t>Aggiustamento statistico</t>
  </si>
  <si>
    <t>Tabella 2.1: Popolazione residente in Abruzzo. Bilancio demografico. Anni 2019-2024</t>
  </si>
  <si>
    <t>2024*</t>
  </si>
  <si>
    <t>Saldo totale</t>
  </si>
  <si>
    <t>* dati provvvisori</t>
  </si>
  <si>
    <t xml:space="preserve">2 - Popolazione </t>
  </si>
  <si>
    <t xml:space="preserve">Popolazione residente </t>
  </si>
  <si>
    <t>Fonte dati: Istat - Elaborazione Ufficio di statistica della Regione Abruzzo</t>
  </si>
  <si>
    <t>AQ</t>
  </si>
  <si>
    <t>TE</t>
  </si>
  <si>
    <t>PE</t>
  </si>
  <si>
    <t>CH</t>
  </si>
  <si>
    <t>Abruzzo</t>
  </si>
  <si>
    <t>Italia</t>
  </si>
  <si>
    <t>Grafico 2.1: Variazioni percentuali di popolazione residente al 1° gennaio nel 2025/2019 e 2024/2019</t>
  </si>
  <si>
    <t>Territorio</t>
  </si>
  <si>
    <t>L'Aquila</t>
  </si>
  <si>
    <t>Teramo</t>
  </si>
  <si>
    <t>Pescara</t>
  </si>
  <si>
    <t>Chieti</t>
  </si>
  <si>
    <t>2025*</t>
  </si>
  <si>
    <t>Variaz. assoluta 2024/2019</t>
  </si>
  <si>
    <t>Variaz. assoluta 2025*/2019</t>
  </si>
  <si>
    <t>Variaz % 2024/2019</t>
  </si>
  <si>
    <t>Variaz % 2025*/2019</t>
  </si>
  <si>
    <t xml:space="preserve">L'Aquila  </t>
  </si>
  <si>
    <t xml:space="preserve">Teramo  </t>
  </si>
  <si>
    <t xml:space="preserve">Pescara  </t>
  </si>
  <si>
    <t xml:space="preserve">Chieti  </t>
  </si>
  <si>
    <t xml:space="preserve">Abruzzo  </t>
  </si>
  <si>
    <t xml:space="preserve">Italia  </t>
  </si>
  <si>
    <t xml:space="preserve">Tabella 2.2: Popolazione residente al 1° gennaio. 
Anni 2019-2025*
</t>
  </si>
  <si>
    <r>
      <t xml:space="preserve">* 2025 </t>
    </r>
    <r>
      <rPr>
        <sz val="7"/>
        <color rgb="FF000000"/>
        <rFont val="Calibri"/>
        <family val="2"/>
        <scheme val="minor"/>
      </rPr>
      <t>Dati provvisori</t>
    </r>
  </si>
  <si>
    <t xml:space="preserve">Territorio  </t>
  </si>
  <si>
    <t xml:space="preserve">Totale  </t>
  </si>
  <si>
    <t>Grafico 2.2: Popolazione residente al 1° gennaio per sesso in Italia. Anni 2019-2025</t>
  </si>
  <si>
    <t>Maschi</t>
  </si>
  <si>
    <t>Femmine</t>
  </si>
  <si>
    <t>Tot</t>
  </si>
  <si>
    <t>ABRUZZO</t>
  </si>
  <si>
    <t xml:space="preserve">Grafico 2.3: Popolazione residente al 1° gennaio per sesso in Abruzzo. Anni 2019-2025
</t>
  </si>
  <si>
    <t>* Dati Provvisori</t>
  </si>
  <si>
    <t>Grafico 2.4: Popolazione residente al 1° gennaio per sesso. Provincia dell'Aquila. Anni 2019-2025</t>
  </si>
  <si>
    <t>Grafico 2.5: Popolazione residente al 1° gennaio per sesso. Provincia di Teramo. Anni 2019-2025</t>
  </si>
  <si>
    <t>Grafico 2.6: Popolazione residente al 1° gennaio per sesso. Provincia di Pescara. Anni 2019-2025</t>
  </si>
  <si>
    <t>Grafico 2.7: Popolazione residente al 1° gennaio per sesso. Provincia di Chieti. Anni 2019-2025</t>
  </si>
  <si>
    <t xml:space="preserve"> Popolazione residente al 1º gennaio  </t>
  </si>
  <si>
    <t>2008</t>
  </si>
  <si>
    <t>2009</t>
  </si>
  <si>
    <t>2010</t>
  </si>
  <si>
    <t>2011</t>
  </si>
  <si>
    <t>2012</t>
  </si>
  <si>
    <t>2013</t>
  </si>
  <si>
    <t>2014</t>
  </si>
  <si>
    <t>2020</t>
  </si>
  <si>
    <t>2021</t>
  </si>
  <si>
    <t>2022</t>
  </si>
  <si>
    <t>2023</t>
  </si>
  <si>
    <t>Tipo indicatore</t>
  </si>
  <si>
    <t>tasso di natalità (per mille abitanti)</t>
  </si>
  <si>
    <t>Grafico 2.8: Tasso di natalità per mille abitanti. Anni 2008-2024</t>
  </si>
  <si>
    <t>2024 provvisorio</t>
  </si>
  <si>
    <t xml:space="preserve">  Abruzzo</t>
  </si>
  <si>
    <t xml:space="preserve">    L'Aquila</t>
  </si>
  <si>
    <t xml:space="preserve">    Teramo</t>
  </si>
  <si>
    <t xml:space="preserve">    Pescara</t>
  </si>
  <si>
    <t xml:space="preserve">    Chieti</t>
  </si>
  <si>
    <t>tasso di mortalità (per mille abitanti)</t>
  </si>
  <si>
    <t>Grafico 2.9: Tasso di mortalità per mille abitanti. Anni 2008-2024</t>
  </si>
  <si>
    <t>crescita naturale (per mille abitanti)</t>
  </si>
  <si>
    <t>Grafico 2.10: Crescita naturale per mille abitanti. Anni 2008-2024</t>
  </si>
  <si>
    <t>Grafico 2.11: Indice di dipendenza strutturale al 1° gennaio. Anni 2009-2025</t>
  </si>
  <si>
    <t>Nota: Indice di dipendenza strututrale: rapporto tra la popolazione in età non attiva (0-14 anni e 65 anni e più) e la popolazione in età attiva (15-64 anni), moltiplicato per 100.</t>
  </si>
  <si>
    <t>2024</t>
  </si>
  <si>
    <t>indice di dipendenza strutturale (valori percentuali) - al 1° gennaio</t>
  </si>
  <si>
    <t>indice di dipendenza degli anziani (valori percentuali) - al 1° gennaio</t>
  </si>
  <si>
    <t>Indice di dipendenza degli anziani (valori percentuali) - al 1° gennaio (rapporto tra la popolazione di età 65 anni e più e la popolazione in età attiva (15-64 anni), moltiplicato per 100)</t>
  </si>
  <si>
    <t>Grafico 2.12: Indice di dipendenza degli anziani al 1° gennaio. Anni 2009-2025</t>
  </si>
  <si>
    <t>indice di vecchiaia (valori percentuali) - al 1° gennaio</t>
  </si>
  <si>
    <t>età media della popolazione - al 1° gennaio</t>
  </si>
  <si>
    <t>Grafico 2.13: Indice di vecchiaia al 1° gennaio. Anni 2008-2025</t>
  </si>
  <si>
    <t>Indice di vecchiaia (valori percentuali) - al 1° gennaio (rapporto tra la popolazione di 65 anni e più e la popolazione di 0-14 anni, moltiplicato per 100)</t>
  </si>
  <si>
    <t xml:space="preserve"> </t>
  </si>
  <si>
    <t>Indicatori  demografici</t>
  </si>
  <si>
    <t>Popolazione residente al 1° Gennaio 2023 per età, sesso e stato civile</t>
  </si>
  <si>
    <t>Età</t>
  </si>
  <si>
    <t>Totale Maschi</t>
  </si>
  <si>
    <t>Totale Femmine</t>
  </si>
  <si>
    <t>Maschi + Femmine</t>
  </si>
  <si>
    <t>Totale</t>
  </si>
  <si>
    <t>Donne</t>
  </si>
  <si>
    <t>Uomini</t>
  </si>
  <si>
    <t>0 anni</t>
  </si>
  <si>
    <t>&lt; 5 anni</t>
  </si>
  <si>
    <t>1 anni</t>
  </si>
  <si>
    <t>5- 9</t>
  </si>
  <si>
    <t>2 anni</t>
  </si>
  <si>
    <t>10 - 14</t>
  </si>
  <si>
    <t>3 anni</t>
  </si>
  <si>
    <t>15 - 19</t>
  </si>
  <si>
    <t>4 anni</t>
  </si>
  <si>
    <t>20 - 24</t>
  </si>
  <si>
    <t>5 anni</t>
  </si>
  <si>
    <t>25 - 29</t>
  </si>
  <si>
    <t>6 anni</t>
  </si>
  <si>
    <t>30 - 34</t>
  </si>
  <si>
    <t>7 anni</t>
  </si>
  <si>
    <t>35 - 39</t>
  </si>
  <si>
    <t>8 anni</t>
  </si>
  <si>
    <t>40 - 44</t>
  </si>
  <si>
    <t>9 anni</t>
  </si>
  <si>
    <t>45 - 49</t>
  </si>
  <si>
    <t>10 anni</t>
  </si>
  <si>
    <t>50 - 54</t>
  </si>
  <si>
    <t>11 anni</t>
  </si>
  <si>
    <t>55 - 59</t>
  </si>
  <si>
    <t>12 anni</t>
  </si>
  <si>
    <t>60 - 64</t>
  </si>
  <si>
    <t>13 anni</t>
  </si>
  <si>
    <t>65 - 69</t>
  </si>
  <si>
    <t>14 anni</t>
  </si>
  <si>
    <t>70 - 74</t>
  </si>
  <si>
    <t>15 anni</t>
  </si>
  <si>
    <t>75 - 79</t>
  </si>
  <si>
    <t>16 anni</t>
  </si>
  <si>
    <t>80 - 84</t>
  </si>
  <si>
    <t>17 anni</t>
  </si>
  <si>
    <t>85 - 89</t>
  </si>
  <si>
    <t>18 anni</t>
  </si>
  <si>
    <t>90 -94</t>
  </si>
  <si>
    <t>19 anni</t>
  </si>
  <si>
    <t>95 -99</t>
  </si>
  <si>
    <t>20 anni</t>
  </si>
  <si>
    <t>100 e più</t>
  </si>
  <si>
    <t>21 anni</t>
  </si>
  <si>
    <t>22 anni</t>
  </si>
  <si>
    <t>23 anni</t>
  </si>
  <si>
    <t>24 anni</t>
  </si>
  <si>
    <t>25 anni</t>
  </si>
  <si>
    <t>26 anni</t>
  </si>
  <si>
    <t>27 anni</t>
  </si>
  <si>
    <t>28 anni</t>
  </si>
  <si>
    <t>29 anni</t>
  </si>
  <si>
    <t>30 anni</t>
  </si>
  <si>
    <t>31 anni</t>
  </si>
  <si>
    <t>32 anni</t>
  </si>
  <si>
    <t>33 anni</t>
  </si>
  <si>
    <t>34 anni</t>
  </si>
  <si>
    <t>35 anni</t>
  </si>
  <si>
    <t>36 anni</t>
  </si>
  <si>
    <t>37 anni</t>
  </si>
  <si>
    <t>38 anni</t>
  </si>
  <si>
    <t>39 anni</t>
  </si>
  <si>
    <t>40 anni</t>
  </si>
  <si>
    <t>41 anni</t>
  </si>
  <si>
    <t>42 anni</t>
  </si>
  <si>
    <t>43 anni</t>
  </si>
  <si>
    <t>44 anni</t>
  </si>
  <si>
    <t>45 anni</t>
  </si>
  <si>
    <t>46 anni</t>
  </si>
  <si>
    <t>47 anni</t>
  </si>
  <si>
    <t>48 anni</t>
  </si>
  <si>
    <t>49 anni</t>
  </si>
  <si>
    <t>50 anni</t>
  </si>
  <si>
    <t>51 anni</t>
  </si>
  <si>
    <t>52 anni</t>
  </si>
  <si>
    <t>53 anni</t>
  </si>
  <si>
    <t>54 anni</t>
  </si>
  <si>
    <t>55 anni</t>
  </si>
  <si>
    <t>56 anni</t>
  </si>
  <si>
    <t>57 anni</t>
  </si>
  <si>
    <t>58 anni</t>
  </si>
  <si>
    <t>59 anni</t>
  </si>
  <si>
    <t>60 anni</t>
  </si>
  <si>
    <t>61 anni</t>
  </si>
  <si>
    <t>62 anni</t>
  </si>
  <si>
    <t>63 anni</t>
  </si>
  <si>
    <t>64 anni</t>
  </si>
  <si>
    <t>65 anni</t>
  </si>
  <si>
    <t>66 anni</t>
  </si>
  <si>
    <t>67 anni</t>
  </si>
  <si>
    <t>68 anni</t>
  </si>
  <si>
    <t>69 anni</t>
  </si>
  <si>
    <t>70 anni</t>
  </si>
  <si>
    <t>71 anni</t>
  </si>
  <si>
    <t>72 anni</t>
  </si>
  <si>
    <t>73 anni</t>
  </si>
  <si>
    <t>74 anni</t>
  </si>
  <si>
    <t>75 anni</t>
  </si>
  <si>
    <t>76 anni</t>
  </si>
  <si>
    <t>77 anni</t>
  </si>
  <si>
    <t>78 anni</t>
  </si>
  <si>
    <t>79 anni</t>
  </si>
  <si>
    <t>80 anni</t>
  </si>
  <si>
    <t>81 anni</t>
  </si>
  <si>
    <t>82 anni</t>
  </si>
  <si>
    <t>83 anni</t>
  </si>
  <si>
    <t>84 anni</t>
  </si>
  <si>
    <t>85 anni</t>
  </si>
  <si>
    <t>86 anni</t>
  </si>
  <si>
    <t>87 anni</t>
  </si>
  <si>
    <t>88 anni</t>
  </si>
  <si>
    <t>89 anni</t>
  </si>
  <si>
    <t>90 anni</t>
  </si>
  <si>
    <t>91 anni</t>
  </si>
  <si>
    <t>92 anni</t>
  </si>
  <si>
    <t>93 anni</t>
  </si>
  <si>
    <t>94 anni</t>
  </si>
  <si>
    <t>95 anni</t>
  </si>
  <si>
    <t>96 anni</t>
  </si>
  <si>
    <t>97 anni</t>
  </si>
  <si>
    <t>98 anni</t>
  </si>
  <si>
    <t>99 anni</t>
  </si>
  <si>
    <t>100 anni e più</t>
  </si>
  <si>
    <t>totale</t>
  </si>
  <si>
    <t xml:space="preserve">0 anni  </t>
  </si>
  <si>
    <t xml:space="preserve">1 anni  </t>
  </si>
  <si>
    <t xml:space="preserve">2 anni  </t>
  </si>
  <si>
    <t xml:space="preserve">3 anni  </t>
  </si>
  <si>
    <t xml:space="preserve">4 anni  </t>
  </si>
  <si>
    <t xml:space="preserve">5 anni  </t>
  </si>
  <si>
    <t xml:space="preserve">6 anni  </t>
  </si>
  <si>
    <t xml:space="preserve">7 anni  </t>
  </si>
  <si>
    <t xml:space="preserve">8 anni  </t>
  </si>
  <si>
    <t xml:space="preserve">9 anni  </t>
  </si>
  <si>
    <t xml:space="preserve">10 anni  </t>
  </si>
  <si>
    <t xml:space="preserve">11 anni  </t>
  </si>
  <si>
    <t xml:space="preserve">12 anni  </t>
  </si>
  <si>
    <t xml:space="preserve">13 anni  </t>
  </si>
  <si>
    <t xml:space="preserve">14 anni  </t>
  </si>
  <si>
    <t xml:space="preserve">15 anni  </t>
  </si>
  <si>
    <t xml:space="preserve">16 anni  </t>
  </si>
  <si>
    <t xml:space="preserve">17 anni  </t>
  </si>
  <si>
    <t xml:space="preserve">18 anni  </t>
  </si>
  <si>
    <t xml:space="preserve">19 anni  </t>
  </si>
  <si>
    <t xml:space="preserve">20 anni  </t>
  </si>
  <si>
    <t xml:space="preserve">21 anni  </t>
  </si>
  <si>
    <t xml:space="preserve">22 anni  </t>
  </si>
  <si>
    <t xml:space="preserve">23 anni  </t>
  </si>
  <si>
    <t xml:space="preserve">24 anni  </t>
  </si>
  <si>
    <t xml:space="preserve">25 anni  </t>
  </si>
  <si>
    <t xml:space="preserve">26 anni  </t>
  </si>
  <si>
    <t xml:space="preserve">27 anni  </t>
  </si>
  <si>
    <t xml:space="preserve">28 anni  </t>
  </si>
  <si>
    <t xml:space="preserve">29 anni  </t>
  </si>
  <si>
    <t xml:space="preserve">30 anni  </t>
  </si>
  <si>
    <t xml:space="preserve">31 anni  </t>
  </si>
  <si>
    <t xml:space="preserve">32 anni  </t>
  </si>
  <si>
    <t xml:space="preserve">33 anni  </t>
  </si>
  <si>
    <t xml:space="preserve">34 anni  </t>
  </si>
  <si>
    <t xml:space="preserve">35 anni  </t>
  </si>
  <si>
    <t xml:space="preserve">36 anni  </t>
  </si>
  <si>
    <t xml:space="preserve">37 anni  </t>
  </si>
  <si>
    <t xml:space="preserve">38 anni  </t>
  </si>
  <si>
    <t xml:space="preserve">39 anni  </t>
  </si>
  <si>
    <t xml:space="preserve">40 anni  </t>
  </si>
  <si>
    <t xml:space="preserve">41 anni  </t>
  </si>
  <si>
    <t xml:space="preserve">42 anni  </t>
  </si>
  <si>
    <t xml:space="preserve">43 anni  </t>
  </si>
  <si>
    <t xml:space="preserve">44 anni  </t>
  </si>
  <si>
    <t xml:space="preserve">45 anni  </t>
  </si>
  <si>
    <t xml:space="preserve">46 anni  </t>
  </si>
  <si>
    <t xml:space="preserve">47 anni  </t>
  </si>
  <si>
    <t xml:space="preserve">48 anni  </t>
  </si>
  <si>
    <t xml:space="preserve">49 anni  </t>
  </si>
  <si>
    <t xml:space="preserve">50 anni  </t>
  </si>
  <si>
    <t xml:space="preserve">51 anni  </t>
  </si>
  <si>
    <t xml:space="preserve">52 anni  </t>
  </si>
  <si>
    <t xml:space="preserve">53 anni  </t>
  </si>
  <si>
    <t xml:space="preserve">54 anni  </t>
  </si>
  <si>
    <t xml:space="preserve">55 anni  </t>
  </si>
  <si>
    <t xml:space="preserve">56 anni  </t>
  </si>
  <si>
    <t xml:space="preserve">57 anni  </t>
  </si>
  <si>
    <t xml:space="preserve">58 anni  </t>
  </si>
  <si>
    <t xml:space="preserve">59 anni  </t>
  </si>
  <si>
    <t xml:space="preserve">60 anni  </t>
  </si>
  <si>
    <t xml:space="preserve">61 anni  </t>
  </si>
  <si>
    <t xml:space="preserve">62 anni  </t>
  </si>
  <si>
    <t xml:space="preserve">63 anni  </t>
  </si>
  <si>
    <t xml:space="preserve">64 anni  </t>
  </si>
  <si>
    <t xml:space="preserve">65 anni  </t>
  </si>
  <si>
    <t xml:space="preserve">66 anni  </t>
  </si>
  <si>
    <t xml:space="preserve">67 anni  </t>
  </si>
  <si>
    <t xml:space="preserve">68 anni  </t>
  </si>
  <si>
    <t xml:space="preserve">69 anni  </t>
  </si>
  <si>
    <t xml:space="preserve">70 anni  </t>
  </si>
  <si>
    <t xml:space="preserve">71 anni  </t>
  </si>
  <si>
    <t xml:space="preserve">72 anni  </t>
  </si>
  <si>
    <t xml:space="preserve">73 anni  </t>
  </si>
  <si>
    <t xml:space="preserve">74 anni  </t>
  </si>
  <si>
    <t xml:space="preserve">75 anni  </t>
  </si>
  <si>
    <t xml:space="preserve">76 anni  </t>
  </si>
  <si>
    <t xml:space="preserve">77 anni  </t>
  </si>
  <si>
    <t xml:space="preserve">78 anni  </t>
  </si>
  <si>
    <t xml:space="preserve">79 anni  </t>
  </si>
  <si>
    <t xml:space="preserve">80 anni  </t>
  </si>
  <si>
    <t xml:space="preserve">81 anni  </t>
  </si>
  <si>
    <t xml:space="preserve">82 anni  </t>
  </si>
  <si>
    <t xml:space="preserve">83 anni  </t>
  </si>
  <si>
    <t xml:space="preserve">84 anni  </t>
  </si>
  <si>
    <t xml:space="preserve">85 anni  </t>
  </si>
  <si>
    <t xml:space="preserve">86 anni  </t>
  </si>
  <si>
    <t xml:space="preserve">87 anni  </t>
  </si>
  <si>
    <t xml:space="preserve">88 anni  </t>
  </si>
  <si>
    <t xml:space="preserve">89 anni  </t>
  </si>
  <si>
    <t xml:space="preserve">90 anni  </t>
  </si>
  <si>
    <t xml:space="preserve">91 anni  </t>
  </si>
  <si>
    <t xml:space="preserve">92 anni  </t>
  </si>
  <si>
    <t xml:space="preserve">93 anni  </t>
  </si>
  <si>
    <t xml:space="preserve">94 anni  </t>
  </si>
  <si>
    <t xml:space="preserve">95 anni  </t>
  </si>
  <si>
    <t xml:space="preserve">96 anni  </t>
  </si>
  <si>
    <t xml:space="preserve">97 anni  </t>
  </si>
  <si>
    <t xml:space="preserve">98 anni  </t>
  </si>
  <si>
    <t xml:space="preserve">99 anni  </t>
  </si>
  <si>
    <t xml:space="preserve">100 anni e più  </t>
  </si>
  <si>
    <t>2025 provvisorio</t>
  </si>
  <si>
    <t>2015</t>
  </si>
  <si>
    <t>2016</t>
  </si>
  <si>
    <t>2017</t>
  </si>
  <si>
    <t>2018</t>
  </si>
  <si>
    <t>2019</t>
  </si>
  <si>
    <t>Grafico 2.16:  Percentuale di popolazione con età fino a 14 anni in Italia e in Abruzzo. Anni 2013, 2023, 2024 e 2025</t>
  </si>
  <si>
    <t>Fino a 14 anni</t>
  </si>
  <si>
    <t>Da 15 a 29 anni</t>
  </si>
  <si>
    <t>Da 30 a 64 anni</t>
  </si>
  <si>
    <t>Da 65 a 99 anni</t>
  </si>
  <si>
    <t>Grafico 2.17: Percentuale di popolazione con età 15-29 anni in Italia e in Abruzzo. Anni 2013, 2023, 2024 e 2025</t>
  </si>
  <si>
    <t>Grafico 2.18: Percentuale di popolazione con età 30-64 anni in Italia e in Abruzzo. Anni 2013, 2023, 2024 e 2025</t>
  </si>
  <si>
    <t>Grafico 2.19: Percentuale di popolazione con età 65-99 anni in Italia e in Abruzzo. Anni 2013, 2023, 2024 e 2025</t>
  </si>
  <si>
    <t>Popolazione residente per classe di età. Valori % rispetto al totale</t>
  </si>
  <si>
    <t>Tabella 2.3: Popolazione residente con 100 anni e oltre. Valori assoluti e per 10.000 residenti. Anni 2013, 2023, 2024 e 2025</t>
  </si>
  <si>
    <t>Valori assoluti</t>
  </si>
  <si>
    <t>Valori per 10.000 residenti</t>
  </si>
  <si>
    <t>Popolazione per classi di età</t>
  </si>
  <si>
    <t>Indicatori demografici</t>
  </si>
  <si>
    <t>iscritti  in anagrafe dall'estero</t>
  </si>
  <si>
    <t>cancellati  in anagrafe per l'estero</t>
  </si>
  <si>
    <t>popolazione al 31 dicembre</t>
  </si>
  <si>
    <t>acquisizioni della cittadinanza italiana</t>
  </si>
  <si>
    <t>Tabella 2.4: Stranieri residenti in Abruzzo - Bilancio demografico. Anni 2019-2024</t>
  </si>
  <si>
    <t>Da censimento permanente</t>
  </si>
  <si>
    <t>Sesso</t>
  </si>
  <si>
    <t>Tipo di indicatore demografico</t>
  </si>
  <si>
    <t>popolazione straniera al 1° gennaio</t>
  </si>
  <si>
    <t>nati vivi stranieri</t>
  </si>
  <si>
    <t>morti stranieri</t>
  </si>
  <si>
    <t>saldo naturale stranieri</t>
  </si>
  <si>
    <t>immigrati stranieri da altri comuni</t>
  </si>
  <si>
    <t>emigrati stranieri per altri comuni</t>
  </si>
  <si>
    <t>saldo migratorio interno stranieri</t>
  </si>
  <si>
    <t>stranieri immigrati dall'estero</t>
  </si>
  <si>
    <t>stranieri emigrati per l'estero</t>
  </si>
  <si>
    <t>saldo migratorio con l'estero degli stranieri</t>
  </si>
  <si>
    <t>stranieri iscritti per altri motivi</t>
  </si>
  <si>
    <t>stranieri cancellati per altri motivi</t>
  </si>
  <si>
    <t>stranieri-aggiustamento statistico</t>
  </si>
  <si>
    <t>popolazione straniera al 31 dicembre</t>
  </si>
  <si>
    <t>Stranieri</t>
  </si>
  <si>
    <t>Grafico 2.14: Popolazione per classe di età e sesso in Italia al 1° gennaio 2025*</t>
  </si>
  <si>
    <t>Grafico 2.15: Popolazione per classe di età e sesso in Abruzzo al 1 gennaio 2025*</t>
  </si>
  <si>
    <t>Stranieri in Italia</t>
  </si>
  <si>
    <t>Da popolazione censimento:</t>
  </si>
  <si>
    <t>Da popolazione ricostruita:</t>
  </si>
  <si>
    <t xml:space="preserve">Saldo migratorio anagrafico estero degli stranieri  </t>
  </si>
  <si>
    <t>Stranieri in Abruzzo</t>
  </si>
  <si>
    <t>Saldo migratorio con l'estero per 1.000 residenti stranieri</t>
  </si>
  <si>
    <t xml:space="preserve">Grafico 2.21: Saldo migratorio con l'estero degli stranieri per mille stranieri residenti. Anni 2013-2024
</t>
  </si>
  <si>
    <t xml:space="preserve">Frequenza: Annuale  </t>
  </si>
  <si>
    <t xml:space="preserve">Indicatore: Popolazione al 1º gennaio  </t>
  </si>
  <si>
    <t xml:space="preserve">Età: Totale  </t>
  </si>
  <si>
    <t>Tab. 2.5: Stranieri residenti al 1° gennaio. Anni 2019-2024</t>
  </si>
  <si>
    <t xml:space="preserve">Sesso: Totale  </t>
  </si>
  <si>
    <t>STRANIERI</t>
  </si>
  <si>
    <t xml:space="preserve">Italia, regioni, province  </t>
  </si>
  <si>
    <t xml:space="preserve">Stato civile: Totale  </t>
  </si>
  <si>
    <t>RESIDENTI</t>
  </si>
  <si>
    <t>Grafico 2.20: Percentuale di stranieri residenti rispetto alla popolazione residente al 1 gennaio. Anni 2019 - 2025</t>
  </si>
  <si>
    <t>Paese</t>
  </si>
  <si>
    <t>%</t>
  </si>
  <si>
    <t xml:space="preserve">Romania  </t>
  </si>
  <si>
    <t>Grafico 2.22: Stranieri residenti in Abruzzo per cittadinanza. Distribuzione percentuale. Anno 2024</t>
  </si>
  <si>
    <t xml:space="preserve">Albania  </t>
  </si>
  <si>
    <t xml:space="preserve">Marocco  </t>
  </si>
  <si>
    <t xml:space="preserve">Ucraina  </t>
  </si>
  <si>
    <t xml:space="preserve">Cina  </t>
  </si>
  <si>
    <t>Macedonia, Ex Jugoslavia</t>
  </si>
  <si>
    <t xml:space="preserve">Senegal  </t>
  </si>
  <si>
    <t xml:space="preserve">Bangladesh  </t>
  </si>
  <si>
    <t xml:space="preserve">Nigeria  </t>
  </si>
  <si>
    <t xml:space="preserve">Pakistan  </t>
  </si>
  <si>
    <t xml:space="preserve">Polonia  </t>
  </si>
  <si>
    <t xml:space="preserve">Venezuela  </t>
  </si>
  <si>
    <t xml:space="preserve">Regno unito  </t>
  </si>
  <si>
    <t xml:space="preserve">Kosovo  </t>
  </si>
  <si>
    <t xml:space="preserve">Bulgaria  </t>
  </si>
  <si>
    <t>Altri Paesi</t>
  </si>
  <si>
    <t xml:space="preserve">Tot paese selezionati </t>
  </si>
  <si>
    <t>Mondo</t>
  </si>
  <si>
    <t>Popolazione straniera residente al 1° Gennaio 2024 per età</t>
  </si>
  <si>
    <t>Grafico 2.23: Popolazione straniera residente in Abruzzo per età e sesso al 1 gennaio 2025 (provvisori)</t>
  </si>
  <si>
    <t>Stranieri residenti per Paese di provenienza</t>
  </si>
  <si>
    <t>Quasi uguali al precedente abruzzo in cifre</t>
  </si>
  <si>
    <t>Immatricolati</t>
  </si>
  <si>
    <t>Grafico 2.25: Immatricolati in atenei abruzzesi. Anni accademici 2019/20- 2024/25</t>
  </si>
  <si>
    <t>Somma di Imm</t>
  </si>
  <si>
    <t>Etichette di colonna</t>
  </si>
  <si>
    <t>Etichette di riga</t>
  </si>
  <si>
    <t>2018/2019</t>
  </si>
  <si>
    <t>2019/2020</t>
  </si>
  <si>
    <t>2020/2021</t>
  </si>
  <si>
    <t>2021/2022</t>
  </si>
  <si>
    <t>2022/2023</t>
  </si>
  <si>
    <t>2023/2024</t>
  </si>
  <si>
    <t>2024/2025</t>
  </si>
  <si>
    <t>Totale complessivo</t>
  </si>
  <si>
    <t>Chieti e Pescara</t>
  </si>
  <si>
    <t>Torrevecchia Teatina Leonardo da Vinci - telematica</t>
  </si>
  <si>
    <t>Grafico 2.24: Iscritti in atenei abruzzesi. Anni accademici 2019/20- 2024/25</t>
  </si>
  <si>
    <t>Iscritti</t>
  </si>
  <si>
    <t xml:space="preserve"> modifiche rispetto al precedente abruzzo in cifre</t>
  </si>
  <si>
    <t>Somma di Isc</t>
  </si>
  <si>
    <t>Laureati</t>
  </si>
  <si>
    <t>Tabella 2.6: Iscritti e immatricolati negli anni accademici 2022/2023 - 2024/2025 e laureati nel 2022, 2023 e 2024 negli atenei abruzzesi</t>
  </si>
  <si>
    <t>Atenei</t>
  </si>
  <si>
    <t>2022/23</t>
  </si>
  <si>
    <t>2023/24</t>
  </si>
  <si>
    <t>Chieti e Pescara - Università degli studi Gabriele D'Annunzio</t>
  </si>
  <si>
    <t>L'Aquila - Università degli studi</t>
  </si>
  <si>
    <t>Teramo - Università degli studi</t>
  </si>
  <si>
    <t>Torrevecchia Teatina (CH) - Università telematica "Leonardo da Vinci"</t>
  </si>
  <si>
    <t>Fonte dati: MIM - Elaborazione Ufficio di statistica della Regione Abruzzo</t>
  </si>
  <si>
    <t>Università in Abruzzo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</si>
</sst>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.0"/>
    <numFmt numFmtId="167" formatCode="#,##0_ ;\-#,##0\ 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rgb="FFC00000"/>
      <name val="Century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C00000"/>
      <name val="Century"/>
      <family val="1"/>
    </font>
    <font>
      <sz val="11"/>
      <color theme="0" tint="-0.499984740745262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8"/>
      <color rgb="FF000000"/>
      <name val="Verdana"/>
      <family val="2"/>
    </font>
    <font>
      <b/>
      <sz val="10"/>
      <name val="Calibri"/>
      <family val="2"/>
      <scheme val="minor"/>
    </font>
    <font>
      <sz val="14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8"/>
      <color theme="0" tint="-0.249977111117893"/>
      <name val="Calibri"/>
      <family val="2"/>
      <scheme val="minor"/>
    </font>
    <font>
      <sz val="8"/>
      <color rgb="FF00B050"/>
      <name val="Calibri"/>
      <family val="2"/>
      <scheme val="minor"/>
    </font>
    <font>
      <vertAlign val="superscript"/>
      <sz val="4.6500000000000004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indexed="9"/>
      <name val="Verdana"/>
      <family val="2"/>
    </font>
    <font>
      <sz val="8"/>
      <color indexed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theme="9" tint="-0.499984740745262"/>
      <name val="Arial"/>
      <family val="2"/>
    </font>
    <font>
      <sz val="8"/>
      <color theme="9" tint="-0.499984740745262"/>
      <name val="Arial"/>
      <family val="2"/>
    </font>
    <font>
      <b/>
      <sz val="11"/>
      <name val="Calibri"/>
      <family val="2"/>
      <scheme val="minor"/>
    </font>
    <font>
      <sz val="8"/>
      <color rgb="FFC00000"/>
      <name val="Calibri"/>
      <family val="2"/>
      <scheme val="minor"/>
    </font>
    <font>
      <b/>
      <i/>
      <sz val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8"/>
      <color rgb="FF0070C0"/>
      <name val="Verdana"/>
      <family val="2"/>
    </font>
    <font>
      <sz val="8"/>
      <color rgb="FF0070C0"/>
      <name val="Arial"/>
      <family val="2"/>
    </font>
    <font>
      <sz val="8"/>
      <color theme="0" tint="-0.499984740745262"/>
      <name val="Arial"/>
      <family val="2"/>
    </font>
    <font>
      <sz val="8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7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FFFF00"/>
        <bgColor indexed="5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A1E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4D8E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F8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C0C0C0"/>
      </left>
      <right style="thin">
        <color indexed="64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 style="thin">
        <color indexed="64"/>
      </right>
      <top/>
      <bottom style="thin">
        <color rgb="FFC0C0C0"/>
      </bottom>
      <diagonal/>
    </border>
    <border>
      <left style="thin">
        <color rgb="FFC0C0C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indexed="64"/>
      </right>
      <top style="thin">
        <color rgb="FFC0C0C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6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1" fillId="0" borderId="0"/>
  </cellStyleXfs>
  <cellXfs count="334">
    <xf numFmtId="0" fontId="0" fillId="0" borderId="0" xfId="0"/>
    <xf numFmtId="0" fontId="1" fillId="0" borderId="0" xfId="1"/>
    <xf numFmtId="0" fontId="1" fillId="2" borderId="0" xfId="1" applyFill="1"/>
    <xf numFmtId="0" fontId="6" fillId="0" borderId="0" xfId="3"/>
    <xf numFmtId="0" fontId="9" fillId="0" borderId="0" xfId="1" applyFont="1"/>
    <xf numFmtId="3" fontId="1" fillId="0" borderId="0" xfId="1" applyNumberFormat="1"/>
    <xf numFmtId="0" fontId="6" fillId="0" borderId="0" xfId="3" applyAlignment="1">
      <alignment vertical="center"/>
    </xf>
    <xf numFmtId="165" fontId="1" fillId="0" borderId="0" xfId="1" applyNumberFormat="1"/>
    <xf numFmtId="0" fontId="6" fillId="4" borderId="1" xfId="3" applyFill="1" applyBorder="1" applyAlignment="1">
      <alignment horizontal="left"/>
    </xf>
    <xf numFmtId="0" fontId="6" fillId="3" borderId="1" xfId="3" applyFill="1" applyBorder="1" applyAlignment="1">
      <alignment horizontal="left" vertical="top" wrapText="1"/>
    </xf>
    <xf numFmtId="0" fontId="2" fillId="0" borderId="0" xfId="1" applyFont="1"/>
    <xf numFmtId="0" fontId="10" fillId="0" borderId="2" xfId="2" applyFont="1" applyBorder="1" applyAlignment="1">
      <alignment vertical="center" wrapText="1"/>
    </xf>
    <xf numFmtId="0" fontId="10" fillId="0" borderId="3" xfId="2" applyFont="1" applyBorder="1" applyAlignment="1">
      <alignment horizontal="right" vertical="center" wrapText="1"/>
    </xf>
    <xf numFmtId="3" fontId="6" fillId="0" borderId="1" xfId="3" applyNumberFormat="1" applyBorder="1" applyAlignment="1">
      <alignment horizontal="right"/>
    </xf>
    <xf numFmtId="0" fontId="10" fillId="0" borderId="4" xfId="2" applyFont="1" applyBorder="1" applyAlignment="1">
      <alignment vertical="center" wrapText="1"/>
    </xf>
    <xf numFmtId="3" fontId="10" fillId="0" borderId="0" xfId="2" applyNumberFormat="1" applyFont="1" applyAlignment="1">
      <alignment horizontal="right" vertical="center"/>
    </xf>
    <xf numFmtId="0" fontId="11" fillId="0" borderId="4" xfId="2" applyFont="1" applyBorder="1" applyAlignment="1">
      <alignment vertical="center" wrapText="1"/>
    </xf>
    <xf numFmtId="3" fontId="12" fillId="0" borderId="0" xfId="1" applyNumberFormat="1" applyFont="1"/>
    <xf numFmtId="0" fontId="13" fillId="0" borderId="4" xfId="2" applyFont="1" applyBorder="1" applyAlignment="1">
      <alignment vertical="center" wrapText="1"/>
    </xf>
    <xf numFmtId="0" fontId="12" fillId="0" borderId="0" xfId="1" applyFont="1"/>
    <xf numFmtId="0" fontId="6" fillId="0" borderId="0" xfId="3" applyAlignment="1">
      <alignment horizontal="left" vertical="top" wrapText="1"/>
    </xf>
    <xf numFmtId="3" fontId="6" fillId="0" borderId="0" xfId="3" applyNumberFormat="1" applyAlignment="1">
      <alignment horizontal="right"/>
    </xf>
    <xf numFmtId="0" fontId="16" fillId="0" borderId="0" xfId="0" applyFont="1" applyAlignment="1">
      <alignment horizontal="left" vertical="center"/>
    </xf>
    <xf numFmtId="3" fontId="11" fillId="0" borderId="0" xfId="1" applyNumberFormat="1" applyFont="1"/>
    <xf numFmtId="3" fontId="13" fillId="0" borderId="0" xfId="1" applyNumberFormat="1" applyFont="1"/>
    <xf numFmtId="3" fontId="13" fillId="0" borderId="0" xfId="1" quotePrefix="1" applyNumberFormat="1" applyFont="1" applyAlignment="1">
      <alignment horizontal="right"/>
    </xf>
    <xf numFmtId="0" fontId="11" fillId="0" borderId="0" xfId="1" applyFont="1"/>
    <xf numFmtId="0" fontId="11" fillId="0" borderId="0" xfId="1" quotePrefix="1" applyFont="1" applyAlignment="1">
      <alignment horizontal="right"/>
    </xf>
    <xf numFmtId="3" fontId="10" fillId="0" borderId="0" xfId="1" applyNumberFormat="1" applyFont="1"/>
    <xf numFmtId="0" fontId="18" fillId="0" borderId="0" xfId="1" applyFont="1"/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4" fillId="0" borderId="0" xfId="1" applyFont="1"/>
    <xf numFmtId="0" fontId="21" fillId="0" borderId="0" xfId="1" applyFont="1"/>
    <xf numFmtId="0" fontId="22" fillId="0" borderId="0" xfId="1" applyFont="1" applyAlignment="1">
      <alignment horizontal="left" vertical="center"/>
    </xf>
    <xf numFmtId="0" fontId="23" fillId="0" borderId="0" xfId="1" applyFont="1"/>
    <xf numFmtId="0" fontId="15" fillId="0" borderId="0" xfId="1" applyFont="1"/>
    <xf numFmtId="3" fontId="24" fillId="0" borderId="0" xfId="1" applyNumberFormat="1" applyFont="1" applyAlignment="1">
      <alignment horizontal="right" vertical="center" wrapText="1"/>
    </xf>
    <xf numFmtId="0" fontId="25" fillId="0" borderId="0" xfId="1" applyFont="1"/>
    <xf numFmtId="0" fontId="26" fillId="0" borderId="0" xfId="1" applyFont="1" applyAlignment="1">
      <alignment vertical="center"/>
    </xf>
    <xf numFmtId="0" fontId="27" fillId="0" borderId="0" xfId="1" applyFont="1" applyAlignment="1">
      <alignment horizontal="left" vertical="center"/>
    </xf>
    <xf numFmtId="3" fontId="15" fillId="0" borderId="4" xfId="1" applyNumberFormat="1" applyFont="1" applyBorder="1" applyAlignment="1">
      <alignment vertical="center"/>
    </xf>
    <xf numFmtId="3" fontId="15" fillId="0" borderId="0" xfId="1" applyNumberFormat="1" applyFont="1" applyAlignment="1">
      <alignment horizontal="right" vertical="center"/>
    </xf>
    <xf numFmtId="0" fontId="28" fillId="0" borderId="5" xfId="1" applyFont="1" applyBorder="1" applyAlignment="1">
      <alignment horizontal="left" vertical="center"/>
    </xf>
    <xf numFmtId="3" fontId="28" fillId="0" borderId="7" xfId="1" applyNumberFormat="1" applyFont="1" applyBorder="1"/>
    <xf numFmtId="3" fontId="28" fillId="0" borderId="8" xfId="1" applyNumberFormat="1" applyFont="1" applyBorder="1"/>
    <xf numFmtId="3" fontId="28" fillId="0" borderId="9" xfId="1" applyNumberFormat="1" applyFont="1" applyBorder="1"/>
    <xf numFmtId="0" fontId="28" fillId="0" borderId="10" xfId="1" applyFont="1" applyBorder="1" applyAlignment="1">
      <alignment horizontal="left" vertical="center"/>
    </xf>
    <xf numFmtId="3" fontId="28" fillId="0" borderId="11" xfId="1" applyNumberFormat="1" applyFont="1" applyBorder="1"/>
    <xf numFmtId="3" fontId="28" fillId="0" borderId="0" xfId="1" applyNumberFormat="1" applyFont="1"/>
    <xf numFmtId="3" fontId="28" fillId="0" borderId="4" xfId="1" applyNumberFormat="1" applyFont="1" applyBorder="1"/>
    <xf numFmtId="3" fontId="9" fillId="0" borderId="0" xfId="1" applyNumberFormat="1" applyFont="1"/>
    <xf numFmtId="0" fontId="8" fillId="0" borderId="6" xfId="1" applyFont="1" applyBorder="1" applyAlignment="1">
      <alignment horizontal="left" vertical="center"/>
    </xf>
    <xf numFmtId="3" fontId="8" fillId="0" borderId="12" xfId="1" applyNumberFormat="1" applyFont="1" applyBorder="1"/>
    <xf numFmtId="3" fontId="8" fillId="0" borderId="13" xfId="1" applyNumberFormat="1" applyFont="1" applyBorder="1"/>
    <xf numFmtId="3" fontId="8" fillId="0" borderId="14" xfId="1" applyNumberFormat="1" applyFont="1" applyBorder="1"/>
    <xf numFmtId="3" fontId="4" fillId="0" borderId="0" xfId="1" applyNumberFormat="1" applyFont="1"/>
    <xf numFmtId="0" fontId="12" fillId="0" borderId="4" xfId="1" applyFont="1" applyBorder="1" applyAlignment="1">
      <alignment horizontal="left" vertical="center"/>
    </xf>
    <xf numFmtId="164" fontId="12" fillId="0" borderId="0" xfId="5" applyNumberFormat="1" applyFont="1" applyFill="1"/>
    <xf numFmtId="3" fontId="12" fillId="0" borderId="0" xfId="1" applyNumberFormat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7" fillId="0" borderId="0" xfId="1" applyFont="1" applyAlignment="1">
      <alignment vertical="center" wrapText="1"/>
    </xf>
    <xf numFmtId="3" fontId="7" fillId="0" borderId="0" xfId="1" applyNumberFormat="1" applyFont="1" applyAlignment="1">
      <alignment vertical="center"/>
    </xf>
    <xf numFmtId="0" fontId="10" fillId="0" borderId="0" xfId="1" applyFont="1" applyAlignment="1">
      <alignment vertical="center" wrapText="1"/>
    </xf>
    <xf numFmtId="3" fontId="10" fillId="0" borderId="0" xfId="1" applyNumberFormat="1" applyFont="1" applyAlignment="1">
      <alignment vertical="center"/>
    </xf>
    <xf numFmtId="0" fontId="29" fillId="0" borderId="0" xfId="1" applyFont="1" applyAlignment="1">
      <alignment vertical="center" wrapText="1"/>
    </xf>
    <xf numFmtId="3" fontId="29" fillId="0" borderId="0" xfId="1" applyNumberFormat="1" applyFont="1" applyAlignment="1">
      <alignment vertical="center"/>
    </xf>
    <xf numFmtId="0" fontId="30" fillId="0" borderId="0" xfId="1" applyFont="1" applyAlignment="1">
      <alignment vertical="center" wrapText="1"/>
    </xf>
    <xf numFmtId="2" fontId="30" fillId="0" borderId="0" xfId="1" applyNumberFormat="1" applyFont="1" applyAlignment="1">
      <alignment vertical="center"/>
    </xf>
    <xf numFmtId="164" fontId="1" fillId="0" borderId="0" xfId="5" applyNumberFormat="1" applyFont="1" applyFill="1"/>
    <xf numFmtId="2" fontId="1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32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6" fillId="3" borderId="1" xfId="3" applyFill="1" applyBorder="1" applyAlignment="1">
      <alignment vertical="top" wrapText="1"/>
    </xf>
    <xf numFmtId="0" fontId="34" fillId="3" borderId="1" xfId="3" applyFont="1" applyFill="1" applyBorder="1" applyAlignment="1">
      <alignment horizontal="left" vertical="top" wrapText="1"/>
    </xf>
    <xf numFmtId="3" fontId="34" fillId="0" borderId="1" xfId="3" applyNumberFormat="1" applyFont="1" applyBorder="1" applyAlignment="1">
      <alignment horizontal="right"/>
    </xf>
    <xf numFmtId="0" fontId="15" fillId="0" borderId="0" xfId="1" applyFont="1" applyAlignment="1">
      <alignment horizontal="right"/>
    </xf>
    <xf numFmtId="3" fontId="2" fillId="0" borderId="0" xfId="1" applyNumberFormat="1" applyFont="1"/>
    <xf numFmtId="3" fontId="34" fillId="0" borderId="0" xfId="3" applyNumberFormat="1" applyFont="1" applyAlignment="1">
      <alignment horizontal="right"/>
    </xf>
    <xf numFmtId="0" fontId="25" fillId="0" borderId="0" xfId="1" applyFont="1" applyAlignment="1">
      <alignment horizontal="left" vertical="center"/>
    </xf>
    <xf numFmtId="49" fontId="35" fillId="0" borderId="0" xfId="1" applyNumberFormat="1" applyFont="1" applyAlignment="1">
      <alignment wrapText="1"/>
    </xf>
    <xf numFmtId="0" fontId="36" fillId="0" borderId="0" xfId="1" applyFont="1"/>
    <xf numFmtId="49" fontId="35" fillId="0" borderId="0" xfId="1" applyNumberFormat="1" applyFont="1" applyAlignment="1">
      <alignment horizontal="center" wrapText="1"/>
    </xf>
    <xf numFmtId="49" fontId="1" fillId="0" borderId="0" xfId="1" applyNumberFormat="1"/>
    <xf numFmtId="49" fontId="1" fillId="2" borderId="0" xfId="1" applyNumberFormat="1" applyFill="1"/>
    <xf numFmtId="0" fontId="1" fillId="5" borderId="0" xfId="1" applyFill="1"/>
    <xf numFmtId="49" fontId="1" fillId="0" borderId="0" xfId="1" applyNumberFormat="1" applyAlignment="1">
      <alignment wrapText="1"/>
    </xf>
    <xf numFmtId="49" fontId="1" fillId="6" borderId="0" xfId="1" applyNumberFormat="1" applyFill="1"/>
    <xf numFmtId="49" fontId="1" fillId="2" borderId="0" xfId="1" applyNumberFormat="1" applyFill="1" applyAlignment="1">
      <alignment wrapText="1"/>
    </xf>
    <xf numFmtId="166" fontId="6" fillId="0" borderId="1" xfId="3" applyNumberFormat="1" applyBorder="1" applyAlignment="1">
      <alignment horizontal="right"/>
    </xf>
    <xf numFmtId="166" fontId="6" fillId="0" borderId="0" xfId="3" applyNumberFormat="1" applyAlignment="1">
      <alignment horizontal="right"/>
    </xf>
    <xf numFmtId="49" fontId="1" fillId="2" borderId="8" xfId="1" applyNumberFormat="1" applyFill="1" applyBorder="1" applyAlignment="1">
      <alignment wrapText="1"/>
    </xf>
    <xf numFmtId="0" fontId="1" fillId="0" borderId="8" xfId="1" applyBorder="1"/>
    <xf numFmtId="0" fontId="18" fillId="0" borderId="0" xfId="1" applyFont="1" applyAlignment="1">
      <alignment horizontal="left"/>
    </xf>
    <xf numFmtId="0" fontId="1" fillId="0" borderId="0" xfId="1" applyAlignment="1">
      <alignment horizontal="left"/>
    </xf>
    <xf numFmtId="49" fontId="1" fillId="0" borderId="13" xfId="1" applyNumberFormat="1" applyBorder="1" applyAlignment="1">
      <alignment wrapText="1"/>
    </xf>
    <xf numFmtId="0" fontId="1" fillId="0" borderId="13" xfId="1" applyBorder="1"/>
    <xf numFmtId="166" fontId="6" fillId="0" borderId="8" xfId="3" applyNumberFormat="1" applyBorder="1" applyAlignment="1">
      <alignment horizontal="right"/>
    </xf>
    <xf numFmtId="0" fontId="25" fillId="0" borderId="0" xfId="1" applyFont="1" applyAlignment="1">
      <alignment horizontal="left"/>
    </xf>
    <xf numFmtId="166" fontId="6" fillId="0" borderId="13" xfId="3" applyNumberFormat="1" applyBorder="1" applyAlignment="1">
      <alignment horizontal="right"/>
    </xf>
    <xf numFmtId="0" fontId="17" fillId="0" borderId="0" xfId="1" applyFont="1"/>
    <xf numFmtId="0" fontId="37" fillId="0" borderId="0" xfId="1" applyFont="1" applyAlignment="1">
      <alignment vertical="center"/>
    </xf>
    <xf numFmtId="49" fontId="25" fillId="0" borderId="0" xfId="1" applyNumberFormat="1" applyFont="1" applyAlignment="1">
      <alignment horizontal="left"/>
    </xf>
    <xf numFmtId="49" fontId="1" fillId="6" borderId="8" xfId="1" applyNumberFormat="1" applyFill="1" applyBorder="1" applyAlignment="1">
      <alignment wrapText="1"/>
    </xf>
    <xf numFmtId="165" fontId="1" fillId="0" borderId="8" xfId="1" applyNumberFormat="1" applyBorder="1"/>
    <xf numFmtId="165" fontId="6" fillId="0" borderId="8" xfId="3" applyNumberFormat="1" applyBorder="1" applyAlignment="1">
      <alignment horizontal="right"/>
    </xf>
    <xf numFmtId="165" fontId="6" fillId="0" borderId="1" xfId="3" applyNumberFormat="1" applyBorder="1" applyAlignment="1">
      <alignment horizontal="right"/>
    </xf>
    <xf numFmtId="0" fontId="38" fillId="0" borderId="0" xfId="1" applyFont="1" applyAlignment="1">
      <alignment vertical="center"/>
    </xf>
    <xf numFmtId="165" fontId="6" fillId="0" borderId="0" xfId="3" applyNumberFormat="1" applyAlignment="1">
      <alignment horizontal="right"/>
    </xf>
    <xf numFmtId="0" fontId="18" fillId="0" borderId="0" xfId="1" applyFont="1" applyAlignment="1">
      <alignment wrapText="1"/>
    </xf>
    <xf numFmtId="165" fontId="1" fillId="0" borderId="13" xfId="1" applyNumberFormat="1" applyBorder="1"/>
    <xf numFmtId="0" fontId="1" fillId="0" borderId="0" xfId="1" applyAlignment="1">
      <alignment wrapText="1"/>
    </xf>
    <xf numFmtId="0" fontId="39" fillId="0" borderId="0" xfId="1" applyFont="1" applyAlignment="1">
      <alignment horizontal="left" vertical="center"/>
    </xf>
    <xf numFmtId="0" fontId="1" fillId="0" borderId="0" xfId="6"/>
    <xf numFmtId="0" fontId="1" fillId="2" borderId="0" xfId="6" applyFill="1"/>
    <xf numFmtId="49" fontId="40" fillId="0" borderId="0" xfId="6" applyNumberFormat="1" applyFont="1"/>
    <xf numFmtId="0" fontId="40" fillId="0" borderId="0" xfId="6" applyFont="1"/>
    <xf numFmtId="49" fontId="40" fillId="0" borderId="0" xfId="6" applyNumberFormat="1" applyFont="1" applyAlignment="1">
      <alignment wrapText="1"/>
    </xf>
    <xf numFmtId="0" fontId="40" fillId="0" borderId="0" xfId="6" applyFont="1" applyAlignment="1">
      <alignment wrapText="1"/>
    </xf>
    <xf numFmtId="0" fontId="1" fillId="0" borderId="0" xfId="6" applyAlignment="1">
      <alignment wrapText="1"/>
    </xf>
    <xf numFmtId="3" fontId="41" fillId="0" borderId="8" xfId="6" applyNumberFormat="1" applyFont="1" applyBorder="1"/>
    <xf numFmtId="3" fontId="41" fillId="0" borderId="9" xfId="6" applyNumberFormat="1" applyFont="1" applyBorder="1"/>
    <xf numFmtId="0" fontId="41" fillId="0" borderId="0" xfId="6" applyFont="1"/>
    <xf numFmtId="3" fontId="41" fillId="0" borderId="0" xfId="6" applyNumberFormat="1" applyFont="1"/>
    <xf numFmtId="10" fontId="1" fillId="0" borderId="0" xfId="6" applyNumberFormat="1"/>
    <xf numFmtId="10" fontId="4" fillId="0" borderId="0" xfId="6" applyNumberFormat="1" applyFont="1"/>
    <xf numFmtId="3" fontId="41" fillId="0" borderId="4" xfId="6" applyNumberFormat="1" applyFont="1" applyBorder="1"/>
    <xf numFmtId="3" fontId="41" fillId="0" borderId="13" xfId="6" applyNumberFormat="1" applyFont="1" applyBorder="1"/>
    <xf numFmtId="3" fontId="41" fillId="0" borderId="14" xfId="6" applyNumberFormat="1" applyFont="1" applyBorder="1"/>
    <xf numFmtId="0" fontId="42" fillId="0" borderId="1" xfId="6" applyFont="1" applyBorder="1" applyAlignment="1">
      <alignment horizontal="left" vertical="center"/>
    </xf>
    <xf numFmtId="3" fontId="1" fillId="0" borderId="0" xfId="6" applyNumberFormat="1"/>
    <xf numFmtId="0" fontId="42" fillId="0" borderId="1" xfId="6" quotePrefix="1" applyFont="1" applyBorder="1" applyAlignment="1">
      <alignment horizontal="left" vertical="center"/>
    </xf>
    <xf numFmtId="3" fontId="40" fillId="0" borderId="0" xfId="6" applyNumberFormat="1" applyFont="1"/>
    <xf numFmtId="10" fontId="36" fillId="0" borderId="0" xfId="6" applyNumberFormat="1" applyFont="1"/>
    <xf numFmtId="0" fontId="43" fillId="2" borderId="0" xfId="6" applyFont="1" applyFill="1"/>
    <xf numFmtId="0" fontId="3" fillId="0" borderId="0" xfId="2"/>
    <xf numFmtId="0" fontId="45" fillId="7" borderId="16" xfId="2" applyFont="1" applyFill="1" applyBorder="1" applyAlignment="1">
      <alignment horizontal="center" vertical="top" wrapText="1"/>
    </xf>
    <xf numFmtId="0" fontId="45" fillId="0" borderId="0" xfId="2" applyFont="1" applyAlignment="1">
      <alignment horizontal="center" vertical="top" wrapText="1"/>
    </xf>
    <xf numFmtId="0" fontId="2" fillId="0" borderId="0" xfId="6" applyFont="1"/>
    <xf numFmtId="0" fontId="46" fillId="8" borderId="0" xfId="2" applyFont="1" applyFill="1" applyAlignment="1">
      <alignment vertical="center" wrapText="1"/>
    </xf>
    <xf numFmtId="0" fontId="37" fillId="0" borderId="0" xfId="2" applyFont="1" applyAlignment="1">
      <alignment vertical="center"/>
    </xf>
    <xf numFmtId="165" fontId="3" fillId="0" borderId="0" xfId="2" applyNumberFormat="1" applyAlignment="1">
      <alignment vertical="center"/>
    </xf>
    <xf numFmtId="165" fontId="3" fillId="0" borderId="0" xfId="2" applyNumberFormat="1"/>
    <xf numFmtId="0" fontId="46" fillId="10" borderId="18" xfId="2" applyFont="1" applyFill="1" applyBorder="1" applyAlignment="1">
      <alignment vertical="center" wrapText="1"/>
    </xf>
    <xf numFmtId="0" fontId="46" fillId="11" borderId="19" xfId="2" applyFont="1" applyFill="1" applyBorder="1" applyAlignment="1">
      <alignment vertical="center" wrapText="1"/>
    </xf>
    <xf numFmtId="0" fontId="46" fillId="2" borderId="19" xfId="2" applyFont="1" applyFill="1" applyBorder="1" applyAlignment="1">
      <alignment vertical="center" wrapText="1"/>
    </xf>
    <xf numFmtId="0" fontId="46" fillId="12" borderId="19" xfId="2" applyFont="1" applyFill="1" applyBorder="1" applyAlignment="1">
      <alignment vertical="center" wrapText="1"/>
    </xf>
    <xf numFmtId="0" fontId="49" fillId="0" borderId="0" xfId="2" applyFont="1"/>
    <xf numFmtId="0" fontId="46" fillId="13" borderId="20" xfId="2" applyFont="1" applyFill="1" applyBorder="1" applyAlignment="1">
      <alignment vertical="center" wrapText="1"/>
    </xf>
    <xf numFmtId="0" fontId="3" fillId="0" borderId="13" xfId="2" applyBorder="1"/>
    <xf numFmtId="165" fontId="3" fillId="0" borderId="13" xfId="2" applyNumberFormat="1" applyBorder="1" applyAlignment="1">
      <alignment vertical="center"/>
    </xf>
    <xf numFmtId="165" fontId="3" fillId="0" borderId="13" xfId="2" applyNumberFormat="1" applyBorder="1"/>
    <xf numFmtId="165" fontId="50" fillId="0" borderId="0" xfId="2" applyNumberFormat="1" applyFont="1" applyAlignment="1">
      <alignment vertical="center"/>
    </xf>
    <xf numFmtId="0" fontId="37" fillId="0" borderId="13" xfId="2" applyFont="1" applyBorder="1" applyAlignment="1">
      <alignment vertical="center"/>
    </xf>
    <xf numFmtId="0" fontId="46" fillId="13" borderId="19" xfId="2" applyFont="1" applyFill="1" applyBorder="1" applyAlignment="1">
      <alignment vertical="center" wrapText="1"/>
    </xf>
    <xf numFmtId="0" fontId="51" fillId="0" borderId="0" xfId="2" applyFont="1" applyAlignment="1">
      <alignment vertical="center"/>
    </xf>
    <xf numFmtId="0" fontId="52" fillId="0" borderId="0" xfId="6" applyFont="1"/>
    <xf numFmtId="0" fontId="5" fillId="0" borderId="0" xfId="6" applyFont="1"/>
    <xf numFmtId="0" fontId="53" fillId="0" borderId="0" xfId="6" applyFont="1"/>
    <xf numFmtId="0" fontId="10" fillId="0" borderId="0" xfId="6" applyFont="1" applyAlignment="1">
      <alignment vertical="center"/>
    </xf>
    <xf numFmtId="0" fontId="23" fillId="0" borderId="0" xfId="6" applyFont="1"/>
    <xf numFmtId="0" fontId="10" fillId="0" borderId="0" xfId="2" applyFont="1" applyAlignment="1">
      <alignment vertical="center" wrapText="1"/>
    </xf>
    <xf numFmtId="3" fontId="11" fillId="0" borderId="0" xfId="2" applyNumberFormat="1" applyFont="1"/>
    <xf numFmtId="0" fontId="11" fillId="0" borderId="0" xfId="6" applyFont="1"/>
    <xf numFmtId="165" fontId="11" fillId="0" borderId="0" xfId="6" applyNumberFormat="1" applyFont="1"/>
    <xf numFmtId="0" fontId="10" fillId="0" borderId="0" xfId="6" applyFont="1"/>
    <xf numFmtId="3" fontId="10" fillId="0" borderId="0" xfId="2" applyNumberFormat="1" applyFont="1"/>
    <xf numFmtId="3" fontId="10" fillId="0" borderId="25" xfId="2" applyNumberFormat="1" applyFont="1" applyBorder="1" applyAlignment="1">
      <alignment horizontal="right"/>
    </xf>
    <xf numFmtId="3" fontId="10" fillId="0" borderId="3" xfId="2" applyNumberFormat="1" applyFont="1" applyBorder="1" applyAlignment="1">
      <alignment horizontal="right"/>
    </xf>
    <xf numFmtId="3" fontId="10" fillId="0" borderId="2" xfId="2" applyNumberFormat="1" applyFont="1" applyBorder="1" applyAlignment="1">
      <alignment horizontal="right"/>
    </xf>
    <xf numFmtId="3" fontId="11" fillId="0" borderId="0" xfId="6" applyNumberFormat="1" applyFont="1"/>
    <xf numFmtId="3" fontId="11" fillId="0" borderId="4" xfId="6" applyNumberFormat="1" applyFont="1" applyBorder="1"/>
    <xf numFmtId="3" fontId="11" fillId="0" borderId="11" xfId="6" applyNumberFormat="1" applyFont="1" applyBorder="1"/>
    <xf numFmtId="166" fontId="11" fillId="0" borderId="11" xfId="6" applyNumberFormat="1" applyFont="1" applyBorder="1"/>
    <xf numFmtId="166" fontId="11" fillId="0" borderId="0" xfId="6" applyNumberFormat="1" applyFont="1"/>
    <xf numFmtId="3" fontId="10" fillId="0" borderId="4" xfId="2" applyNumberFormat="1" applyFont="1" applyBorder="1"/>
    <xf numFmtId="3" fontId="10" fillId="0" borderId="11" xfId="2" applyNumberFormat="1" applyFont="1" applyBorder="1"/>
    <xf numFmtId="166" fontId="10" fillId="0" borderId="11" xfId="6" applyNumberFormat="1" applyFont="1" applyBorder="1"/>
    <xf numFmtId="166" fontId="10" fillId="0" borderId="0" xfId="6" applyNumberFormat="1" applyFont="1"/>
    <xf numFmtId="0" fontId="10" fillId="0" borderId="13" xfId="6" applyFont="1" applyBorder="1"/>
    <xf numFmtId="0" fontId="46" fillId="9" borderId="16" xfId="9" applyFont="1" applyFill="1" applyBorder="1" applyAlignment="1">
      <alignment vertical="top" wrapText="1"/>
    </xf>
    <xf numFmtId="164" fontId="37" fillId="15" borderId="16" xfId="5" applyNumberFormat="1" applyFont="1" applyFill="1" applyBorder="1" applyAlignment="1">
      <alignment horizontal="right"/>
    </xf>
    <xf numFmtId="164" fontId="37" fillId="0" borderId="16" xfId="5" applyNumberFormat="1" applyFont="1" applyFill="1" applyBorder="1" applyAlignment="1">
      <alignment horizontal="right"/>
    </xf>
    <xf numFmtId="164" fontId="48" fillId="15" borderId="16" xfId="5" applyNumberFormat="1" applyFont="1" applyFill="1" applyBorder="1" applyAlignment="1">
      <alignment horizontal="right"/>
    </xf>
    <xf numFmtId="164" fontId="1" fillId="0" borderId="0" xfId="6" applyNumberFormat="1"/>
    <xf numFmtId="0" fontId="37" fillId="0" borderId="16" xfId="2" applyFont="1" applyBorder="1"/>
    <xf numFmtId="0" fontId="25" fillId="0" borderId="0" xfId="6" applyFont="1"/>
    <xf numFmtId="0" fontId="44" fillId="0" borderId="15" xfId="2" applyFont="1" applyBorder="1" applyAlignment="1">
      <alignment vertical="top" wrapText="1"/>
    </xf>
    <xf numFmtId="0" fontId="6" fillId="3" borderId="1" xfId="10" applyFill="1" applyBorder="1" applyAlignment="1">
      <alignment horizontal="left" vertical="top" wrapText="1"/>
    </xf>
    <xf numFmtId="0" fontId="10" fillId="0" borderId="26" xfId="2" applyFont="1" applyBorder="1" applyAlignment="1">
      <alignment vertical="center" wrapText="1"/>
    </xf>
    <xf numFmtId="0" fontId="10" fillId="0" borderId="17" xfId="2" applyFont="1" applyBorder="1" applyAlignment="1">
      <alignment horizontal="right" vertical="center" wrapText="1"/>
    </xf>
    <xf numFmtId="3" fontId="6" fillId="0" borderId="1" xfId="10" applyNumberFormat="1" applyBorder="1" applyAlignment="1">
      <alignment horizontal="right"/>
    </xf>
    <xf numFmtId="0" fontId="10" fillId="0" borderId="27" xfId="2" applyFont="1" applyBorder="1" applyAlignment="1">
      <alignment vertical="center" wrapText="1"/>
    </xf>
    <xf numFmtId="164" fontId="10" fillId="0" borderId="21" xfId="5" applyNumberFormat="1" applyFont="1" applyFill="1" applyBorder="1" applyAlignment="1">
      <alignment horizontal="right" vertical="center"/>
    </xf>
    <xf numFmtId="0" fontId="11" fillId="0" borderId="28" xfId="2" applyFont="1" applyBorder="1" applyAlignment="1">
      <alignment vertical="center" wrapText="1"/>
    </xf>
    <xf numFmtId="164" fontId="11" fillId="0" borderId="16" xfId="5" applyNumberFormat="1" applyFont="1" applyFill="1" applyBorder="1" applyAlignment="1">
      <alignment horizontal="right" vertical="center"/>
    </xf>
    <xf numFmtId="0" fontId="13" fillId="0" borderId="28" xfId="2" applyFont="1" applyBorder="1" applyAlignment="1">
      <alignment vertical="center" wrapText="1"/>
    </xf>
    <xf numFmtId="164" fontId="13" fillId="0" borderId="16" xfId="5" applyNumberFormat="1" applyFont="1" applyFill="1" applyBorder="1" applyAlignment="1">
      <alignment horizontal="right" vertical="center"/>
    </xf>
    <xf numFmtId="167" fontId="13" fillId="0" borderId="16" xfId="5" applyNumberFormat="1" applyFont="1" applyFill="1" applyBorder="1" applyAlignment="1">
      <alignment horizontal="right" vertical="center"/>
    </xf>
    <xf numFmtId="167" fontId="11" fillId="0" borderId="0" xfId="5" quotePrefix="1" applyNumberFormat="1" applyFont="1" applyFill="1" applyAlignment="1">
      <alignment horizontal="right" vertical="center"/>
    </xf>
    <xf numFmtId="164" fontId="54" fillId="0" borderId="16" xfId="5" applyNumberFormat="1" applyFont="1" applyFill="1" applyBorder="1" applyAlignment="1">
      <alignment horizontal="right" vertical="center"/>
    </xf>
    <xf numFmtId="164" fontId="11" fillId="0" borderId="18" xfId="5" applyNumberFormat="1" applyFont="1" applyFill="1" applyBorder="1" applyAlignment="1">
      <alignment horizontal="right" vertical="center"/>
    </xf>
    <xf numFmtId="167" fontId="11" fillId="0" borderId="18" xfId="5" quotePrefix="1" applyNumberFormat="1" applyFont="1" applyFill="1" applyBorder="1" applyAlignment="1">
      <alignment horizontal="right" vertical="center"/>
    </xf>
    <xf numFmtId="167" fontId="11" fillId="0" borderId="0" xfId="5" applyNumberFormat="1" applyFont="1" applyFill="1" applyAlignment="1">
      <alignment horizontal="right" vertical="center"/>
    </xf>
    <xf numFmtId="0" fontId="10" fillId="0" borderId="29" xfId="2" applyFont="1" applyBorder="1" applyAlignment="1">
      <alignment vertical="center" wrapText="1"/>
    </xf>
    <xf numFmtId="164" fontId="10" fillId="0" borderId="16" xfId="5" applyNumberFormat="1" applyFont="1" applyFill="1" applyBorder="1" applyAlignment="1">
      <alignment horizontal="right" vertical="center"/>
    </xf>
    <xf numFmtId="164" fontId="10" fillId="0" borderId="0" xfId="5" applyNumberFormat="1" applyFont="1" applyFill="1" applyAlignment="1">
      <alignment vertical="center"/>
    </xf>
    <xf numFmtId="164" fontId="12" fillId="0" borderId="0" xfId="6" applyNumberFormat="1" applyFont="1" applyAlignment="1">
      <alignment vertical="center"/>
    </xf>
    <xf numFmtId="0" fontId="44" fillId="0" borderId="15" xfId="2" applyFont="1" applyBorder="1" applyAlignment="1">
      <alignment horizontal="left" vertical="center" wrapText="1"/>
    </xf>
    <xf numFmtId="0" fontId="55" fillId="0" borderId="0" xfId="3" applyFont="1" applyAlignment="1">
      <alignment vertical="center"/>
    </xf>
    <xf numFmtId="0" fontId="34" fillId="0" borderId="0" xfId="3" applyFont="1" applyAlignment="1">
      <alignment vertical="center"/>
    </xf>
    <xf numFmtId="0" fontId="45" fillId="7" borderId="16" xfId="9" applyFont="1" applyFill="1" applyBorder="1" applyAlignment="1">
      <alignment horizontal="center" vertical="center" wrapText="1"/>
    </xf>
    <xf numFmtId="0" fontId="6" fillId="3" borderId="1" xfId="10" applyFill="1" applyBorder="1" applyAlignment="1">
      <alignment horizontal="left" vertical="center" wrapText="1"/>
    </xf>
    <xf numFmtId="0" fontId="56" fillId="9" borderId="16" xfId="9" applyFont="1" applyFill="1" applyBorder="1" applyAlignment="1">
      <alignment vertical="center" wrapText="1"/>
    </xf>
    <xf numFmtId="164" fontId="57" fillId="15" borderId="16" xfId="5" applyNumberFormat="1" applyFont="1" applyFill="1" applyBorder="1" applyAlignment="1">
      <alignment horizontal="right" vertical="center"/>
    </xf>
    <xf numFmtId="3" fontId="18" fillId="0" borderId="1" xfId="10" applyNumberFormat="1" applyFont="1" applyBorder="1" applyAlignment="1">
      <alignment horizontal="right" vertical="center"/>
    </xf>
    <xf numFmtId="164" fontId="57" fillId="0" borderId="16" xfId="5" applyNumberFormat="1" applyFont="1" applyFill="1" applyBorder="1" applyAlignment="1">
      <alignment horizontal="right" vertical="center"/>
    </xf>
    <xf numFmtId="0" fontId="36" fillId="3" borderId="1" xfId="10" applyFont="1" applyFill="1" applyBorder="1" applyAlignment="1">
      <alignment horizontal="left" vertical="center" wrapText="1"/>
    </xf>
    <xf numFmtId="164" fontId="6" fillId="0" borderId="0" xfId="3" applyNumberFormat="1" applyAlignment="1">
      <alignment vertical="center"/>
    </xf>
    <xf numFmtId="0" fontId="47" fillId="9" borderId="16" xfId="9" applyFont="1" applyFill="1" applyBorder="1" applyAlignment="1">
      <alignment vertical="top" wrapText="1"/>
    </xf>
    <xf numFmtId="3" fontId="52" fillId="0" borderId="1" xfId="10" applyNumberFormat="1" applyFont="1" applyBorder="1" applyAlignment="1">
      <alignment horizontal="right" vertical="center"/>
    </xf>
    <xf numFmtId="164" fontId="58" fillId="15" borderId="16" xfId="5" applyNumberFormat="1" applyFont="1" applyFill="1" applyBorder="1" applyAlignment="1">
      <alignment horizontal="right"/>
    </xf>
    <xf numFmtId="164" fontId="58" fillId="0" borderId="16" xfId="5" applyNumberFormat="1" applyFont="1" applyFill="1" applyBorder="1" applyAlignment="1">
      <alignment horizontal="right"/>
    </xf>
    <xf numFmtId="164" fontId="0" fillId="0" borderId="0" xfId="5" applyNumberFormat="1" applyFont="1" applyAlignment="1">
      <alignment vertical="center"/>
    </xf>
    <xf numFmtId="165" fontId="6" fillId="0" borderId="0" xfId="3" applyNumberFormat="1" applyAlignment="1">
      <alignment vertical="center"/>
    </xf>
    <xf numFmtId="0" fontId="25" fillId="0" borderId="0" xfId="2" applyFont="1"/>
    <xf numFmtId="0" fontId="6" fillId="0" borderId="0" xfId="10"/>
    <xf numFmtId="0" fontId="6" fillId="0" borderId="1" xfId="10" applyBorder="1" applyAlignment="1">
      <alignment horizontal="left" vertical="top"/>
    </xf>
    <xf numFmtId="0" fontId="27" fillId="0" borderId="0" xfId="3" applyFont="1" applyAlignment="1">
      <alignment horizontal="left" vertical="center"/>
    </xf>
    <xf numFmtId="0" fontId="3" fillId="0" borderId="0" xfId="11"/>
    <xf numFmtId="0" fontId="0" fillId="2" borderId="0" xfId="10" applyFont="1" applyFill="1"/>
    <xf numFmtId="0" fontId="59" fillId="0" borderId="0" xfId="10" applyFont="1"/>
    <xf numFmtId="0" fontId="6" fillId="4" borderId="1" xfId="10" applyFill="1" applyBorder="1" applyAlignment="1">
      <alignment horizontal="left"/>
    </xf>
    <xf numFmtId="0" fontId="60" fillId="3" borderId="1" xfId="10" applyFont="1" applyFill="1" applyBorder="1" applyAlignment="1">
      <alignment horizontal="left" vertical="top" wrapText="1"/>
    </xf>
    <xf numFmtId="0" fontId="6" fillId="0" borderId="0" xfId="10" applyAlignment="1">
      <alignment horizontal="left" vertical="top" wrapText="1"/>
    </xf>
    <xf numFmtId="0" fontId="6" fillId="3" borderId="1" xfId="10" applyFill="1" applyBorder="1" applyAlignment="1">
      <alignment vertical="top" wrapText="1"/>
    </xf>
    <xf numFmtId="0" fontId="6" fillId="0" borderId="4" xfId="10" applyBorder="1" applyAlignment="1">
      <alignment vertical="top" wrapText="1"/>
    </xf>
    <xf numFmtId="0" fontId="10" fillId="0" borderId="2" xfId="3" applyFont="1" applyBorder="1" applyAlignment="1">
      <alignment horizontal="left" vertical="center"/>
    </xf>
    <xf numFmtId="0" fontId="34" fillId="3" borderId="1" xfId="10" applyFont="1" applyFill="1" applyBorder="1" applyAlignment="1">
      <alignment horizontal="left" vertical="top" wrapText="1"/>
    </xf>
    <xf numFmtId="3" fontId="34" fillId="0" borderId="1" xfId="10" applyNumberFormat="1" applyFont="1" applyBorder="1" applyAlignment="1">
      <alignment horizontal="right"/>
    </xf>
    <xf numFmtId="3" fontId="11" fillId="0" borderId="0" xfId="2" applyNumberFormat="1" applyFont="1" applyAlignment="1">
      <alignment horizontal="right" vertical="center"/>
    </xf>
    <xf numFmtId="0" fontId="10" fillId="0" borderId="9" xfId="2" applyFont="1" applyBorder="1" applyAlignment="1">
      <alignment vertical="center" wrapText="1"/>
    </xf>
    <xf numFmtId="3" fontId="10" fillId="0" borderId="8" xfId="2" applyNumberFormat="1" applyFont="1" applyBorder="1" applyAlignment="1">
      <alignment horizontal="right" vertical="center"/>
    </xf>
    <xf numFmtId="0" fontId="10" fillId="0" borderId="14" xfId="2" applyFont="1" applyBorder="1" applyAlignment="1">
      <alignment vertical="center" wrapText="1"/>
    </xf>
    <xf numFmtId="3" fontId="10" fillId="0" borderId="13" xfId="2" applyNumberFormat="1" applyFont="1" applyBorder="1" applyAlignment="1">
      <alignment horizontal="right" vertical="center"/>
    </xf>
    <xf numFmtId="0" fontId="37" fillId="0" borderId="16" xfId="11" applyFont="1" applyBorder="1" applyAlignment="1">
      <alignment horizontal="right"/>
    </xf>
    <xf numFmtId="0" fontId="61" fillId="0" borderId="0" xfId="3" applyFont="1" applyAlignment="1">
      <alignment horizontal="left" vertical="top"/>
    </xf>
    <xf numFmtId="0" fontId="6" fillId="0" borderId="1" xfId="3" applyBorder="1" applyAlignment="1">
      <alignment horizontal="left" vertical="top"/>
    </xf>
    <xf numFmtId="0" fontId="6" fillId="2" borderId="10" xfId="3" applyFill="1" applyBorder="1" applyAlignment="1">
      <alignment horizontal="left" vertical="top"/>
    </xf>
    <xf numFmtId="0" fontId="6" fillId="0" borderId="0" xfId="3" applyAlignment="1">
      <alignment vertical="top" wrapText="1"/>
    </xf>
    <xf numFmtId="3" fontId="52" fillId="0" borderId="1" xfId="3" applyNumberFormat="1" applyFont="1" applyBorder="1" applyAlignment="1">
      <alignment horizontal="right"/>
    </xf>
    <xf numFmtId="3" fontId="52" fillId="0" borderId="0" xfId="3" applyNumberFormat="1" applyFont="1" applyAlignment="1">
      <alignment horizontal="right"/>
    </xf>
    <xf numFmtId="3" fontId="18" fillId="0" borderId="1" xfId="3" applyNumberFormat="1" applyFont="1" applyBorder="1" applyAlignment="1">
      <alignment horizontal="right"/>
    </xf>
    <xf numFmtId="3" fontId="18" fillId="0" borderId="0" xfId="3" applyNumberFormat="1" applyFont="1" applyAlignment="1">
      <alignment horizontal="right"/>
    </xf>
    <xf numFmtId="165" fontId="6" fillId="0" borderId="0" xfId="10" applyNumberFormat="1"/>
    <xf numFmtId="0" fontId="25" fillId="0" borderId="0" xfId="3" applyFont="1" applyAlignment="1">
      <alignment horizontal="left" vertical="center"/>
    </xf>
    <xf numFmtId="0" fontId="39" fillId="0" borderId="0" xfId="3" applyFont="1" applyAlignment="1">
      <alignment horizontal="left" vertical="center"/>
    </xf>
    <xf numFmtId="3" fontId="34" fillId="5" borderId="1" xfId="10" applyNumberFormat="1" applyFont="1" applyFill="1" applyBorder="1" applyAlignment="1">
      <alignment horizontal="left"/>
    </xf>
    <xf numFmtId="0" fontId="6" fillId="14" borderId="1" xfId="10" applyFill="1" applyBorder="1" applyAlignment="1">
      <alignment horizontal="center"/>
    </xf>
    <xf numFmtId="0" fontId="0" fillId="14" borderId="1" xfId="10" applyFont="1" applyFill="1" applyBorder="1" applyAlignment="1">
      <alignment horizontal="center"/>
    </xf>
    <xf numFmtId="3" fontId="34" fillId="5" borderId="1" xfId="10" applyNumberFormat="1" applyFont="1" applyFill="1" applyBorder="1" applyAlignment="1">
      <alignment horizontal="right"/>
    </xf>
    <xf numFmtId="0" fontId="34" fillId="2" borderId="1" xfId="10" applyFont="1" applyFill="1" applyBorder="1"/>
    <xf numFmtId="165" fontId="6" fillId="0" borderId="1" xfId="10" applyNumberFormat="1" applyBorder="1"/>
    <xf numFmtId="0" fontId="0" fillId="3" borderId="1" xfId="10" applyFont="1" applyFill="1" applyBorder="1" applyAlignment="1">
      <alignment horizontal="left" vertical="top" wrapText="1"/>
    </xf>
    <xf numFmtId="3" fontId="6" fillId="0" borderId="0" xfId="10" applyNumberFormat="1"/>
    <xf numFmtId="0" fontId="34" fillId="0" borderId="0" xfId="10" applyFont="1"/>
    <xf numFmtId="3" fontId="34" fillId="0" borderId="0" xfId="10" applyNumberFormat="1" applyFont="1"/>
    <xf numFmtId="164" fontId="3" fillId="0" borderId="0" xfId="11" applyNumberFormat="1"/>
    <xf numFmtId="49" fontId="40" fillId="0" borderId="0" xfId="12" applyNumberFormat="1" applyFont="1"/>
    <xf numFmtId="0" fontId="1" fillId="0" borderId="0" xfId="12"/>
    <xf numFmtId="0" fontId="40" fillId="0" borderId="0" xfId="12" applyFont="1"/>
    <xf numFmtId="0" fontId="1" fillId="2" borderId="0" xfId="12" applyFill="1"/>
    <xf numFmtId="0" fontId="1" fillId="2" borderId="0" xfId="12" applyFill="1" applyAlignment="1">
      <alignment wrapText="1"/>
    </xf>
    <xf numFmtId="49" fontId="40" fillId="0" borderId="0" xfId="12" applyNumberFormat="1" applyFont="1" applyAlignment="1">
      <alignment wrapText="1"/>
    </xf>
    <xf numFmtId="0" fontId="40" fillId="0" borderId="0" xfId="12" applyFont="1" applyAlignment="1">
      <alignment wrapText="1"/>
    </xf>
    <xf numFmtId="0" fontId="1" fillId="0" borderId="0" xfId="12" applyAlignment="1">
      <alignment wrapText="1"/>
    </xf>
    <xf numFmtId="3" fontId="41" fillId="0" borderId="8" xfId="12" applyNumberFormat="1" applyFont="1" applyBorder="1"/>
    <xf numFmtId="3" fontId="41" fillId="0" borderId="9" xfId="12" applyNumberFormat="1" applyFont="1" applyBorder="1"/>
    <xf numFmtId="0" fontId="41" fillId="0" borderId="0" xfId="12" applyFont="1"/>
    <xf numFmtId="3" fontId="41" fillId="0" borderId="0" xfId="12" applyNumberFormat="1" applyFont="1"/>
    <xf numFmtId="10" fontId="1" fillId="0" borderId="0" xfId="12" applyNumberFormat="1"/>
    <xf numFmtId="3" fontId="41" fillId="0" borderId="4" xfId="12" applyNumberFormat="1" applyFont="1" applyBorder="1"/>
    <xf numFmtId="3" fontId="41" fillId="0" borderId="13" xfId="12" applyNumberFormat="1" applyFont="1" applyBorder="1"/>
    <xf numFmtId="3" fontId="41" fillId="0" borderId="14" xfId="12" applyNumberFormat="1" applyFont="1" applyBorder="1"/>
    <xf numFmtId="0" fontId="42" fillId="0" borderId="1" xfId="12" applyFont="1" applyBorder="1" applyAlignment="1">
      <alignment horizontal="left" vertical="center"/>
    </xf>
    <xf numFmtId="3" fontId="1" fillId="0" borderId="0" xfId="12" applyNumberFormat="1"/>
    <xf numFmtId="165" fontId="1" fillId="0" borderId="0" xfId="12" applyNumberFormat="1"/>
    <xf numFmtId="0" fontId="42" fillId="0" borderId="1" xfId="12" quotePrefix="1" applyFont="1" applyBorder="1" applyAlignment="1">
      <alignment horizontal="left" vertical="center"/>
    </xf>
    <xf numFmtId="0" fontId="4" fillId="0" borderId="0" xfId="12" applyFont="1"/>
    <xf numFmtId="3" fontId="40" fillId="0" borderId="0" xfId="12" applyNumberFormat="1" applyFont="1"/>
    <xf numFmtId="0" fontId="2" fillId="0" borderId="0" xfId="12" applyFont="1"/>
    <xf numFmtId="0" fontId="62" fillId="0" borderId="0" xfId="0" applyFont="1"/>
    <xf numFmtId="0" fontId="2" fillId="2" borderId="0" xfId="0" applyFont="1" applyFill="1"/>
    <xf numFmtId="0" fontId="2" fillId="0" borderId="0" xfId="0" applyFont="1"/>
    <xf numFmtId="164" fontId="0" fillId="0" borderId="0" xfId="4" applyNumberFormat="1" applyFont="1"/>
    <xf numFmtId="164" fontId="2" fillId="0" borderId="0" xfId="4" applyNumberFormat="1" applyFont="1"/>
    <xf numFmtId="0" fontId="40" fillId="0" borderId="0" xfId="0" applyFont="1" applyAlignment="1">
      <alignment vertical="center" wrapText="1"/>
    </xf>
    <xf numFmtId="164" fontId="0" fillId="0" borderId="0" xfId="4" applyNumberFormat="1" applyFont="1" applyAlignment="1">
      <alignment vertical="center"/>
    </xf>
    <xf numFmtId="164" fontId="2" fillId="0" borderId="0" xfId="4" applyNumberFormat="1" applyFont="1" applyAlignment="1">
      <alignment vertical="center"/>
    </xf>
    <xf numFmtId="0" fontId="52" fillId="0" borderId="0" xfId="0" applyFont="1"/>
    <xf numFmtId="0" fontId="18" fillId="0" borderId="0" xfId="0" applyFont="1"/>
    <xf numFmtId="0" fontId="10" fillId="0" borderId="30" xfId="0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3" fontId="11" fillId="0" borderId="0" xfId="0" applyNumberFormat="1" applyFont="1" applyAlignment="1">
      <alignment vertical="center"/>
    </xf>
    <xf numFmtId="3" fontId="11" fillId="0" borderId="1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1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/>
    </xf>
    <xf numFmtId="3" fontId="10" fillId="0" borderId="8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8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12" xfId="6" applyFont="1" applyBorder="1" applyAlignment="1">
      <alignment horizontal="center"/>
    </xf>
    <xf numFmtId="0" fontId="10" fillId="0" borderId="13" xfId="6" applyFont="1" applyBorder="1" applyAlignment="1">
      <alignment horizontal="center"/>
    </xf>
    <xf numFmtId="0" fontId="10" fillId="0" borderId="4" xfId="6" applyFont="1" applyBorder="1" applyAlignment="1">
      <alignment horizontal="center" vertical="center"/>
    </xf>
    <xf numFmtId="0" fontId="10" fillId="0" borderId="2" xfId="6" applyFont="1" applyBorder="1" applyAlignment="1">
      <alignment horizontal="center" vertical="center"/>
    </xf>
    <xf numFmtId="0" fontId="10" fillId="0" borderId="14" xfId="6" applyFont="1" applyBorder="1" applyAlignment="1">
      <alignment horizontal="center"/>
    </xf>
    <xf numFmtId="0" fontId="10" fillId="0" borderId="22" xfId="2" applyFont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0" fontId="34" fillId="0" borderId="13" xfId="3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3" fillId="0" borderId="11" xfId="6" applyFont="1" applyBorder="1" applyAlignment="1">
      <alignment horizontal="center" vertical="center"/>
    </xf>
    <xf numFmtId="0" fontId="63" fillId="0" borderId="0" xfId="6" applyFont="1" applyAlignment="1">
      <alignment horizontal="center" vertical="center"/>
    </xf>
  </cellXfs>
  <cellStyles count="13">
    <cellStyle name="Migliaia" xfId="4" builtinId="3"/>
    <cellStyle name="Migliaia 2" xfId="5" xr:uid="{A7ABD801-1DB4-4AB0-A2E0-88AD6DBA5C91}"/>
    <cellStyle name="Normale" xfId="0" builtinId="0"/>
    <cellStyle name="Normale 2" xfId="3" xr:uid="{FF514599-C025-4CB8-B92E-74E0F14F3F0D}"/>
    <cellStyle name="Normale 2 2" xfId="2" xr:uid="{7D9FF578-621E-4CFE-B62D-5DE607A16DCC}"/>
    <cellStyle name="Normale 2 3" xfId="6" xr:uid="{D1E8DC11-9D78-4157-9DE8-720E80054E76}"/>
    <cellStyle name="Normale 3" xfId="1" xr:uid="{CA265F90-D69B-48E2-ACB2-0E87B72022B8}"/>
    <cellStyle name="Normale 3 2" xfId="7" xr:uid="{7B5C1413-89CC-432B-B147-975B2BEE95D2}"/>
    <cellStyle name="Normale 3 2 2" xfId="11" xr:uid="{0C065623-8B3D-40C2-88FB-18ECF24FE3F4}"/>
    <cellStyle name="Normale 3 3" xfId="9" xr:uid="{4DF208F2-E9A6-4158-A942-273282BAA979}"/>
    <cellStyle name="Normale 4" xfId="8" xr:uid="{97D18E19-63C7-43F9-9983-519C0C418F49}"/>
    <cellStyle name="Normale 4 2" xfId="10" xr:uid="{A7DBD552-8758-4047-89C9-9D38E4F75139}"/>
    <cellStyle name="Normale 6" xfId="12" xr:uid="{5AE7FC89-7A0F-4F4F-A46A-EA7A28BFCD7E}"/>
  </cellStyles>
  <dxfs count="0"/>
  <tableStyles count="0" defaultTableStyle="TableStyleMedium2" defaultPivotStyle="PivotStyleLight16"/>
  <colors>
    <mruColors>
      <color rgb="FFFF3B3B"/>
      <color rgb="FFCC42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73437500000008E-2"/>
          <c:y val="4.253509234828496E-2"/>
          <c:w val="0.90289843749999998"/>
          <c:h val="0.836515873015873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'Tab. 2.2, Graf. 2.1'!$A$27</c:f>
              <c:strCache>
                <c:ptCount val="1"/>
                <c:pt idx="0">
                  <c:v>Variaz % 2024/2019</c:v>
                </c:pt>
              </c:strCache>
            </c:strRef>
          </c:tx>
          <c:spPr>
            <a:solidFill>
              <a:srgbClr val="F9CBF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'Tab. 2.2, Graf. 2.1'!$B$27:$G$27</c:f>
              <c:numCache>
                <c:formatCode>0.00</c:formatCode>
                <c:ptCount val="6"/>
                <c:pt idx="0">
                  <c:v>-3.5252410759031725</c:v>
                </c:pt>
                <c:pt idx="1">
                  <c:v>-1.9709064466361603</c:v>
                </c:pt>
                <c:pt idx="2">
                  <c:v>-1.613279305281599</c:v>
                </c:pt>
                <c:pt idx="3">
                  <c:v>-2.4840086688119789</c:v>
                </c:pt>
                <c:pt idx="4">
                  <c:v>-2.389122320079653</c:v>
                </c:pt>
                <c:pt idx="5">
                  <c:v>-1.4133902097831486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F-4C1F-8043-51924566461A}"/>
            </c:ext>
          </c:extLst>
        </c:ser>
        <c:ser>
          <c:idx val="0"/>
          <c:order val="1"/>
          <c:tx>
            <c:strRef>
              <c:f>'Tab. 2.2, Graf. 2.1'!$A$28</c:f>
              <c:strCache>
                <c:ptCount val="1"/>
                <c:pt idx="0">
                  <c:v>Variaz % 2025*/2019</c:v>
                </c:pt>
              </c:strCache>
            </c:strRef>
          </c:tx>
          <c:spPr>
            <a:solidFill>
              <a:srgbClr val="FF7D7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'Tab. 2.2, Graf. 2.1'!$B$10:$G$10</c:f>
              <c:strCache>
                <c:ptCount val="6"/>
                <c:pt idx="0">
                  <c:v>L'Aquila</c:v>
                </c:pt>
                <c:pt idx="1">
                  <c:v>Teramo</c:v>
                </c:pt>
                <c:pt idx="2">
                  <c:v>Pescara</c:v>
                </c:pt>
                <c:pt idx="3">
                  <c:v>Chieti</c:v>
                </c:pt>
                <c:pt idx="4">
                  <c:v>Abruzzo</c:v>
                </c:pt>
                <c:pt idx="5">
                  <c:v>Italia</c:v>
                </c:pt>
              </c:strCache>
            </c:strRef>
          </c:cat>
          <c:val>
            <c:numRef>
              <c:f>'Tab. 2.2, Graf. 2.1'!$B$28:$G$28</c:f>
              <c:numCache>
                <c:formatCode>0.00</c:formatCode>
                <c:ptCount val="6"/>
                <c:pt idx="0">
                  <c:v>-3.576029302452298</c:v>
                </c:pt>
                <c:pt idx="1">
                  <c:v>-1.799922041593103</c:v>
                </c:pt>
                <c:pt idx="2">
                  <c:v>-1.7456186232929802</c:v>
                </c:pt>
                <c:pt idx="3">
                  <c:v>-2.7708675379260526</c:v>
                </c:pt>
                <c:pt idx="4">
                  <c:v>-2.4768480254027807</c:v>
                </c:pt>
                <c:pt idx="5">
                  <c:v>-1.4753344773956252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4F-4C1F-8043-519245664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5006888"/>
        <c:axId val="375007216"/>
      </c:barChart>
      <c:catAx>
        <c:axId val="37500688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75007216"/>
        <c:crosses val="autoZero"/>
        <c:auto val="1"/>
        <c:lblAlgn val="ctr"/>
        <c:lblOffset val="100"/>
        <c:noMultiLvlLbl val="0"/>
      </c:catAx>
      <c:valAx>
        <c:axId val="37500721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75006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971456112033894"/>
          <c:y val="0.68300277777777774"/>
          <c:w val="0.34509247646041885"/>
          <c:h val="0.151401851851851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183070866141732E-2"/>
          <c:y val="7.0555555555555552E-2"/>
          <c:w val="0.9127058180227472"/>
          <c:h val="0.68244675925925924"/>
        </c:manualLayout>
      </c:layout>
      <c:lineChart>
        <c:grouping val="standard"/>
        <c:varyColors val="0"/>
        <c:ser>
          <c:idx val="0"/>
          <c:order val="0"/>
          <c:tx>
            <c:strRef>
              <c:f>'Graf. da 2.8 a 2.13'!$B$35</c:f>
              <c:strCache>
                <c:ptCount val="1"/>
                <c:pt idx="0">
                  <c:v>Italia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3.2582374669781443E-2"/>
                  <c:y val="-4.046666666666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7B-4835-A093-7D6430C88B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70C0"/>
                    </a:solidFill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'Graf. da 2.8 a 2.13'!$C$8:$S$8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'Graf. da 2.8 a 2.13'!$C$35:$S$35</c:f>
              <c:numCache>
                <c:formatCode>General</c:formatCode>
                <c:ptCount val="17"/>
                <c:pt idx="0">
                  <c:v>-0.1</c:v>
                </c:pt>
                <c:pt idx="1">
                  <c:v>-0.4</c:v>
                </c:pt>
                <c:pt idx="2">
                  <c:v>-0.4</c:v>
                </c:pt>
                <c:pt idx="3">
                  <c:v>-0.8</c:v>
                </c:pt>
                <c:pt idx="4">
                  <c:v>-1.3</c:v>
                </c:pt>
                <c:pt idx="5">
                  <c:v>-1.4</c:v>
                </c:pt>
                <c:pt idx="6">
                  <c:v>-1.6</c:v>
                </c:pt>
                <c:pt idx="7">
                  <c:v>-2.7</c:v>
                </c:pt>
                <c:pt idx="8">
                  <c:v>-2.2999999999999998</c:v>
                </c:pt>
                <c:pt idx="9">
                  <c:v>-3.2</c:v>
                </c:pt>
                <c:pt idx="10">
                  <c:v>-3.2</c:v>
                </c:pt>
                <c:pt idx="11">
                  <c:v>-3.6</c:v>
                </c:pt>
                <c:pt idx="12">
                  <c:v>-5.6</c:v>
                </c:pt>
                <c:pt idx="13" formatCode="#,##0.0">
                  <c:v>-5.0999999999999996</c:v>
                </c:pt>
                <c:pt idx="14" formatCode="#,##0.0">
                  <c:v>-5.5</c:v>
                </c:pt>
                <c:pt idx="15" formatCode="#,##0.0">
                  <c:v>-4.9000000000000004</c:v>
                </c:pt>
                <c:pt idx="16" formatCode="#,##0.0">
                  <c:v>-4.8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B-4835-A093-7D6430C88B2E}"/>
            </c:ext>
          </c:extLst>
        </c:ser>
        <c:ser>
          <c:idx val="1"/>
          <c:order val="1"/>
          <c:tx>
            <c:strRef>
              <c:f>'Graf. da 2.8 a 2.13'!$B$36</c:f>
              <c:strCache>
                <c:ptCount val="1"/>
                <c:pt idx="0">
                  <c:v>  Abruzzo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2"/>
              <c:layout>
                <c:manualLayout>
                  <c:x val="-3.2597690679920147E-2"/>
                  <c:y val="-1.7543108390164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7B-4835-A093-7D6430C88B2E}"/>
                </c:ext>
              </c:extLst>
            </c:dLbl>
            <c:dLbl>
              <c:idx val="16"/>
              <c:layout>
                <c:manualLayout>
                  <c:x val="-2.5967708333333495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7B-4835-A093-7D6430C88B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'Graf. da 2.8 a 2.13'!$C$8:$S$8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'Graf. da 2.8 a 2.13'!$C$36:$S$36</c:f>
              <c:numCache>
                <c:formatCode>General</c:formatCode>
                <c:ptCount val="17"/>
                <c:pt idx="0">
                  <c:v>-1.5</c:v>
                </c:pt>
                <c:pt idx="1">
                  <c:v>-2.4</c:v>
                </c:pt>
                <c:pt idx="2">
                  <c:v>-1.9</c:v>
                </c:pt>
                <c:pt idx="3">
                  <c:v>-2.2000000000000002</c:v>
                </c:pt>
                <c:pt idx="4">
                  <c:v>-2.5</c:v>
                </c:pt>
                <c:pt idx="5">
                  <c:v>-2.7</c:v>
                </c:pt>
                <c:pt idx="6">
                  <c:v>-2.9</c:v>
                </c:pt>
                <c:pt idx="7">
                  <c:v>-3.9</c:v>
                </c:pt>
                <c:pt idx="8">
                  <c:v>-3.4</c:v>
                </c:pt>
                <c:pt idx="9">
                  <c:v>-4.5</c:v>
                </c:pt>
                <c:pt idx="10">
                  <c:v>-4.4000000000000004</c:v>
                </c:pt>
                <c:pt idx="11">
                  <c:v>-4.7</c:v>
                </c:pt>
                <c:pt idx="12">
                  <c:v>-6.1</c:v>
                </c:pt>
                <c:pt idx="13" formatCode="#,##0.0">
                  <c:v>-6.2</c:v>
                </c:pt>
                <c:pt idx="14" formatCode="#,##0.0">
                  <c:v>-6.9</c:v>
                </c:pt>
                <c:pt idx="15" formatCode="#,##0.0">
                  <c:v>-6.5</c:v>
                </c:pt>
                <c:pt idx="16" formatCode="#,##0.0">
                  <c:v>-5.9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7B-4835-A093-7D6430C88B2E}"/>
            </c:ext>
          </c:extLst>
        </c:ser>
        <c:ser>
          <c:idx val="2"/>
          <c:order val="2"/>
          <c:tx>
            <c:strRef>
              <c:f>'Graf. da 2.8 a 2.13'!$B$37</c:f>
              <c:strCache>
                <c:ptCount val="1"/>
                <c:pt idx="0">
                  <c:v>    L'Aquila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'Graf. da 2.8 a 2.13'!$C$8:$S$8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'Graf. da 2.8 a 2.13'!$C$37:$S$37</c:f>
              <c:numCache>
                <c:formatCode>General</c:formatCode>
                <c:ptCount val="17"/>
                <c:pt idx="0">
                  <c:v>-3.2</c:v>
                </c:pt>
                <c:pt idx="1">
                  <c:v>-4.7</c:v>
                </c:pt>
                <c:pt idx="2">
                  <c:v>-3.2</c:v>
                </c:pt>
                <c:pt idx="3">
                  <c:v>-3.1</c:v>
                </c:pt>
                <c:pt idx="4">
                  <c:v>-3.2</c:v>
                </c:pt>
                <c:pt idx="5">
                  <c:v>-3.6</c:v>
                </c:pt>
                <c:pt idx="6">
                  <c:v>-3.8</c:v>
                </c:pt>
                <c:pt idx="7">
                  <c:v>-4.0999999999999996</c:v>
                </c:pt>
                <c:pt idx="8">
                  <c:v>-4.3</c:v>
                </c:pt>
                <c:pt idx="9">
                  <c:v>-4.8</c:v>
                </c:pt>
                <c:pt idx="10">
                  <c:v>-4.7</c:v>
                </c:pt>
                <c:pt idx="11">
                  <c:v>-5.7</c:v>
                </c:pt>
                <c:pt idx="12">
                  <c:v>-6.4</c:v>
                </c:pt>
                <c:pt idx="13" formatCode="#,##0.0">
                  <c:v>-6.9</c:v>
                </c:pt>
                <c:pt idx="14" formatCode="#,##0.0">
                  <c:v>-7.4</c:v>
                </c:pt>
                <c:pt idx="15" formatCode="#,##0.0">
                  <c:v>-7.1</c:v>
                </c:pt>
                <c:pt idx="16" formatCode="#,##0.0">
                  <c:v>-5.9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7B-4835-A093-7D6430C88B2E}"/>
            </c:ext>
          </c:extLst>
        </c:ser>
        <c:ser>
          <c:idx val="3"/>
          <c:order val="3"/>
          <c:tx>
            <c:strRef>
              <c:f>'Graf. da 2.8 a 2.13'!$B$38</c:f>
              <c:strCache>
                <c:ptCount val="1"/>
                <c:pt idx="0">
                  <c:v>    Teramo</c:v>
                </c:pt>
              </c:strCache>
            </c:strRef>
          </c:tx>
          <c:spPr>
            <a:ln w="1905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f>'Graf. da 2.8 a 2.13'!$C$8:$S$8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'Graf. da 2.8 a 2.13'!$C$38:$S$38</c:f>
              <c:numCache>
                <c:formatCode>General</c:formatCode>
                <c:ptCount val="17"/>
                <c:pt idx="0">
                  <c:v>-0.7</c:v>
                </c:pt>
                <c:pt idx="1">
                  <c:v>-1.3</c:v>
                </c:pt>
                <c:pt idx="2">
                  <c:v>-1.4</c:v>
                </c:pt>
                <c:pt idx="3">
                  <c:v>-1.6</c:v>
                </c:pt>
                <c:pt idx="4">
                  <c:v>-1.9</c:v>
                </c:pt>
                <c:pt idx="5">
                  <c:v>-2.1</c:v>
                </c:pt>
                <c:pt idx="6">
                  <c:v>-2.2000000000000002</c:v>
                </c:pt>
                <c:pt idx="7">
                  <c:v>-3.5</c:v>
                </c:pt>
                <c:pt idx="8">
                  <c:v>-2.6</c:v>
                </c:pt>
                <c:pt idx="9">
                  <c:v>-3.9</c:v>
                </c:pt>
                <c:pt idx="10">
                  <c:v>-3.5</c:v>
                </c:pt>
                <c:pt idx="11">
                  <c:v>-4.3</c:v>
                </c:pt>
                <c:pt idx="12">
                  <c:v>-5.8</c:v>
                </c:pt>
                <c:pt idx="13" formatCode="#,##0.0">
                  <c:v>-5.6</c:v>
                </c:pt>
                <c:pt idx="14" formatCode="#,##0.0">
                  <c:v>-6.4</c:v>
                </c:pt>
                <c:pt idx="15" formatCode="#,##0.0">
                  <c:v>-5.3</c:v>
                </c:pt>
                <c:pt idx="16" formatCode="#,##0.0">
                  <c:v>-5.4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7B-4835-A093-7D6430C88B2E}"/>
            </c:ext>
          </c:extLst>
        </c:ser>
        <c:ser>
          <c:idx val="4"/>
          <c:order val="4"/>
          <c:tx>
            <c:strRef>
              <c:f>'Graf. da 2.8 a 2.13'!$B$39</c:f>
              <c:strCache>
                <c:ptCount val="1"/>
                <c:pt idx="0">
                  <c:v>    Pescara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'Graf. da 2.8 a 2.13'!$C$8:$S$8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'Graf. da 2.8 a 2.13'!$C$39:$S$39</c:f>
              <c:numCache>
                <c:formatCode>General</c:formatCode>
                <c:ptCount val="17"/>
                <c:pt idx="0">
                  <c:v>0.1</c:v>
                </c:pt>
                <c:pt idx="1">
                  <c:v>-1.4</c:v>
                </c:pt>
                <c:pt idx="2">
                  <c:v>-0.8</c:v>
                </c:pt>
                <c:pt idx="3">
                  <c:v>-1.3</c:v>
                </c:pt>
                <c:pt idx="4">
                  <c:v>-2</c:v>
                </c:pt>
                <c:pt idx="5">
                  <c:v>-1.4</c:v>
                </c:pt>
                <c:pt idx="6">
                  <c:v>-2.1</c:v>
                </c:pt>
                <c:pt idx="7">
                  <c:v>-3.1</c:v>
                </c:pt>
                <c:pt idx="8">
                  <c:v>-2.2000000000000002</c:v>
                </c:pt>
                <c:pt idx="9">
                  <c:v>-3.8</c:v>
                </c:pt>
                <c:pt idx="10">
                  <c:v>-4</c:v>
                </c:pt>
                <c:pt idx="11">
                  <c:v>-3.7</c:v>
                </c:pt>
                <c:pt idx="12">
                  <c:v>-5.5</c:v>
                </c:pt>
                <c:pt idx="13" formatCode="#,##0.0">
                  <c:v>-5.6</c:v>
                </c:pt>
                <c:pt idx="14" formatCode="#,##0.0">
                  <c:v>-6.1</c:v>
                </c:pt>
                <c:pt idx="15" formatCode="#,##0.0">
                  <c:v>-5.8</c:v>
                </c:pt>
                <c:pt idx="16" formatCode="#,##0.0">
                  <c:v>-5.7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C7B-4835-A093-7D6430C88B2E}"/>
            </c:ext>
          </c:extLst>
        </c:ser>
        <c:ser>
          <c:idx val="5"/>
          <c:order val="5"/>
          <c:tx>
            <c:strRef>
              <c:f>'Graf. da 2.8 a 2.13'!$B$40</c:f>
              <c:strCache>
                <c:ptCount val="1"/>
                <c:pt idx="0">
                  <c:v>    Chieti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'Graf. da 2.8 a 2.13'!$C$8:$S$8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'Graf. da 2.8 a 2.13'!$C$40:$S$40</c:f>
              <c:numCache>
                <c:formatCode>General</c:formatCode>
                <c:ptCount val="17"/>
                <c:pt idx="0">
                  <c:v>-2.2000000000000002</c:v>
                </c:pt>
                <c:pt idx="1">
                  <c:v>-2.5</c:v>
                </c:pt>
                <c:pt idx="2">
                  <c:v>-2.2000000000000002</c:v>
                </c:pt>
                <c:pt idx="3">
                  <c:v>-2.7</c:v>
                </c:pt>
                <c:pt idx="4">
                  <c:v>-3</c:v>
                </c:pt>
                <c:pt idx="5">
                  <c:v>-3.7</c:v>
                </c:pt>
                <c:pt idx="6">
                  <c:v>-3.4</c:v>
                </c:pt>
                <c:pt idx="7">
                  <c:v>-4.5999999999999996</c:v>
                </c:pt>
                <c:pt idx="8">
                  <c:v>-4.2</c:v>
                </c:pt>
                <c:pt idx="9">
                  <c:v>-5.4</c:v>
                </c:pt>
                <c:pt idx="10">
                  <c:v>-5.2</c:v>
                </c:pt>
                <c:pt idx="11">
                  <c:v>-5.0999999999999996</c:v>
                </c:pt>
                <c:pt idx="12">
                  <c:v>-6.5</c:v>
                </c:pt>
                <c:pt idx="13" formatCode="#,##0.0">
                  <c:v>-6.8</c:v>
                </c:pt>
                <c:pt idx="14" formatCode="#,##0.0">
                  <c:v>-7.4</c:v>
                </c:pt>
                <c:pt idx="15" formatCode="#,##0.0">
                  <c:v>-7.5</c:v>
                </c:pt>
                <c:pt idx="16" formatCode="#,##0.0">
                  <c:v>-6.3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C7B-4835-A093-7D6430C88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295424"/>
        <c:axId val="56296960"/>
      </c:lineChart>
      <c:catAx>
        <c:axId val="56295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296960"/>
        <c:crossesAt val="-5"/>
        <c:auto val="1"/>
        <c:lblAlgn val="ctr"/>
        <c:lblOffset val="100"/>
        <c:noMultiLvlLbl val="0"/>
      </c:catAx>
      <c:valAx>
        <c:axId val="56296960"/>
        <c:scaling>
          <c:orientation val="minMax"/>
          <c:min val="-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295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rgbClr val="E6B9B8"/>
        </a:gs>
        <a:gs pos="100000">
          <a:schemeClr val="bg1"/>
        </a:gs>
      </a:gsLst>
      <a:lin ang="5400000" scaled="0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16931718981282E-2"/>
          <c:y val="3.3853748273845206E-2"/>
          <c:w val="0.92468889028697765"/>
          <c:h val="0.68244675925925924"/>
        </c:manualLayout>
      </c:layout>
      <c:lineChart>
        <c:grouping val="standard"/>
        <c:varyColors val="0"/>
        <c:ser>
          <c:idx val="0"/>
          <c:order val="0"/>
          <c:tx>
            <c:strRef>
              <c:f>'Graf. da 2.8 a 2.13'!$B$59</c:f>
              <c:strCache>
                <c:ptCount val="1"/>
                <c:pt idx="0">
                  <c:v>Italia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4080444915538924E-2"/>
                  <c:y val="4.2321320149398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72-4693-A43F-BEA1CAC06C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70C0"/>
                    </a:solidFill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'Graf. da 2.8 a 2.13'!$D$58:$T$58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2025*</c:v>
                </c:pt>
              </c:strCache>
            </c:strRef>
          </c:cat>
          <c:val>
            <c:numRef>
              <c:f>'Graf. da 2.8 a 2.13'!$D$59:$T$59</c:f>
              <c:numCache>
                <c:formatCode>General</c:formatCode>
                <c:ptCount val="17"/>
                <c:pt idx="0">
                  <c:v>52.4</c:v>
                </c:pt>
                <c:pt idx="1">
                  <c:v>52.7</c:v>
                </c:pt>
                <c:pt idx="2">
                  <c:v>52.8</c:v>
                </c:pt>
                <c:pt idx="3">
                  <c:v>53.5</c:v>
                </c:pt>
                <c:pt idx="4">
                  <c:v>54.2</c:v>
                </c:pt>
                <c:pt idx="5">
                  <c:v>54.6</c:v>
                </c:pt>
                <c:pt idx="6">
                  <c:v>55.1</c:v>
                </c:pt>
                <c:pt idx="7">
                  <c:v>55.5</c:v>
                </c:pt>
                <c:pt idx="8">
                  <c:v>55.8</c:v>
                </c:pt>
                <c:pt idx="9">
                  <c:v>56.1</c:v>
                </c:pt>
                <c:pt idx="10">
                  <c:v>56.4</c:v>
                </c:pt>
                <c:pt idx="11">
                  <c:v>56.7</c:v>
                </c:pt>
                <c:pt idx="12" formatCode="#,##0.0">
                  <c:v>57.3</c:v>
                </c:pt>
                <c:pt idx="13" formatCode="#,##0.0">
                  <c:v>57.5</c:v>
                </c:pt>
                <c:pt idx="14" formatCode="#,##0.0">
                  <c:v>57.4</c:v>
                </c:pt>
                <c:pt idx="15" formatCode="#,##0.0">
                  <c:v>57.6</c:v>
                </c:pt>
                <c:pt idx="16" formatCode="#,##0.0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2-4693-A43F-BEA1CAC06CFD}"/>
            </c:ext>
          </c:extLst>
        </c:ser>
        <c:ser>
          <c:idx val="1"/>
          <c:order val="1"/>
          <c:tx>
            <c:strRef>
              <c:f>'Graf. da 2.8 a 2.13'!$B$60</c:f>
              <c:strCache>
                <c:ptCount val="1"/>
                <c:pt idx="0">
                  <c:v>  Abruzzo</c:v>
                </c:pt>
              </c:strCache>
            </c:strRef>
          </c:tx>
          <c:marker>
            <c:symbol val="none"/>
          </c:marker>
          <c:dLbls>
            <c:dLbl>
              <c:idx val="12"/>
              <c:layout>
                <c:manualLayout>
                  <c:x val="-3.6556597222222306E-2"/>
                  <c:y val="-3.5277777777777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2-4693-A43F-BEA1CAC06CFD}"/>
                </c:ext>
              </c:extLst>
            </c:dLbl>
            <c:dLbl>
              <c:idx val="13"/>
              <c:layout>
                <c:manualLayout>
                  <c:x val="-3.5567259556186691E-2"/>
                  <c:y val="-4.5434218763974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72-4693-A43F-BEA1CAC06CFD}"/>
                </c:ext>
              </c:extLst>
            </c:dLbl>
            <c:dLbl>
              <c:idx val="14"/>
              <c:layout>
                <c:manualLayout>
                  <c:x val="-3.9099656243306254E-2"/>
                  <c:y val="-2.4596410667095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72-4693-A43F-BEA1CAC06CFD}"/>
                </c:ext>
              </c:extLst>
            </c:dLbl>
            <c:dLbl>
              <c:idx val="15"/>
              <c:layout>
                <c:manualLayout>
                  <c:x val="-1.5196426484995012E-2"/>
                  <c:y val="-3.9754941418477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72-4693-A43F-BEA1CAC06C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'Graf. da 2.8 a 2.13'!$D$58:$T$58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2025*</c:v>
                </c:pt>
              </c:strCache>
            </c:strRef>
          </c:cat>
          <c:val>
            <c:numRef>
              <c:f>'Graf. da 2.8 a 2.13'!$D$60:$T$60</c:f>
              <c:numCache>
                <c:formatCode>General</c:formatCode>
                <c:ptCount val="17"/>
                <c:pt idx="0">
                  <c:v>52.8</c:v>
                </c:pt>
                <c:pt idx="1">
                  <c:v>52.8</c:v>
                </c:pt>
                <c:pt idx="2">
                  <c:v>52.7</c:v>
                </c:pt>
                <c:pt idx="3">
                  <c:v>53.3</c:v>
                </c:pt>
                <c:pt idx="4">
                  <c:v>53.9</c:v>
                </c:pt>
                <c:pt idx="5">
                  <c:v>54.2</c:v>
                </c:pt>
                <c:pt idx="6">
                  <c:v>54.9</c:v>
                </c:pt>
                <c:pt idx="7">
                  <c:v>55.5</c:v>
                </c:pt>
                <c:pt idx="8">
                  <c:v>56.1</c:v>
                </c:pt>
                <c:pt idx="9">
                  <c:v>56.5</c:v>
                </c:pt>
                <c:pt idx="10">
                  <c:v>56.9</c:v>
                </c:pt>
                <c:pt idx="11">
                  <c:v>57.5</c:v>
                </c:pt>
                <c:pt idx="12" formatCode="#,##0.0">
                  <c:v>58.6</c:v>
                </c:pt>
                <c:pt idx="13" formatCode="#,##0.0">
                  <c:v>58.9</c:v>
                </c:pt>
                <c:pt idx="14" formatCode="#,##0.0">
                  <c:v>59.1</c:v>
                </c:pt>
                <c:pt idx="15" formatCode="#,##0.0">
                  <c:v>59.5</c:v>
                </c:pt>
                <c:pt idx="16" formatCode="#,##0.0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72-4693-A43F-BEA1CAC06CFD}"/>
            </c:ext>
          </c:extLst>
        </c:ser>
        <c:ser>
          <c:idx val="2"/>
          <c:order val="2"/>
          <c:tx>
            <c:strRef>
              <c:f>'Graf. da 2.8 a 2.13'!$B$61</c:f>
              <c:strCache>
                <c:ptCount val="1"/>
                <c:pt idx="0">
                  <c:v>    L'Aquila</c:v>
                </c:pt>
              </c:strCache>
            </c:strRef>
          </c:tx>
          <c:marker>
            <c:symbol val="none"/>
          </c:marker>
          <c:cat>
            <c:strRef>
              <c:f>'Graf. da 2.8 a 2.13'!$D$58:$T$58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2025*</c:v>
                </c:pt>
              </c:strCache>
            </c:strRef>
          </c:cat>
          <c:val>
            <c:numRef>
              <c:f>'Graf. da 2.8 a 2.13'!$D$61:$T$61</c:f>
              <c:numCache>
                <c:formatCode>General</c:formatCode>
                <c:ptCount val="17"/>
                <c:pt idx="0">
                  <c:v>51.9</c:v>
                </c:pt>
                <c:pt idx="1">
                  <c:v>51.6</c:v>
                </c:pt>
                <c:pt idx="2">
                  <c:v>51.2</c:v>
                </c:pt>
                <c:pt idx="3">
                  <c:v>51.7</c:v>
                </c:pt>
                <c:pt idx="4">
                  <c:v>52.3</c:v>
                </c:pt>
                <c:pt idx="5">
                  <c:v>52.6</c:v>
                </c:pt>
                <c:pt idx="6">
                  <c:v>53.5</c:v>
                </c:pt>
                <c:pt idx="7">
                  <c:v>54.1</c:v>
                </c:pt>
                <c:pt idx="8">
                  <c:v>54.8</c:v>
                </c:pt>
                <c:pt idx="9">
                  <c:v>55.5</c:v>
                </c:pt>
                <c:pt idx="10">
                  <c:v>56.3</c:v>
                </c:pt>
                <c:pt idx="11">
                  <c:v>57.4</c:v>
                </c:pt>
                <c:pt idx="12" formatCode="#,##0.0">
                  <c:v>58.7</c:v>
                </c:pt>
                <c:pt idx="13" formatCode="#,##0.0">
                  <c:v>59.4</c:v>
                </c:pt>
                <c:pt idx="14" formatCode="#,##0.0">
                  <c:v>60</c:v>
                </c:pt>
                <c:pt idx="15" formatCode="#,##0.0">
                  <c:v>60.5</c:v>
                </c:pt>
                <c:pt idx="16" formatCode="#,##0.0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72-4693-A43F-BEA1CAC06CFD}"/>
            </c:ext>
          </c:extLst>
        </c:ser>
        <c:ser>
          <c:idx val="3"/>
          <c:order val="3"/>
          <c:tx>
            <c:strRef>
              <c:f>'Graf. da 2.8 a 2.13'!$B$62</c:f>
              <c:strCache>
                <c:ptCount val="1"/>
                <c:pt idx="0">
                  <c:v>    Teramo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'Graf. da 2.8 a 2.13'!$D$58:$T$58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2025*</c:v>
                </c:pt>
              </c:strCache>
            </c:strRef>
          </c:cat>
          <c:val>
            <c:numRef>
              <c:f>'Graf. da 2.8 a 2.13'!$D$62:$T$62</c:f>
              <c:numCache>
                <c:formatCode>General</c:formatCode>
                <c:ptCount val="17"/>
                <c:pt idx="0">
                  <c:v>52.2</c:v>
                </c:pt>
                <c:pt idx="1">
                  <c:v>51.9</c:v>
                </c:pt>
                <c:pt idx="2">
                  <c:v>52</c:v>
                </c:pt>
                <c:pt idx="3">
                  <c:v>52.4</c:v>
                </c:pt>
                <c:pt idx="4">
                  <c:v>53</c:v>
                </c:pt>
                <c:pt idx="5">
                  <c:v>53.2</c:v>
                </c:pt>
                <c:pt idx="6">
                  <c:v>53.8</c:v>
                </c:pt>
                <c:pt idx="7">
                  <c:v>54.3</c:v>
                </c:pt>
                <c:pt idx="8">
                  <c:v>54.6</c:v>
                </c:pt>
                <c:pt idx="9">
                  <c:v>55.1</c:v>
                </c:pt>
                <c:pt idx="10">
                  <c:v>55.1</c:v>
                </c:pt>
                <c:pt idx="11">
                  <c:v>55.7</c:v>
                </c:pt>
                <c:pt idx="12" formatCode="#,##0.0">
                  <c:v>56.5</c:v>
                </c:pt>
                <c:pt idx="13" formatCode="#,##0.0">
                  <c:v>57</c:v>
                </c:pt>
                <c:pt idx="14" formatCode="#,##0.0">
                  <c:v>57.2</c:v>
                </c:pt>
                <c:pt idx="15" formatCode="#,##0.0">
                  <c:v>57.7</c:v>
                </c:pt>
                <c:pt idx="16" formatCode="#,##0.0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F72-4693-A43F-BEA1CAC06CFD}"/>
            </c:ext>
          </c:extLst>
        </c:ser>
        <c:ser>
          <c:idx val="4"/>
          <c:order val="4"/>
          <c:tx>
            <c:strRef>
              <c:f>'Graf. da 2.8 a 2.13'!$B$63</c:f>
              <c:strCache>
                <c:ptCount val="1"/>
                <c:pt idx="0">
                  <c:v>    Pescara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'Graf. da 2.8 a 2.13'!$D$58:$T$58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2025*</c:v>
                </c:pt>
              </c:strCache>
            </c:strRef>
          </c:cat>
          <c:val>
            <c:numRef>
              <c:f>'Graf. da 2.8 a 2.13'!$D$63:$T$63</c:f>
              <c:numCache>
                <c:formatCode>General</c:formatCode>
                <c:ptCount val="17"/>
                <c:pt idx="0">
                  <c:v>53.7</c:v>
                </c:pt>
                <c:pt idx="1">
                  <c:v>53.8</c:v>
                </c:pt>
                <c:pt idx="2">
                  <c:v>53.7</c:v>
                </c:pt>
                <c:pt idx="3">
                  <c:v>54.3</c:v>
                </c:pt>
                <c:pt idx="4">
                  <c:v>55</c:v>
                </c:pt>
                <c:pt idx="5">
                  <c:v>55</c:v>
                </c:pt>
                <c:pt idx="6">
                  <c:v>55.7</c:v>
                </c:pt>
                <c:pt idx="7">
                  <c:v>56.2</c:v>
                </c:pt>
                <c:pt idx="8">
                  <c:v>56.7</c:v>
                </c:pt>
                <c:pt idx="9">
                  <c:v>57</c:v>
                </c:pt>
                <c:pt idx="10">
                  <c:v>57.1</c:v>
                </c:pt>
                <c:pt idx="11">
                  <c:v>57.5</c:v>
                </c:pt>
                <c:pt idx="12" formatCode="#,##0.0">
                  <c:v>58.4</c:v>
                </c:pt>
                <c:pt idx="13" formatCode="#,##0.0">
                  <c:v>58.3</c:v>
                </c:pt>
                <c:pt idx="14" formatCode="#,##0.0">
                  <c:v>58.5</c:v>
                </c:pt>
                <c:pt idx="15" formatCode="#,##0.0">
                  <c:v>58.7</c:v>
                </c:pt>
                <c:pt idx="16" formatCode="#,##0.0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F72-4693-A43F-BEA1CAC06CFD}"/>
            </c:ext>
          </c:extLst>
        </c:ser>
        <c:ser>
          <c:idx val="5"/>
          <c:order val="5"/>
          <c:tx>
            <c:strRef>
              <c:f>'Graf. da 2.8 a 2.13'!$B$64</c:f>
              <c:strCache>
                <c:ptCount val="1"/>
                <c:pt idx="0">
                  <c:v>    Chieti</c:v>
                </c:pt>
              </c:strCache>
            </c:strRef>
          </c:tx>
          <c:marker>
            <c:symbol val="none"/>
          </c:marker>
          <c:cat>
            <c:strRef>
              <c:f>'Graf. da 2.8 a 2.13'!$D$58:$T$58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2025*</c:v>
                </c:pt>
              </c:strCache>
            </c:strRef>
          </c:cat>
          <c:val>
            <c:numRef>
              <c:f>'Graf. da 2.8 a 2.13'!$D$64:$T$64</c:f>
              <c:numCache>
                <c:formatCode>General</c:formatCode>
                <c:ptCount val="17"/>
                <c:pt idx="0">
                  <c:v>53.4</c:v>
                </c:pt>
                <c:pt idx="1">
                  <c:v>53.8</c:v>
                </c:pt>
                <c:pt idx="2">
                  <c:v>53.7</c:v>
                </c:pt>
                <c:pt idx="3">
                  <c:v>54.5</c:v>
                </c:pt>
                <c:pt idx="4">
                  <c:v>55</c:v>
                </c:pt>
                <c:pt idx="5">
                  <c:v>55.5</c:v>
                </c:pt>
                <c:pt idx="6">
                  <c:v>56.3</c:v>
                </c:pt>
                <c:pt idx="7">
                  <c:v>57</c:v>
                </c:pt>
                <c:pt idx="8">
                  <c:v>57.8</c:v>
                </c:pt>
                <c:pt idx="9">
                  <c:v>58.1</c:v>
                </c:pt>
                <c:pt idx="10">
                  <c:v>58.5</c:v>
                </c:pt>
                <c:pt idx="11">
                  <c:v>59.2</c:v>
                </c:pt>
                <c:pt idx="12" formatCode="#,##0.0">
                  <c:v>60.3</c:v>
                </c:pt>
                <c:pt idx="13" formatCode="#,##0.0">
                  <c:v>60.6</c:v>
                </c:pt>
                <c:pt idx="14" formatCode="#,##0.0">
                  <c:v>60.7</c:v>
                </c:pt>
                <c:pt idx="15" formatCode="#,##0.0">
                  <c:v>60.9</c:v>
                </c:pt>
                <c:pt idx="16" formatCode="#,##0.0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F72-4693-A43F-BEA1CAC06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00736"/>
        <c:axId val="57702272"/>
      </c:lineChart>
      <c:catAx>
        <c:axId val="5770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7702272"/>
        <c:crosses val="autoZero"/>
        <c:auto val="1"/>
        <c:lblAlgn val="ctr"/>
        <c:lblOffset val="100"/>
        <c:noMultiLvlLbl val="0"/>
      </c:catAx>
      <c:valAx>
        <c:axId val="57702272"/>
        <c:scaling>
          <c:orientation val="minMax"/>
          <c:max val="61"/>
          <c:min val="4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770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rgbClr val="E6B9B8"/>
        </a:gs>
        <a:gs pos="100000">
          <a:schemeClr val="bg1"/>
        </a:gs>
      </a:gsLst>
      <a:lin ang="5400000" scaled="0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87326388888885E-2"/>
          <c:y val="3.0768518518518518E-2"/>
          <c:w val="0.91737208561699757"/>
          <c:h val="0.74995807815689708"/>
        </c:manualLayout>
      </c:layout>
      <c:lineChart>
        <c:grouping val="standard"/>
        <c:varyColors val="0"/>
        <c:ser>
          <c:idx val="0"/>
          <c:order val="0"/>
          <c:tx>
            <c:strRef>
              <c:f>'Graf. da 2.8 a 2.13'!$B$65</c:f>
              <c:strCache>
                <c:ptCount val="1"/>
                <c:pt idx="0">
                  <c:v>Italia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666666666666664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80-4E11-9687-109F059A2433}"/>
                </c:ext>
              </c:extLst>
            </c:dLbl>
            <c:dLbl>
              <c:idx val="1"/>
              <c:layout>
                <c:manualLayout>
                  <c:x val="-3.6111111111111108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80-4E11-9687-109F059A2433}"/>
                </c:ext>
              </c:extLst>
            </c:dLbl>
            <c:dLbl>
              <c:idx val="2"/>
              <c:layout>
                <c:manualLayout>
                  <c:x val="-4.4444444444444446E-2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80-4E11-9687-109F059A2433}"/>
                </c:ext>
              </c:extLst>
            </c:dLbl>
            <c:dLbl>
              <c:idx val="3"/>
              <c:layout>
                <c:manualLayout>
                  <c:x val="-4.1666666666666664E-2"/>
                  <c:y val="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80-4E11-9687-109F059A2433}"/>
                </c:ext>
              </c:extLst>
            </c:dLbl>
            <c:dLbl>
              <c:idx val="4"/>
              <c:layout>
                <c:manualLayout>
                  <c:x val="-3.6111111111111059E-2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80-4E11-9687-109F059A2433}"/>
                </c:ext>
              </c:extLst>
            </c:dLbl>
            <c:dLbl>
              <c:idx val="5"/>
              <c:layout>
                <c:manualLayout>
                  <c:x val="-3.8888888888888841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80-4E11-9687-109F059A2433}"/>
                </c:ext>
              </c:extLst>
            </c:dLbl>
            <c:dLbl>
              <c:idx val="6"/>
              <c:layout>
                <c:manualLayout>
                  <c:x val="-3.6111111111111108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0-4E11-9687-109F059A2433}"/>
                </c:ext>
              </c:extLst>
            </c:dLbl>
            <c:dLbl>
              <c:idx val="7"/>
              <c:layout>
                <c:manualLayout>
                  <c:x val="-3.888888888888889E-2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80-4E11-9687-109F059A2433}"/>
                </c:ext>
              </c:extLst>
            </c:dLbl>
            <c:dLbl>
              <c:idx val="8"/>
              <c:layout>
                <c:manualLayout>
                  <c:x val="-3.888888888888889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80-4E11-9687-109F059A2433}"/>
                </c:ext>
              </c:extLst>
            </c:dLbl>
            <c:dLbl>
              <c:idx val="9"/>
              <c:layout>
                <c:manualLayout>
                  <c:x val="-4.7222440944881892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80-4E11-9687-109F059A2433}"/>
                </c:ext>
              </c:extLst>
            </c:dLbl>
            <c:dLbl>
              <c:idx val="10"/>
              <c:layout>
                <c:manualLayout>
                  <c:x val="-3.8889107611548554E-2"/>
                  <c:y val="4.1666302128900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80-4E11-9687-109F059A2433}"/>
                </c:ext>
              </c:extLst>
            </c:dLbl>
            <c:dLbl>
              <c:idx val="11"/>
              <c:layout>
                <c:manualLayout>
                  <c:x val="-5.0000218722659667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80-4E11-9687-109F059A2433}"/>
                </c:ext>
              </c:extLst>
            </c:dLbl>
            <c:dLbl>
              <c:idx val="12"/>
              <c:layout>
                <c:manualLayout>
                  <c:x val="-4.4444444444444543E-2"/>
                  <c:y val="4.1666666666666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080-4E11-9687-109F059A2433}"/>
                </c:ext>
              </c:extLst>
            </c:dLbl>
            <c:dLbl>
              <c:idx val="13"/>
              <c:layout>
                <c:manualLayout>
                  <c:x val="-2.2606763555998416E-2"/>
                  <c:y val="3.6244809429358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80-4E11-9687-109F059A2433}"/>
                </c:ext>
              </c:extLst>
            </c:dLbl>
            <c:dLbl>
              <c:idx val="14"/>
              <c:layout>
                <c:manualLayout>
                  <c:x val="-2.5118626173331573E-2"/>
                  <c:y val="6.04080157155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80-4E11-9687-109F059A2433}"/>
                </c:ext>
              </c:extLst>
            </c:dLbl>
            <c:dLbl>
              <c:idx val="15"/>
              <c:layout>
                <c:manualLayout>
                  <c:x val="-2.7374332683282744E-2"/>
                  <c:y val="3.4502134649787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80-4E11-9687-109F059A24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accent5">
                        <a:lumMod val="50000"/>
                      </a:schemeClr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'Graf. da 2.8 a 2.13'!$D$58:$T$58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2025*</c:v>
                </c:pt>
              </c:strCache>
            </c:strRef>
          </c:cat>
          <c:val>
            <c:numRef>
              <c:f>'Graf. da 2.8 a 2.13'!$D$65:$T$65</c:f>
              <c:numCache>
                <c:formatCode>0.0</c:formatCode>
                <c:ptCount val="17"/>
                <c:pt idx="0">
                  <c:v>30.9</c:v>
                </c:pt>
                <c:pt idx="1">
                  <c:v>31.2</c:v>
                </c:pt>
                <c:pt idx="2">
                  <c:v>31.3</c:v>
                </c:pt>
                <c:pt idx="3">
                  <c:v>32</c:v>
                </c:pt>
                <c:pt idx="4">
                  <c:v>32.700000000000003</c:v>
                </c:pt>
                <c:pt idx="5">
                  <c:v>33.1</c:v>
                </c:pt>
                <c:pt idx="6">
                  <c:v>33.700000000000003</c:v>
                </c:pt>
                <c:pt idx="7">
                  <c:v>34.299999999999997</c:v>
                </c:pt>
                <c:pt idx="8">
                  <c:v>34.799999999999997</c:v>
                </c:pt>
                <c:pt idx="9">
                  <c:v>35.200000000000003</c:v>
                </c:pt>
                <c:pt idx="10">
                  <c:v>35.799999999999997</c:v>
                </c:pt>
                <c:pt idx="11">
                  <c:v>36.4</c:v>
                </c:pt>
                <c:pt idx="12">
                  <c:v>37</c:v>
                </c:pt>
                <c:pt idx="13">
                  <c:v>37.5</c:v>
                </c:pt>
                <c:pt idx="14">
                  <c:v>37.799999999999997</c:v>
                </c:pt>
                <c:pt idx="15">
                  <c:v>38.4</c:v>
                </c:pt>
                <c:pt idx="1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080-4E11-9687-109F059A2433}"/>
            </c:ext>
          </c:extLst>
        </c:ser>
        <c:ser>
          <c:idx val="1"/>
          <c:order val="1"/>
          <c:tx>
            <c:strRef>
              <c:f>'Graf. da 2.8 a 2.13'!$B$66</c:f>
              <c:strCache>
                <c:ptCount val="1"/>
                <c:pt idx="0">
                  <c:v>  Abruzzo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1666666666666664E-2"/>
                  <c:y val="-4.115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80-4E11-9687-109F059A2433}"/>
                </c:ext>
              </c:extLst>
            </c:dLbl>
            <c:dLbl>
              <c:idx val="1"/>
              <c:layout>
                <c:manualLayout>
                  <c:x val="-4.4444444444444446E-2"/>
                  <c:y val="-2.9398148148148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80-4E11-9687-109F059A2433}"/>
                </c:ext>
              </c:extLst>
            </c:dLbl>
            <c:dLbl>
              <c:idx val="2"/>
              <c:layout>
                <c:manualLayout>
                  <c:x val="-3.6111111111111108E-2"/>
                  <c:y val="-2.9398148148148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80-4E11-9687-109F059A2433}"/>
                </c:ext>
              </c:extLst>
            </c:dLbl>
            <c:dLbl>
              <c:idx val="3"/>
              <c:layout>
                <c:manualLayout>
                  <c:x val="-2.7777777777777776E-2"/>
                  <c:y val="-2.3518518518518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80-4E11-9687-109F059A2433}"/>
                </c:ext>
              </c:extLst>
            </c:dLbl>
            <c:dLbl>
              <c:idx val="4"/>
              <c:layout>
                <c:manualLayout>
                  <c:x val="-3.888888888888889E-2"/>
                  <c:y val="-2.9398148148148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80-4E11-9687-109F059A2433}"/>
                </c:ext>
              </c:extLst>
            </c:dLbl>
            <c:dLbl>
              <c:idx val="5"/>
              <c:layout>
                <c:manualLayout>
                  <c:x val="-3.3333333333333284E-2"/>
                  <c:y val="-2.9398148148148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80-4E11-9687-109F059A2433}"/>
                </c:ext>
              </c:extLst>
            </c:dLbl>
            <c:dLbl>
              <c:idx val="6"/>
              <c:layout>
                <c:manualLayout>
                  <c:x val="-2.5000000000000001E-2"/>
                  <c:y val="-2.9398148148148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80-4E11-9687-109F059A2433}"/>
                </c:ext>
              </c:extLst>
            </c:dLbl>
            <c:dLbl>
              <c:idx val="7"/>
              <c:layout>
                <c:manualLayout>
                  <c:x val="-3.0555555555555555E-2"/>
                  <c:y val="-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080-4E11-9687-109F059A2433}"/>
                </c:ext>
              </c:extLst>
            </c:dLbl>
            <c:dLbl>
              <c:idx val="8"/>
              <c:layout>
                <c:manualLayout>
                  <c:x val="-4.7222222222222221E-2"/>
                  <c:y val="-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080-4E11-9687-109F059A2433}"/>
                </c:ext>
              </c:extLst>
            </c:dLbl>
            <c:dLbl>
              <c:idx val="9"/>
              <c:layout>
                <c:manualLayout>
                  <c:x val="-3.3333333333333437E-2"/>
                  <c:y val="-3.52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080-4E11-9687-109F059A2433}"/>
                </c:ext>
              </c:extLst>
            </c:dLbl>
            <c:dLbl>
              <c:idx val="10"/>
              <c:layout>
                <c:manualLayout>
                  <c:x val="-3.3333333333333437E-2"/>
                  <c:y val="-3.52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080-4E11-9687-109F059A2433}"/>
                </c:ext>
              </c:extLst>
            </c:dLbl>
            <c:dLbl>
              <c:idx val="11"/>
              <c:layout>
                <c:manualLayout>
                  <c:x val="-4.1666666666666768E-2"/>
                  <c:y val="-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080-4E11-9687-109F059A2433}"/>
                </c:ext>
              </c:extLst>
            </c:dLbl>
            <c:dLbl>
              <c:idx val="12"/>
              <c:layout>
                <c:manualLayout>
                  <c:x val="-4.1666666666666768E-2"/>
                  <c:y val="-2.9398148148148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080-4E11-9687-109F059A2433}"/>
                </c:ext>
              </c:extLst>
            </c:dLbl>
            <c:dLbl>
              <c:idx val="13"/>
              <c:layout>
                <c:manualLayout>
                  <c:x val="-3.014235140799789E-2"/>
                  <c:y val="-3.0204007857798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080-4E11-9687-109F059A2433}"/>
                </c:ext>
              </c:extLst>
            </c:dLbl>
            <c:dLbl>
              <c:idx val="14"/>
              <c:layout>
                <c:manualLayout>
                  <c:x val="-2.5118626173331573E-2"/>
                  <c:y val="-2.41632062862388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080-4E11-9687-109F059A2433}"/>
                </c:ext>
              </c:extLst>
            </c:dLbl>
            <c:dLbl>
              <c:idx val="15"/>
              <c:layout>
                <c:manualLayout>
                  <c:x val="-1.3687166341641372E-2"/>
                  <c:y val="-2.8751778874822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080-4E11-9687-109F059A243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'Graf. da 2.8 a 2.13'!$D$58:$T$58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2025*</c:v>
                </c:pt>
              </c:strCache>
            </c:strRef>
          </c:cat>
          <c:val>
            <c:numRef>
              <c:f>'Graf. da 2.8 a 2.13'!$D$66:$T$66</c:f>
              <c:numCache>
                <c:formatCode>0.0</c:formatCode>
                <c:ptCount val="17"/>
                <c:pt idx="0">
                  <c:v>32.700000000000003</c:v>
                </c:pt>
                <c:pt idx="1">
                  <c:v>32.799999999999997</c:v>
                </c:pt>
                <c:pt idx="2">
                  <c:v>32.799999999999997</c:v>
                </c:pt>
                <c:pt idx="3">
                  <c:v>33.4</c:v>
                </c:pt>
                <c:pt idx="4">
                  <c:v>34</c:v>
                </c:pt>
                <c:pt idx="5">
                  <c:v>34.299999999999997</c:v>
                </c:pt>
                <c:pt idx="6">
                  <c:v>35</c:v>
                </c:pt>
                <c:pt idx="7">
                  <c:v>35.700000000000003</c:v>
                </c:pt>
                <c:pt idx="8">
                  <c:v>36.299999999999997</c:v>
                </c:pt>
                <c:pt idx="9">
                  <c:v>36.9</c:v>
                </c:pt>
                <c:pt idx="10">
                  <c:v>37.4</c:v>
                </c:pt>
                <c:pt idx="11">
                  <c:v>38.299999999999997</c:v>
                </c:pt>
                <c:pt idx="12">
                  <c:v>39.200000000000003</c:v>
                </c:pt>
                <c:pt idx="13">
                  <c:v>39.700000000000003</c:v>
                </c:pt>
                <c:pt idx="14">
                  <c:v>40.200000000000003</c:v>
                </c:pt>
                <c:pt idx="15">
                  <c:v>40.9</c:v>
                </c:pt>
                <c:pt idx="16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3080-4E11-9687-109F059A2433}"/>
            </c:ext>
          </c:extLst>
        </c:ser>
        <c:ser>
          <c:idx val="2"/>
          <c:order val="2"/>
          <c:tx>
            <c:strRef>
              <c:f>'Graf. da 2.8 a 2.13'!$B$67</c:f>
              <c:strCache>
                <c:ptCount val="1"/>
                <c:pt idx="0">
                  <c:v>    L'Aquila</c:v>
                </c:pt>
              </c:strCache>
            </c:strRef>
          </c:tx>
          <c:marker>
            <c:symbol val="none"/>
          </c:marker>
          <c:cat>
            <c:strRef>
              <c:f>'Graf. da 2.8 a 2.13'!$D$58:$T$58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2025*</c:v>
                </c:pt>
              </c:strCache>
            </c:strRef>
          </c:cat>
          <c:val>
            <c:numRef>
              <c:f>'Graf. da 2.8 a 2.13'!$D$67:$T$67</c:f>
              <c:numCache>
                <c:formatCode>0.0</c:formatCode>
                <c:ptCount val="17"/>
                <c:pt idx="0">
                  <c:v>33.200000000000003</c:v>
                </c:pt>
                <c:pt idx="1">
                  <c:v>33</c:v>
                </c:pt>
                <c:pt idx="2">
                  <c:v>32.6</c:v>
                </c:pt>
                <c:pt idx="3">
                  <c:v>33.200000000000003</c:v>
                </c:pt>
                <c:pt idx="4">
                  <c:v>33.6</c:v>
                </c:pt>
                <c:pt idx="5">
                  <c:v>34</c:v>
                </c:pt>
                <c:pt idx="6">
                  <c:v>34.799999999999997</c:v>
                </c:pt>
                <c:pt idx="7">
                  <c:v>35.5</c:v>
                </c:pt>
                <c:pt idx="8">
                  <c:v>36.1</c:v>
                </c:pt>
                <c:pt idx="9">
                  <c:v>36.799999999999997</c:v>
                </c:pt>
                <c:pt idx="10">
                  <c:v>37.700000000000003</c:v>
                </c:pt>
                <c:pt idx="11">
                  <c:v>38.9</c:v>
                </c:pt>
                <c:pt idx="12">
                  <c:v>40</c:v>
                </c:pt>
                <c:pt idx="13">
                  <c:v>40.9</c:v>
                </c:pt>
                <c:pt idx="14">
                  <c:v>41.6</c:v>
                </c:pt>
                <c:pt idx="15">
                  <c:v>42.4</c:v>
                </c:pt>
                <c:pt idx="1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3080-4E11-9687-109F059A2433}"/>
            </c:ext>
          </c:extLst>
        </c:ser>
        <c:ser>
          <c:idx val="3"/>
          <c:order val="3"/>
          <c:tx>
            <c:strRef>
              <c:f>'Graf. da 2.8 a 2.13'!$B$68</c:f>
              <c:strCache>
                <c:ptCount val="1"/>
                <c:pt idx="0">
                  <c:v>    Teramo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'Graf. da 2.8 a 2.13'!$D$58:$T$58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2025*</c:v>
                </c:pt>
              </c:strCache>
            </c:strRef>
          </c:cat>
          <c:val>
            <c:numRef>
              <c:f>'Graf. da 2.8 a 2.13'!$D$68:$T$68</c:f>
              <c:numCache>
                <c:formatCode>0.0</c:formatCode>
                <c:ptCount val="17"/>
                <c:pt idx="0">
                  <c:v>31.5</c:v>
                </c:pt>
                <c:pt idx="1">
                  <c:v>31.5</c:v>
                </c:pt>
                <c:pt idx="2">
                  <c:v>31.7</c:v>
                </c:pt>
                <c:pt idx="3">
                  <c:v>32.1</c:v>
                </c:pt>
                <c:pt idx="4">
                  <c:v>32.9</c:v>
                </c:pt>
                <c:pt idx="5">
                  <c:v>33.1</c:v>
                </c:pt>
                <c:pt idx="6">
                  <c:v>33.799999999999997</c:v>
                </c:pt>
                <c:pt idx="7">
                  <c:v>34.4</c:v>
                </c:pt>
                <c:pt idx="8">
                  <c:v>34.9</c:v>
                </c:pt>
                <c:pt idx="9">
                  <c:v>35.5</c:v>
                </c:pt>
                <c:pt idx="10">
                  <c:v>35.799999999999997</c:v>
                </c:pt>
                <c:pt idx="11">
                  <c:v>36.6</c:v>
                </c:pt>
                <c:pt idx="12">
                  <c:v>37.299999999999997</c:v>
                </c:pt>
                <c:pt idx="13">
                  <c:v>38</c:v>
                </c:pt>
                <c:pt idx="14">
                  <c:v>38.4</c:v>
                </c:pt>
                <c:pt idx="15">
                  <c:v>39.200000000000003</c:v>
                </c:pt>
                <c:pt idx="1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3080-4E11-9687-109F059A2433}"/>
            </c:ext>
          </c:extLst>
        </c:ser>
        <c:ser>
          <c:idx val="4"/>
          <c:order val="4"/>
          <c:tx>
            <c:strRef>
              <c:f>'Graf. da 2.8 a 2.13'!$B$69</c:f>
              <c:strCache>
                <c:ptCount val="1"/>
                <c:pt idx="0">
                  <c:v>    Pescara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'Graf. da 2.8 a 2.13'!$D$58:$T$58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2025*</c:v>
                </c:pt>
              </c:strCache>
            </c:strRef>
          </c:cat>
          <c:val>
            <c:numRef>
              <c:f>'Graf. da 2.8 a 2.13'!$D$69:$T$69</c:f>
              <c:numCache>
                <c:formatCode>0.0</c:formatCode>
                <c:ptCount val="17"/>
                <c:pt idx="0">
                  <c:v>32.5</c:v>
                </c:pt>
                <c:pt idx="1">
                  <c:v>32.6</c:v>
                </c:pt>
                <c:pt idx="2">
                  <c:v>32.6</c:v>
                </c:pt>
                <c:pt idx="3">
                  <c:v>33.200000000000003</c:v>
                </c:pt>
                <c:pt idx="4">
                  <c:v>33.799999999999997</c:v>
                </c:pt>
                <c:pt idx="5">
                  <c:v>34</c:v>
                </c:pt>
                <c:pt idx="6">
                  <c:v>34.6</c:v>
                </c:pt>
                <c:pt idx="7">
                  <c:v>35.200000000000003</c:v>
                </c:pt>
                <c:pt idx="8">
                  <c:v>35.799999999999997</c:v>
                </c:pt>
                <c:pt idx="9">
                  <c:v>36.200000000000003</c:v>
                </c:pt>
                <c:pt idx="10">
                  <c:v>36.700000000000003</c:v>
                </c:pt>
                <c:pt idx="11">
                  <c:v>37.4</c:v>
                </c:pt>
                <c:pt idx="12">
                  <c:v>38.1</c:v>
                </c:pt>
                <c:pt idx="13">
                  <c:v>38.299999999999997</c:v>
                </c:pt>
                <c:pt idx="14">
                  <c:v>38.799999999999997</c:v>
                </c:pt>
                <c:pt idx="15">
                  <c:v>39.4</c:v>
                </c:pt>
                <c:pt idx="1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3080-4E11-9687-109F059A2433}"/>
            </c:ext>
          </c:extLst>
        </c:ser>
        <c:ser>
          <c:idx val="5"/>
          <c:order val="5"/>
          <c:tx>
            <c:strRef>
              <c:f>'Graf. da 2.8 a 2.13'!$B$70</c:f>
              <c:strCache>
                <c:ptCount val="1"/>
                <c:pt idx="0">
                  <c:v>    Chieti</c:v>
                </c:pt>
              </c:strCache>
            </c:strRef>
          </c:tx>
          <c:marker>
            <c:symbol val="none"/>
          </c:marker>
          <c:cat>
            <c:strRef>
              <c:f>'Graf. da 2.8 a 2.13'!$D$58:$T$58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2025*</c:v>
                </c:pt>
              </c:strCache>
            </c:strRef>
          </c:cat>
          <c:val>
            <c:numRef>
              <c:f>'Graf. da 2.8 a 2.13'!$D$70:$T$70</c:f>
              <c:numCache>
                <c:formatCode>0.0</c:formatCode>
                <c:ptCount val="17"/>
                <c:pt idx="0">
                  <c:v>33.6</c:v>
                </c:pt>
                <c:pt idx="1">
                  <c:v>33.9</c:v>
                </c:pt>
                <c:pt idx="2">
                  <c:v>33.9</c:v>
                </c:pt>
                <c:pt idx="3">
                  <c:v>34.700000000000003</c:v>
                </c:pt>
                <c:pt idx="4">
                  <c:v>35.200000000000003</c:v>
                </c:pt>
                <c:pt idx="5">
                  <c:v>35.700000000000003</c:v>
                </c:pt>
                <c:pt idx="6">
                  <c:v>36.5</c:v>
                </c:pt>
                <c:pt idx="7">
                  <c:v>37.4</c:v>
                </c:pt>
                <c:pt idx="8">
                  <c:v>38.1</c:v>
                </c:pt>
                <c:pt idx="9">
                  <c:v>38.6</c:v>
                </c:pt>
                <c:pt idx="10">
                  <c:v>39.200000000000003</c:v>
                </c:pt>
                <c:pt idx="11">
                  <c:v>40</c:v>
                </c:pt>
                <c:pt idx="12">
                  <c:v>41</c:v>
                </c:pt>
                <c:pt idx="13">
                  <c:v>41.5</c:v>
                </c:pt>
                <c:pt idx="14">
                  <c:v>41.9</c:v>
                </c:pt>
                <c:pt idx="15">
                  <c:v>42.4</c:v>
                </c:pt>
                <c:pt idx="16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3080-4E11-9687-109F059A2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559488"/>
        <c:axId val="56561024"/>
      </c:lineChart>
      <c:catAx>
        <c:axId val="5655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561024"/>
        <c:crosses val="autoZero"/>
        <c:auto val="1"/>
        <c:lblAlgn val="ctr"/>
        <c:lblOffset val="100"/>
        <c:noMultiLvlLbl val="0"/>
      </c:catAx>
      <c:valAx>
        <c:axId val="56561024"/>
        <c:scaling>
          <c:orientation val="minMax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55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9024305555555561"/>
          <c:w val="0.9"/>
          <c:h val="9.211805555555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rgbClr val="E6B9B8"/>
        </a:gs>
        <a:gs pos="100000">
          <a:schemeClr val="bg1"/>
        </a:gs>
      </a:gsLst>
      <a:lin ang="5400000" scaled="0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61067366579174E-2"/>
          <c:y val="6.4675925925925928E-2"/>
          <c:w val="0.89698337707786524"/>
          <c:h val="0.70008564814814822"/>
        </c:manualLayout>
      </c:layout>
      <c:lineChart>
        <c:grouping val="standard"/>
        <c:varyColors val="0"/>
        <c:ser>
          <c:idx val="0"/>
          <c:order val="0"/>
          <c:tx>
            <c:strRef>
              <c:f>'Graf. da 2.8 a 2.13'!$B$71</c:f>
              <c:strCache>
                <c:ptCount val="1"/>
                <c:pt idx="0">
                  <c:v>Italia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666666666666664E-2"/>
                  <c:y val="2.9398148148148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7A-433A-92E8-3FAFAB4076F6}"/>
                </c:ext>
              </c:extLst>
            </c:dLbl>
            <c:dLbl>
              <c:idx val="1"/>
              <c:layout>
                <c:manualLayout>
                  <c:x val="-4.1666666666666664E-2"/>
                  <c:y val="5.29166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7A-433A-92E8-3FAFAB4076F6}"/>
                </c:ext>
              </c:extLst>
            </c:dLbl>
            <c:dLbl>
              <c:idx val="2"/>
              <c:layout>
                <c:manualLayout>
                  <c:x val="-4.1666666666666664E-2"/>
                  <c:y val="3.52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7A-433A-92E8-3FAFAB4076F6}"/>
                </c:ext>
              </c:extLst>
            </c:dLbl>
            <c:dLbl>
              <c:idx val="3"/>
              <c:layout>
                <c:manualLayout>
                  <c:x val="-4.7222222222222221E-2"/>
                  <c:y val="3.52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7A-433A-92E8-3FAFAB4076F6}"/>
                </c:ext>
              </c:extLst>
            </c:dLbl>
            <c:dLbl>
              <c:idx val="4"/>
              <c:layout>
                <c:manualLayout>
                  <c:x val="-4.1666666666666616E-2"/>
                  <c:y val="3.52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7A-433A-92E8-3FAFAB4076F6}"/>
                </c:ext>
              </c:extLst>
            </c:dLbl>
            <c:dLbl>
              <c:idx val="5"/>
              <c:layout>
                <c:manualLayout>
                  <c:x val="-3.888888888888889E-2"/>
                  <c:y val="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7A-433A-92E8-3FAFAB4076F6}"/>
                </c:ext>
              </c:extLst>
            </c:dLbl>
            <c:dLbl>
              <c:idx val="6"/>
              <c:layout>
                <c:manualLayout>
                  <c:x val="-3.888888888888889E-2"/>
                  <c:y val="4.115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7A-433A-92E8-3FAFAB4076F6}"/>
                </c:ext>
              </c:extLst>
            </c:dLbl>
            <c:dLbl>
              <c:idx val="7"/>
              <c:layout>
                <c:manualLayout>
                  <c:x val="-3.3333333333333333E-2"/>
                  <c:y val="2.9398148148148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7A-433A-92E8-3FAFAB4076F6}"/>
                </c:ext>
              </c:extLst>
            </c:dLbl>
            <c:dLbl>
              <c:idx val="8"/>
              <c:layout>
                <c:manualLayout>
                  <c:x val="-3.3333333333333333E-2"/>
                  <c:y val="6.4675925925925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7A-433A-92E8-3FAFAB4076F6}"/>
                </c:ext>
              </c:extLst>
            </c:dLbl>
            <c:dLbl>
              <c:idx val="9"/>
              <c:layout>
                <c:manualLayout>
                  <c:x val="-3.0555555555555555E-2"/>
                  <c:y val="4.7037037037037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7A-433A-92E8-3FAFAB4076F6}"/>
                </c:ext>
              </c:extLst>
            </c:dLbl>
            <c:dLbl>
              <c:idx val="10"/>
              <c:layout>
                <c:manualLayout>
                  <c:x val="-3.6111111111111108E-2"/>
                  <c:y val="4.115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7A-433A-92E8-3FAFAB4076F6}"/>
                </c:ext>
              </c:extLst>
            </c:dLbl>
            <c:dLbl>
              <c:idx val="11"/>
              <c:layout>
                <c:manualLayout>
                  <c:x val="-3.888888888888889E-2"/>
                  <c:y val="4.115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7A-433A-92E8-3FAFAB4076F6}"/>
                </c:ext>
              </c:extLst>
            </c:dLbl>
            <c:dLbl>
              <c:idx val="12"/>
              <c:layout>
                <c:manualLayout>
                  <c:x val="-2.7777777777777776E-2"/>
                  <c:y val="4.115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7A-433A-92E8-3FAFAB4076F6}"/>
                </c:ext>
              </c:extLst>
            </c:dLbl>
            <c:dLbl>
              <c:idx val="13"/>
              <c:layout>
                <c:manualLayout>
                  <c:x val="-2.4253472222222221E-2"/>
                  <c:y val="4.1157407407407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97A-433A-92E8-3FAFAB4076F6}"/>
                </c:ext>
              </c:extLst>
            </c:dLbl>
            <c:dLbl>
              <c:idx val="14"/>
              <c:layout>
                <c:manualLayout>
                  <c:x val="-2.6458333333333334E-2"/>
                  <c:y val="3.52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97A-433A-92E8-3FAFAB4076F6}"/>
                </c:ext>
              </c:extLst>
            </c:dLbl>
            <c:dLbl>
              <c:idx val="15"/>
              <c:layout>
                <c:manualLayout>
                  <c:x val="-2.2048611111111113E-2"/>
                  <c:y val="3.52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97A-433A-92E8-3FAFAB4076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accent5">
                        <a:lumMod val="50000"/>
                      </a:schemeClr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'Graf. da 2.8 a 2.13'!$D$58:$T$58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2025*</c:v>
                </c:pt>
              </c:strCache>
            </c:strRef>
          </c:cat>
          <c:val>
            <c:numRef>
              <c:f>'Graf. da 2.8 a 2.13'!$D$71:$T$71</c:f>
              <c:numCache>
                <c:formatCode>0.0</c:formatCode>
                <c:ptCount val="17"/>
                <c:pt idx="0">
                  <c:v>144.1</c:v>
                </c:pt>
                <c:pt idx="1">
                  <c:v>144.80000000000001</c:v>
                </c:pt>
                <c:pt idx="2">
                  <c:v>145.69999999999999</c:v>
                </c:pt>
                <c:pt idx="3">
                  <c:v>148.6</c:v>
                </c:pt>
                <c:pt idx="4">
                  <c:v>151.4</c:v>
                </c:pt>
                <c:pt idx="5">
                  <c:v>154.1</c:v>
                </c:pt>
                <c:pt idx="6">
                  <c:v>157.69999999999999</c:v>
                </c:pt>
                <c:pt idx="7">
                  <c:v>161.4</c:v>
                </c:pt>
                <c:pt idx="8">
                  <c:v>165.3</c:v>
                </c:pt>
                <c:pt idx="9">
                  <c:v>168.9</c:v>
                </c:pt>
                <c:pt idx="10">
                  <c:v>174</c:v>
                </c:pt>
                <c:pt idx="11">
                  <c:v>179.4</c:v>
                </c:pt>
                <c:pt idx="12">
                  <c:v>182.6</c:v>
                </c:pt>
                <c:pt idx="13">
                  <c:v>187.6</c:v>
                </c:pt>
                <c:pt idx="14">
                  <c:v>193.1</c:v>
                </c:pt>
                <c:pt idx="15">
                  <c:v>199.8</c:v>
                </c:pt>
                <c:pt idx="16">
                  <c:v>207.6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97A-433A-92E8-3FAFAB4076F6}"/>
            </c:ext>
          </c:extLst>
        </c:ser>
        <c:ser>
          <c:idx val="1"/>
          <c:order val="1"/>
          <c:tx>
            <c:strRef>
              <c:f>'Graf. da 2.8 a 2.13'!$B$72</c:f>
              <c:strCache>
                <c:ptCount val="1"/>
                <c:pt idx="0">
                  <c:v>  Abruzzo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1666666666666664E-2"/>
                  <c:y val="3.52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97A-433A-92E8-3FAFAB4076F6}"/>
                </c:ext>
              </c:extLst>
            </c:dLbl>
            <c:dLbl>
              <c:idx val="1"/>
              <c:layout>
                <c:manualLayout>
                  <c:x val="-4.7222222222222221E-2"/>
                  <c:y val="3.52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97A-433A-92E8-3FAFAB4076F6}"/>
                </c:ext>
              </c:extLst>
            </c:dLbl>
            <c:dLbl>
              <c:idx val="2"/>
              <c:layout>
                <c:manualLayout>
                  <c:x val="-3.888888888888889E-2"/>
                  <c:y val="3.5277777777777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97A-433A-92E8-3FAFAB4076F6}"/>
                </c:ext>
              </c:extLst>
            </c:dLbl>
            <c:dLbl>
              <c:idx val="3"/>
              <c:layout>
                <c:manualLayout>
                  <c:x val="-4.1666666666666664E-2"/>
                  <c:y val="3.5277314814814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97A-433A-92E8-3FAFAB4076F6}"/>
                </c:ext>
              </c:extLst>
            </c:dLbl>
            <c:dLbl>
              <c:idx val="4"/>
              <c:layout>
                <c:manualLayout>
                  <c:x val="-3.6111111111111059E-2"/>
                  <c:y val="4.115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97A-433A-92E8-3FAFAB4076F6}"/>
                </c:ext>
              </c:extLst>
            </c:dLbl>
            <c:dLbl>
              <c:idx val="5"/>
              <c:layout>
                <c:manualLayout>
                  <c:x val="-3.3333333333333333E-2"/>
                  <c:y val="2.9398148148148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97A-433A-92E8-3FAFAB4076F6}"/>
                </c:ext>
              </c:extLst>
            </c:dLbl>
            <c:dLbl>
              <c:idx val="6"/>
              <c:layout>
                <c:manualLayout>
                  <c:x val="-3.0555555555555555E-2"/>
                  <c:y val="3.52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97A-433A-92E8-3FAFAB4076F6}"/>
                </c:ext>
              </c:extLst>
            </c:dLbl>
            <c:dLbl>
              <c:idx val="7"/>
              <c:layout>
                <c:manualLayout>
                  <c:x val="-4.1666666666666664E-2"/>
                  <c:y val="-1.763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97A-433A-92E8-3FAFAB4076F6}"/>
                </c:ext>
              </c:extLst>
            </c:dLbl>
            <c:dLbl>
              <c:idx val="8"/>
              <c:layout>
                <c:manualLayout>
                  <c:x val="-3.6111111111111108E-2"/>
                  <c:y val="-2.3518518518518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97A-433A-92E8-3FAFAB4076F6}"/>
                </c:ext>
              </c:extLst>
            </c:dLbl>
            <c:dLbl>
              <c:idx val="9"/>
              <c:layout>
                <c:manualLayout>
                  <c:x val="-3.3333333333333333E-2"/>
                  <c:y val="-2.9398148148148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97A-433A-92E8-3FAFAB4076F6}"/>
                </c:ext>
              </c:extLst>
            </c:dLbl>
            <c:dLbl>
              <c:idx val="10"/>
              <c:layout>
                <c:manualLayout>
                  <c:x val="-3.6111111111111108E-2"/>
                  <c:y val="-2.9398148148148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97A-433A-92E8-3FAFAB4076F6}"/>
                </c:ext>
              </c:extLst>
            </c:dLbl>
            <c:dLbl>
              <c:idx val="11"/>
              <c:layout>
                <c:manualLayout>
                  <c:x val="-3.888888888888889E-2"/>
                  <c:y val="-2.3518518518518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97A-433A-92E8-3FAFAB4076F6}"/>
                </c:ext>
              </c:extLst>
            </c:dLbl>
            <c:dLbl>
              <c:idx val="12"/>
              <c:layout>
                <c:manualLayout>
                  <c:x val="-2.5000000000000001E-2"/>
                  <c:y val="-2.3518518518518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97A-433A-92E8-3FAFAB4076F6}"/>
                </c:ext>
              </c:extLst>
            </c:dLbl>
            <c:dLbl>
              <c:idx val="13"/>
              <c:layout>
                <c:manualLayout>
                  <c:x val="-3.0868055555555555E-2"/>
                  <c:y val="-2.9398148148148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97A-433A-92E8-3FAFAB4076F6}"/>
                </c:ext>
              </c:extLst>
            </c:dLbl>
            <c:dLbl>
              <c:idx val="14"/>
              <c:layout>
                <c:manualLayout>
                  <c:x val="-3.3072916666666827E-2"/>
                  <c:y val="-2.351851851851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97A-433A-92E8-3FAFAB4076F6}"/>
                </c:ext>
              </c:extLst>
            </c:dLbl>
            <c:dLbl>
              <c:idx val="15"/>
              <c:layout>
                <c:manualLayout>
                  <c:x val="-3.0868055555555555E-2"/>
                  <c:y val="-2.3518518518518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97A-433A-92E8-3FAFAB4076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'Graf. da 2.8 a 2.13'!$D$58:$T$58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2025*</c:v>
                </c:pt>
              </c:strCache>
            </c:strRef>
          </c:cat>
          <c:val>
            <c:numRef>
              <c:f>'Graf. da 2.8 a 2.13'!$D$72:$T$72</c:f>
              <c:numCache>
                <c:formatCode>0.0</c:formatCode>
                <c:ptCount val="17"/>
                <c:pt idx="0">
                  <c:v>162.9</c:v>
                </c:pt>
                <c:pt idx="1">
                  <c:v>163.9</c:v>
                </c:pt>
                <c:pt idx="2">
                  <c:v>164.4</c:v>
                </c:pt>
                <c:pt idx="3">
                  <c:v>167.6</c:v>
                </c:pt>
                <c:pt idx="4">
                  <c:v>170</c:v>
                </c:pt>
                <c:pt idx="5">
                  <c:v>172.5</c:v>
                </c:pt>
                <c:pt idx="6">
                  <c:v>176.2</c:v>
                </c:pt>
                <c:pt idx="7">
                  <c:v>180.1</c:v>
                </c:pt>
                <c:pt idx="8">
                  <c:v>183.9</c:v>
                </c:pt>
                <c:pt idx="9">
                  <c:v>187.6</c:v>
                </c:pt>
                <c:pt idx="10">
                  <c:v>192.5</c:v>
                </c:pt>
                <c:pt idx="11">
                  <c:v>198.5</c:v>
                </c:pt>
                <c:pt idx="12">
                  <c:v>202.5</c:v>
                </c:pt>
                <c:pt idx="13">
                  <c:v>207.3</c:v>
                </c:pt>
                <c:pt idx="14">
                  <c:v>212.8</c:v>
                </c:pt>
                <c:pt idx="15">
                  <c:v>220.2</c:v>
                </c:pt>
                <c:pt idx="16">
                  <c:v>228.1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F97A-433A-92E8-3FAFAB4076F6}"/>
            </c:ext>
          </c:extLst>
        </c:ser>
        <c:ser>
          <c:idx val="2"/>
          <c:order val="2"/>
          <c:tx>
            <c:strRef>
              <c:f>'Graf. da 2.8 a 2.13'!$B$73</c:f>
              <c:strCache>
                <c:ptCount val="1"/>
                <c:pt idx="0">
                  <c:v>    L'Aquila</c:v>
                </c:pt>
              </c:strCache>
            </c:strRef>
          </c:tx>
          <c:marker>
            <c:symbol val="none"/>
          </c:marker>
          <c:cat>
            <c:strRef>
              <c:f>'Graf. da 2.8 a 2.13'!$D$58:$T$58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2025*</c:v>
                </c:pt>
              </c:strCache>
            </c:strRef>
          </c:cat>
          <c:val>
            <c:numRef>
              <c:f>'Graf. da 2.8 a 2.13'!$D$73:$T$73</c:f>
              <c:numCache>
                <c:formatCode>0.0</c:formatCode>
                <c:ptCount val="17"/>
                <c:pt idx="0">
                  <c:v>176.6</c:v>
                </c:pt>
                <c:pt idx="1">
                  <c:v>177.3</c:v>
                </c:pt>
                <c:pt idx="2">
                  <c:v>176.4</c:v>
                </c:pt>
                <c:pt idx="3">
                  <c:v>178.9</c:v>
                </c:pt>
                <c:pt idx="4">
                  <c:v>179.2</c:v>
                </c:pt>
                <c:pt idx="5">
                  <c:v>182.6</c:v>
                </c:pt>
                <c:pt idx="6">
                  <c:v>186.6</c:v>
                </c:pt>
                <c:pt idx="7">
                  <c:v>189.7</c:v>
                </c:pt>
                <c:pt idx="8">
                  <c:v>193.1</c:v>
                </c:pt>
                <c:pt idx="9">
                  <c:v>197.3</c:v>
                </c:pt>
                <c:pt idx="10">
                  <c:v>202.9</c:v>
                </c:pt>
                <c:pt idx="11">
                  <c:v>209.7</c:v>
                </c:pt>
                <c:pt idx="12">
                  <c:v>214.1</c:v>
                </c:pt>
                <c:pt idx="13">
                  <c:v>220.5</c:v>
                </c:pt>
                <c:pt idx="14">
                  <c:v>226.5</c:v>
                </c:pt>
                <c:pt idx="15">
                  <c:v>233.8</c:v>
                </c:pt>
                <c:pt idx="16">
                  <c:v>241.3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F97A-433A-92E8-3FAFAB4076F6}"/>
            </c:ext>
          </c:extLst>
        </c:ser>
        <c:ser>
          <c:idx val="3"/>
          <c:order val="3"/>
          <c:tx>
            <c:strRef>
              <c:f>'Graf. da 2.8 a 2.13'!$B$74</c:f>
              <c:strCache>
                <c:ptCount val="1"/>
                <c:pt idx="0">
                  <c:v>    Teramo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'Graf. da 2.8 a 2.13'!$D$58:$T$58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2025*</c:v>
                </c:pt>
              </c:strCache>
            </c:strRef>
          </c:cat>
          <c:val>
            <c:numRef>
              <c:f>'Graf. da 2.8 a 2.13'!$D$74:$T$74</c:f>
              <c:numCache>
                <c:formatCode>0.0</c:formatCode>
                <c:ptCount val="17"/>
                <c:pt idx="0">
                  <c:v>152.30000000000001</c:v>
                </c:pt>
                <c:pt idx="1">
                  <c:v>154.19999999999999</c:v>
                </c:pt>
                <c:pt idx="2">
                  <c:v>156</c:v>
                </c:pt>
                <c:pt idx="3">
                  <c:v>158.5</c:v>
                </c:pt>
                <c:pt idx="4">
                  <c:v>163.1</c:v>
                </c:pt>
                <c:pt idx="5">
                  <c:v>165</c:v>
                </c:pt>
                <c:pt idx="6">
                  <c:v>168.6</c:v>
                </c:pt>
                <c:pt idx="7">
                  <c:v>172.8</c:v>
                </c:pt>
                <c:pt idx="8">
                  <c:v>176.7</c:v>
                </c:pt>
                <c:pt idx="9">
                  <c:v>180.7</c:v>
                </c:pt>
                <c:pt idx="10">
                  <c:v>184.8</c:v>
                </c:pt>
                <c:pt idx="11">
                  <c:v>191.2</c:v>
                </c:pt>
                <c:pt idx="12">
                  <c:v>195.2</c:v>
                </c:pt>
                <c:pt idx="13">
                  <c:v>199.2</c:v>
                </c:pt>
                <c:pt idx="14">
                  <c:v>205</c:v>
                </c:pt>
                <c:pt idx="15">
                  <c:v>211.7</c:v>
                </c:pt>
                <c:pt idx="16">
                  <c:v>219.3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F97A-433A-92E8-3FAFAB4076F6}"/>
            </c:ext>
          </c:extLst>
        </c:ser>
        <c:ser>
          <c:idx val="4"/>
          <c:order val="4"/>
          <c:tx>
            <c:strRef>
              <c:f>'Graf. da 2.8 a 2.13'!$B$75</c:f>
              <c:strCache>
                <c:ptCount val="1"/>
                <c:pt idx="0">
                  <c:v>    Pescara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'Graf. da 2.8 a 2.13'!$D$58:$T$58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2025*</c:v>
                </c:pt>
              </c:strCache>
            </c:strRef>
          </c:cat>
          <c:val>
            <c:numRef>
              <c:f>'Graf. da 2.8 a 2.13'!$D$75:$T$75</c:f>
              <c:numCache>
                <c:formatCode>0.0</c:formatCode>
                <c:ptCount val="17"/>
                <c:pt idx="0">
                  <c:v>153.4</c:v>
                </c:pt>
                <c:pt idx="1">
                  <c:v>154.19999999999999</c:v>
                </c:pt>
                <c:pt idx="2">
                  <c:v>154.4</c:v>
                </c:pt>
                <c:pt idx="3">
                  <c:v>157.30000000000001</c:v>
                </c:pt>
                <c:pt idx="4">
                  <c:v>160</c:v>
                </c:pt>
                <c:pt idx="5">
                  <c:v>161.30000000000001</c:v>
                </c:pt>
                <c:pt idx="6">
                  <c:v>164.3</c:v>
                </c:pt>
                <c:pt idx="7">
                  <c:v>167.3</c:v>
                </c:pt>
                <c:pt idx="8">
                  <c:v>171</c:v>
                </c:pt>
                <c:pt idx="9">
                  <c:v>174.9</c:v>
                </c:pt>
                <c:pt idx="10">
                  <c:v>179.8</c:v>
                </c:pt>
                <c:pt idx="11">
                  <c:v>185.2</c:v>
                </c:pt>
                <c:pt idx="12">
                  <c:v>188</c:v>
                </c:pt>
                <c:pt idx="13">
                  <c:v>191.7</c:v>
                </c:pt>
                <c:pt idx="14">
                  <c:v>196.5</c:v>
                </c:pt>
                <c:pt idx="15">
                  <c:v>204.8</c:v>
                </c:pt>
                <c:pt idx="16">
                  <c:v>212.8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F97A-433A-92E8-3FAFAB4076F6}"/>
            </c:ext>
          </c:extLst>
        </c:ser>
        <c:ser>
          <c:idx val="5"/>
          <c:order val="5"/>
          <c:tx>
            <c:strRef>
              <c:f>'Graf. da 2.8 a 2.13'!$B$76</c:f>
              <c:strCache>
                <c:ptCount val="1"/>
                <c:pt idx="0">
                  <c:v>    Chieti</c:v>
                </c:pt>
              </c:strCache>
            </c:strRef>
          </c:tx>
          <c:marker>
            <c:symbol val="none"/>
          </c:marker>
          <c:cat>
            <c:strRef>
              <c:f>'Graf. da 2.8 a 2.13'!$D$58:$T$58</c:f>
              <c:strCach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2025*</c:v>
                </c:pt>
              </c:strCache>
            </c:strRef>
          </c:cat>
          <c:val>
            <c:numRef>
              <c:f>'Graf. da 2.8 a 2.13'!$D$76:$T$76</c:f>
              <c:numCache>
                <c:formatCode>0.0</c:formatCode>
                <c:ptCount val="17"/>
                <c:pt idx="0">
                  <c:v>169.6</c:v>
                </c:pt>
                <c:pt idx="1">
                  <c:v>170.4</c:v>
                </c:pt>
                <c:pt idx="2">
                  <c:v>171</c:v>
                </c:pt>
                <c:pt idx="3">
                  <c:v>175.6</c:v>
                </c:pt>
                <c:pt idx="4">
                  <c:v>177.5</c:v>
                </c:pt>
                <c:pt idx="5">
                  <c:v>181</c:v>
                </c:pt>
                <c:pt idx="6">
                  <c:v>185</c:v>
                </c:pt>
                <c:pt idx="7">
                  <c:v>190</c:v>
                </c:pt>
                <c:pt idx="8">
                  <c:v>194.3</c:v>
                </c:pt>
                <c:pt idx="9">
                  <c:v>197.2</c:v>
                </c:pt>
                <c:pt idx="10">
                  <c:v>202.1</c:v>
                </c:pt>
                <c:pt idx="11">
                  <c:v>207.8</c:v>
                </c:pt>
                <c:pt idx="12">
                  <c:v>212.7</c:v>
                </c:pt>
                <c:pt idx="13">
                  <c:v>218</c:v>
                </c:pt>
                <c:pt idx="14">
                  <c:v>223.4</c:v>
                </c:pt>
                <c:pt idx="15">
                  <c:v>230.4</c:v>
                </c:pt>
                <c:pt idx="1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F97A-433A-92E8-3FAFAB407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339456"/>
        <c:axId val="56345344"/>
      </c:lineChart>
      <c:catAx>
        <c:axId val="5633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345344"/>
        <c:crosses val="autoZero"/>
        <c:auto val="1"/>
        <c:lblAlgn val="ctr"/>
        <c:lblOffset val="100"/>
        <c:noMultiLvlLbl val="0"/>
      </c:catAx>
      <c:valAx>
        <c:axId val="56345344"/>
        <c:scaling>
          <c:orientation val="minMax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33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086111111111112E-2"/>
          <c:y val="0.87260416666666663"/>
          <c:w val="0.82982760416666668"/>
          <c:h val="0.1038773148148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rgbClr val="E6B9B8"/>
        </a:gs>
        <a:gs pos="100000">
          <a:schemeClr val="bg1"/>
        </a:gs>
      </a:gsLst>
      <a:lin ang="5400000" scaled="0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1301801560519"/>
          <c:y val="3.7225042301184431E-2"/>
          <c:w val="0.80056537338432454"/>
          <c:h val="0.8278499999999999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 Graf 2.14'!$P$9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F6A8EB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dLbls>
            <c:dLbl>
              <c:idx val="18"/>
              <c:layout>
                <c:manualLayout>
                  <c:x val="-6.950810499911794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D9-4BB7-BDFE-8A7143AB423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9-4BB7-BDFE-8A7143AB423F}"/>
                </c:ext>
              </c:extLst>
            </c:dLbl>
            <c:numFmt formatCode="0.0%;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 Graf 2.14'!$K$10:$K$30</c:f>
              <c:strCache>
                <c:ptCount val="21"/>
                <c:pt idx="0">
                  <c:v>&lt; 5 anni</c:v>
                </c:pt>
                <c:pt idx="1">
                  <c:v>5- 9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90 -94</c:v>
                </c:pt>
                <c:pt idx="19">
                  <c:v>95 -99</c:v>
                </c:pt>
                <c:pt idx="20">
                  <c:v>100 e più</c:v>
                </c:pt>
              </c:strCache>
            </c:strRef>
          </c:cat>
          <c:val>
            <c:numRef>
              <c:f>' Graf 2.14'!$P$10:$P$30</c:f>
              <c:numCache>
                <c:formatCode>0.00%</c:formatCode>
                <c:ptCount val="21"/>
                <c:pt idx="0">
                  <c:v>1.6342473526835818E-2</c:v>
                </c:pt>
                <c:pt idx="1">
                  <c:v>1.9317714344036518E-2</c:v>
                </c:pt>
                <c:pt idx="2">
                  <c:v>2.2168819260435728E-2</c:v>
                </c:pt>
                <c:pt idx="3">
                  <c:v>2.3859829479991199E-2</c:v>
                </c:pt>
                <c:pt idx="4">
                  <c:v>2.4032978448636815E-2</c:v>
                </c:pt>
                <c:pt idx="5">
                  <c:v>2.4390711071884067E-2</c:v>
                </c:pt>
                <c:pt idx="6">
                  <c:v>2.6351148958602095E-2</c:v>
                </c:pt>
                <c:pt idx="7">
                  <c:v>2.8006888091951978E-2</c:v>
                </c:pt>
                <c:pt idx="8">
                  <c:v>3.0571650827986629E-2</c:v>
                </c:pt>
                <c:pt idx="9">
                  <c:v>3.5903285222599064E-2</c:v>
                </c:pt>
                <c:pt idx="10">
                  <c:v>4.0712130525616889E-2</c:v>
                </c:pt>
                <c:pt idx="11">
                  <c:v>4.1744017623395871E-2</c:v>
                </c:pt>
                <c:pt idx="12">
                  <c:v>3.8871722910618217E-2</c:v>
                </c:pt>
                <c:pt idx="13">
                  <c:v>3.3215082167549571E-2</c:v>
                </c:pt>
                <c:pt idx="14">
                  <c:v>2.9386141947816302E-2</c:v>
                </c:pt>
                <c:pt idx="15">
                  <c:v>2.7678488661609709E-2</c:v>
                </c:pt>
                <c:pt idx="16">
                  <c:v>2.1204810765787365E-2</c:v>
                </c:pt>
                <c:pt idx="17">
                  <c:v>1.6089824649599828E-2</c:v>
                </c:pt>
                <c:pt idx="18">
                  <c:v>7.8154042660268496E-3</c:v>
                </c:pt>
                <c:pt idx="19">
                  <c:v>2.1995314018192075E-3</c:v>
                </c:pt>
                <c:pt idx="20">
                  <c:v>3.1684598652023573E-4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D9-4BB7-BDFE-8A7143AB423F}"/>
            </c:ext>
          </c:extLst>
        </c:ser>
        <c:ser>
          <c:idx val="0"/>
          <c:order val="1"/>
          <c:tx>
            <c:strRef>
              <c:f>' Graf 2.14'!$Q$9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dLbls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9-4BB7-BDFE-8A7143AB423F}"/>
                </c:ext>
              </c:extLst>
            </c:dLbl>
            <c:numFmt formatCode="0.0%;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 Graf 2.14'!$K$10:$K$30</c:f>
              <c:strCache>
                <c:ptCount val="21"/>
                <c:pt idx="0">
                  <c:v>&lt; 5 anni</c:v>
                </c:pt>
                <c:pt idx="1">
                  <c:v>5- 9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90 -94</c:v>
                </c:pt>
                <c:pt idx="19">
                  <c:v>95 -99</c:v>
                </c:pt>
                <c:pt idx="20">
                  <c:v>100 e più</c:v>
                </c:pt>
              </c:strCache>
            </c:strRef>
          </c:cat>
          <c:val>
            <c:numRef>
              <c:f>' Graf 2.14'!$Q$10:$Q$30</c:f>
              <c:numCache>
                <c:formatCode>0.00%</c:formatCode>
                <c:ptCount val="21"/>
                <c:pt idx="0">
                  <c:v>-1.7298253797910487E-2</c:v>
                </c:pt>
                <c:pt idx="1">
                  <c:v>-2.0437617985939883E-2</c:v>
                </c:pt>
                <c:pt idx="2">
                  <c:v>-2.3533126590591962E-2</c:v>
                </c:pt>
                <c:pt idx="3">
                  <c:v>-2.5809426470083264E-2</c:v>
                </c:pt>
                <c:pt idx="4">
                  <c:v>-2.6592312253653771E-2</c:v>
                </c:pt>
                <c:pt idx="5">
                  <c:v>-2.7120784757407538E-2</c:v>
                </c:pt>
                <c:pt idx="6">
                  <c:v>-2.7883345980480551E-2</c:v>
                </c:pt>
                <c:pt idx="7">
                  <c:v>-2.8706846954227188E-2</c:v>
                </c:pt>
                <c:pt idx="8">
                  <c:v>-3.0783955961597369E-2</c:v>
                </c:pt>
                <c:pt idx="9">
                  <c:v>-3.5535678731063378E-2</c:v>
                </c:pt>
                <c:pt idx="10">
                  <c:v>-3.9808009926257472E-2</c:v>
                </c:pt>
                <c:pt idx="11">
                  <c:v>-4.0256711074869979E-2</c:v>
                </c:pt>
                <c:pt idx="12">
                  <c:v>-3.6607146129043248E-2</c:v>
                </c:pt>
                <c:pt idx="13">
                  <c:v>-3.0377074547230546E-2</c:v>
                </c:pt>
                <c:pt idx="14">
                  <c:v>-2.5908674115250507E-2</c:v>
                </c:pt>
                <c:pt idx="15">
                  <c:v>-2.304314860083554E-2</c:v>
                </c:pt>
                <c:pt idx="16">
                  <c:v>-1.5649877652253352E-2</c:v>
                </c:pt>
                <c:pt idx="17">
                  <c:v>-1.0086648453507924E-2</c:v>
                </c:pt>
                <c:pt idx="18">
                  <c:v>-3.6399455586797547E-3</c:v>
                </c:pt>
                <c:pt idx="19">
                  <c:v>-6.7445985190147631E-4</c:v>
                </c:pt>
                <c:pt idx="20">
                  <c:v>-6.7454467894862783E-5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D9-4BB7-BDFE-8A7143AB4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490112"/>
        <c:axId val="6584960"/>
      </c:barChart>
      <c:catAx>
        <c:axId val="6249011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84960"/>
        <c:crosses val="autoZero"/>
        <c:auto val="1"/>
        <c:lblAlgn val="ctr"/>
        <c:lblOffset val="100"/>
        <c:tickLblSkip val="1"/>
        <c:noMultiLvlLbl val="0"/>
      </c:catAx>
      <c:valAx>
        <c:axId val="6584960"/>
        <c:scaling>
          <c:orientation val="minMax"/>
          <c:max val="5.000000000000001E-2"/>
          <c:min val="-5.000000000000001E-2"/>
        </c:scaling>
        <c:delete val="0"/>
        <c:axPos val="b"/>
        <c:majorGridlines>
          <c:spPr>
            <a:ln w="6350"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0%;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2490112"/>
        <c:crosses val="autoZero"/>
        <c:crossBetween val="between"/>
        <c:majorUnit val="1.0000000000000002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720185639046777"/>
          <c:y val="0.93030059921755059"/>
          <c:w val="0.36354869548591195"/>
          <c:h val="5.3277076214529775E-2"/>
        </c:manualLayout>
      </c:layout>
      <c:overlay val="1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2">
            <a:lumMod val="40000"/>
            <a:lumOff val="60000"/>
          </a:schemeClr>
        </a:gs>
        <a:gs pos="100000">
          <a:schemeClr val="bg1"/>
        </a:gs>
      </a:gsLst>
      <a:lin ang="2700000" scaled="1"/>
    </a:gra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1301801560519"/>
          <c:y val="3.7225042301184431E-2"/>
          <c:w val="0.80056537338432454"/>
          <c:h val="0.8278499999999999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'Graf 2.15'!$P$9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F6A8EB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dLbls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AB-486B-B5A3-3BEEB7052CA4}"/>
                </c:ext>
              </c:extLst>
            </c:dLbl>
            <c:numFmt formatCode="0.0%;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2.15'!$K$10:$K$30</c:f>
              <c:strCache>
                <c:ptCount val="21"/>
                <c:pt idx="0">
                  <c:v>&lt; 5 anni</c:v>
                </c:pt>
                <c:pt idx="1">
                  <c:v>5- 9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90 -94</c:v>
                </c:pt>
                <c:pt idx="19">
                  <c:v>95 -99</c:v>
                </c:pt>
                <c:pt idx="20">
                  <c:v>100 e più</c:v>
                </c:pt>
              </c:strCache>
            </c:strRef>
          </c:cat>
          <c:val>
            <c:numRef>
              <c:f>'Graf 2.15'!$P$10:$P$30</c:f>
              <c:numCache>
                <c:formatCode>0.00%</c:formatCode>
                <c:ptCount val="21"/>
                <c:pt idx="0">
                  <c:v>1.5350030493618402E-2</c:v>
                </c:pt>
                <c:pt idx="1">
                  <c:v>1.8571953120198437E-2</c:v>
                </c:pt>
                <c:pt idx="2">
                  <c:v>2.1377050833728622E-2</c:v>
                </c:pt>
                <c:pt idx="3">
                  <c:v>2.2491998379977274E-2</c:v>
                </c:pt>
                <c:pt idx="4">
                  <c:v>2.2417143244363408E-2</c:v>
                </c:pt>
                <c:pt idx="5">
                  <c:v>2.2950584579211706E-2</c:v>
                </c:pt>
                <c:pt idx="6">
                  <c:v>2.5319158659793652E-2</c:v>
                </c:pt>
                <c:pt idx="7">
                  <c:v>2.7754708388030111E-2</c:v>
                </c:pt>
                <c:pt idx="8">
                  <c:v>3.0802494330708412E-2</c:v>
                </c:pt>
                <c:pt idx="9">
                  <c:v>3.5463999407462504E-2</c:v>
                </c:pt>
                <c:pt idx="10">
                  <c:v>4.0172781411972724E-2</c:v>
                </c:pt>
                <c:pt idx="11">
                  <c:v>4.2143441350607269E-2</c:v>
                </c:pt>
                <c:pt idx="12">
                  <c:v>3.9673221875349655E-2</c:v>
                </c:pt>
                <c:pt idx="13">
                  <c:v>3.5274891696438E-2</c:v>
                </c:pt>
                <c:pt idx="14">
                  <c:v>3.1566804662765797E-2</c:v>
                </c:pt>
                <c:pt idx="15">
                  <c:v>2.8621452063559101E-2</c:v>
                </c:pt>
                <c:pt idx="16">
                  <c:v>2.0890098477840516E-2</c:v>
                </c:pt>
                <c:pt idx="17">
                  <c:v>1.6740760118444463E-2</c:v>
                </c:pt>
                <c:pt idx="18">
                  <c:v>8.5823382853288666E-3</c:v>
                </c:pt>
                <c:pt idx="19">
                  <c:v>2.3922125444600108E-3</c:v>
                </c:pt>
                <c:pt idx="20">
                  <c:v>3.8373106362056168E-4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AB-486B-B5A3-3BEEB7052CA4}"/>
            </c:ext>
          </c:extLst>
        </c:ser>
        <c:ser>
          <c:idx val="0"/>
          <c:order val="1"/>
          <c:tx>
            <c:strRef>
              <c:f>'Graf 2.15'!$Q$9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dLbls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AB-486B-B5A3-3BEEB7052CA4}"/>
                </c:ext>
              </c:extLst>
            </c:dLbl>
            <c:numFmt formatCode="0.0%;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2.15'!$K$10:$K$30</c:f>
              <c:strCache>
                <c:ptCount val="21"/>
                <c:pt idx="0">
                  <c:v>&lt; 5 anni</c:v>
                </c:pt>
                <c:pt idx="1">
                  <c:v>5- 9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90 -94</c:v>
                </c:pt>
                <c:pt idx="19">
                  <c:v>95 -99</c:v>
                </c:pt>
                <c:pt idx="20">
                  <c:v>100 e più</c:v>
                </c:pt>
              </c:strCache>
            </c:strRef>
          </c:cat>
          <c:val>
            <c:numRef>
              <c:f>'Graf 2.15'!$Q$10:$Q$30</c:f>
              <c:numCache>
                <c:formatCode>0.00%</c:formatCode>
                <c:ptCount val="21"/>
                <c:pt idx="0">
                  <c:v>-1.639012290425319E-2</c:v>
                </c:pt>
                <c:pt idx="1">
                  <c:v>-1.9672717588120253E-2</c:v>
                </c:pt>
                <c:pt idx="2">
                  <c:v>-2.2658255575919654E-2</c:v>
                </c:pt>
                <c:pt idx="3">
                  <c:v>-2.4301128815445057E-2</c:v>
                </c:pt>
                <c:pt idx="4">
                  <c:v>-2.5579181762452347E-2</c:v>
                </c:pt>
                <c:pt idx="5">
                  <c:v>-2.5958185133297298E-2</c:v>
                </c:pt>
                <c:pt idx="6">
                  <c:v>-2.7229146541141169E-2</c:v>
                </c:pt>
                <c:pt idx="7">
                  <c:v>-2.8811347723379545E-2</c:v>
                </c:pt>
                <c:pt idx="8">
                  <c:v>-3.1339087460740454E-2</c:v>
                </c:pt>
                <c:pt idx="9">
                  <c:v>-3.5727962254100881E-2</c:v>
                </c:pt>
                <c:pt idx="10">
                  <c:v>-3.9001889501212653E-2</c:v>
                </c:pt>
                <c:pt idx="11">
                  <c:v>-4.0559664270777028E-2</c:v>
                </c:pt>
                <c:pt idx="12">
                  <c:v>-3.7307011641155512E-2</c:v>
                </c:pt>
                <c:pt idx="13">
                  <c:v>-3.2411485772008593E-2</c:v>
                </c:pt>
                <c:pt idx="14">
                  <c:v>-2.8021035081056293E-2</c:v>
                </c:pt>
                <c:pt idx="15">
                  <c:v>-2.4309008303404413E-2</c:v>
                </c:pt>
                <c:pt idx="16">
                  <c:v>-1.5955963117692758E-2</c:v>
                </c:pt>
                <c:pt idx="17">
                  <c:v>-1.084769107364327E-2</c:v>
                </c:pt>
                <c:pt idx="18">
                  <c:v>-4.0886663021090239E-3</c:v>
                </c:pt>
                <c:pt idx="19">
                  <c:v>-8.0528366944602472E-4</c:v>
                </c:pt>
                <c:pt idx="20">
                  <c:v>-8.4310521165092606E-5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AB-486B-B5A3-3BEEB7052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490112"/>
        <c:axId val="6584960"/>
      </c:barChart>
      <c:catAx>
        <c:axId val="6249011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84960"/>
        <c:crosses val="autoZero"/>
        <c:auto val="1"/>
        <c:lblAlgn val="ctr"/>
        <c:lblOffset val="100"/>
        <c:tickLblSkip val="1"/>
        <c:noMultiLvlLbl val="0"/>
      </c:catAx>
      <c:valAx>
        <c:axId val="6584960"/>
        <c:scaling>
          <c:orientation val="minMax"/>
          <c:max val="5.000000000000001E-2"/>
          <c:min val="-5.000000000000001E-2"/>
        </c:scaling>
        <c:delete val="0"/>
        <c:axPos val="b"/>
        <c:majorGridlines>
          <c:spPr>
            <a:ln w="6350"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0%;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2490112"/>
        <c:crosses val="autoZero"/>
        <c:crossBetween val="between"/>
        <c:majorUnit val="1.0000000000000002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720185639046777"/>
          <c:y val="0.93030059921755059"/>
          <c:w val="0.36354869548591195"/>
          <c:h val="5.3277076214529775E-2"/>
        </c:manualLayout>
      </c:layout>
      <c:overlay val="1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2">
            <a:lumMod val="40000"/>
            <a:lumOff val="60000"/>
          </a:schemeClr>
        </a:gs>
        <a:gs pos="100000">
          <a:schemeClr val="bg1"/>
        </a:gs>
      </a:gsLst>
      <a:lin ang="2700000" scaled="1"/>
    </a:gra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71199537094532E-2"/>
          <c:y val="5.070872191803872E-2"/>
          <c:w val="0.91383177083333333"/>
          <c:h val="0.758049603174603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da 2.16 a 2.19'!$D$9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da 2.16 a 2.19'!$A$11:$A$16</c:f>
              <c:strCache>
                <c:ptCount val="6"/>
                <c:pt idx="0">
                  <c:v>Italia</c:v>
                </c:pt>
                <c:pt idx="1">
                  <c:v>  Abruzzo</c:v>
                </c:pt>
                <c:pt idx="2">
                  <c:v>    L'Aquila</c:v>
                </c:pt>
                <c:pt idx="3">
                  <c:v>    Teramo</c:v>
                </c:pt>
                <c:pt idx="4">
                  <c:v>    Pescara</c:v>
                </c:pt>
                <c:pt idx="5">
                  <c:v>    Chieti</c:v>
                </c:pt>
              </c:strCache>
            </c:strRef>
          </c:cat>
          <c:val>
            <c:numRef>
              <c:f>'Graf da 2.16 a 2.19'!$D$11:$D$16</c:f>
              <c:numCache>
                <c:formatCode>0.0</c:formatCode>
                <c:ptCount val="6"/>
                <c:pt idx="0">
                  <c:v>13.987276952134236</c:v>
                </c:pt>
                <c:pt idx="1">
                  <c:v>12.972426051822961</c:v>
                </c:pt>
                <c:pt idx="2">
                  <c:v>12.301595217671741</c:v>
                </c:pt>
                <c:pt idx="3">
                  <c:v>13.172289097750484</c:v>
                </c:pt>
                <c:pt idx="4">
                  <c:v>13.639718109113943</c:v>
                </c:pt>
                <c:pt idx="5">
                  <c:v>12.791830418991756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F-4DBF-90D6-853ECD93B8C2}"/>
            </c:ext>
          </c:extLst>
        </c:ser>
        <c:ser>
          <c:idx val="1"/>
          <c:order val="1"/>
          <c:tx>
            <c:strRef>
              <c:f>'Graf da 2.16 a 2.19'!$N$9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da 2.16 a 2.19'!$A$11:$A$16</c:f>
              <c:strCache>
                <c:ptCount val="6"/>
                <c:pt idx="0">
                  <c:v>Italia</c:v>
                </c:pt>
                <c:pt idx="1">
                  <c:v>  Abruzzo</c:v>
                </c:pt>
                <c:pt idx="2">
                  <c:v>    L'Aquila</c:v>
                </c:pt>
                <c:pt idx="3">
                  <c:v>    Teramo</c:v>
                </c:pt>
                <c:pt idx="4">
                  <c:v>    Pescara</c:v>
                </c:pt>
                <c:pt idx="5">
                  <c:v>    Chieti</c:v>
                </c:pt>
              </c:strCache>
            </c:strRef>
          </c:cat>
          <c:val>
            <c:numRef>
              <c:f>'Graf da 2.16 a 2.19'!$N$11:$N$16</c:f>
              <c:numCache>
                <c:formatCode>0.0</c:formatCode>
                <c:ptCount val="6"/>
                <c:pt idx="0">
                  <c:v>12.448215975534161</c:v>
                </c:pt>
                <c:pt idx="1">
                  <c:v>11.879285918026255</c:v>
                </c:pt>
                <c:pt idx="2">
                  <c:v>11.479955247632086</c:v>
                </c:pt>
                <c:pt idx="3">
                  <c:v>11.927936844428245</c:v>
                </c:pt>
                <c:pt idx="4">
                  <c:v>12.442272683721376</c:v>
                </c:pt>
                <c:pt idx="5">
                  <c:v>11.675611850579648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F-4DBF-90D6-853ECD93B8C2}"/>
            </c:ext>
          </c:extLst>
        </c:ser>
        <c:ser>
          <c:idx val="2"/>
          <c:order val="2"/>
          <c:tx>
            <c:strRef>
              <c:f>'Graf da 2.16 a 2.19'!$O$9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4599226782854095E-3"/>
                  <c:y val="2.3587612751574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7F-4DBF-90D6-853ECD93B8C2}"/>
                </c:ext>
              </c:extLst>
            </c:dLbl>
            <c:dLbl>
              <c:idx val="1"/>
              <c:layout>
                <c:manualLayout>
                  <c:x val="6.6898840174281137E-3"/>
                  <c:y val="1.8870090201259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7F-4DBF-90D6-853ECD93B8C2}"/>
                </c:ext>
              </c:extLst>
            </c:dLbl>
            <c:dLbl>
              <c:idx val="2"/>
              <c:layout>
                <c:manualLayout>
                  <c:x val="8.9198453565708189E-3"/>
                  <c:y val="1.4152567650944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7F-4DBF-90D6-853ECD93B8C2}"/>
                </c:ext>
              </c:extLst>
            </c:dLbl>
            <c:dLbl>
              <c:idx val="3"/>
              <c:layout>
                <c:manualLayout>
                  <c:x val="4.459922678285491E-3"/>
                  <c:y val="1.4152567650944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7F-4DBF-90D6-853ECD93B8C2}"/>
                </c:ext>
              </c:extLst>
            </c:dLbl>
            <c:dLbl>
              <c:idx val="4"/>
              <c:layout>
                <c:manualLayout>
                  <c:x val="8.9198453565708189E-3"/>
                  <c:y val="2.35876127515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7F-4DBF-90D6-853ECD93B8C2}"/>
                </c:ext>
              </c:extLst>
            </c:dLbl>
            <c:dLbl>
              <c:idx val="5"/>
              <c:layout>
                <c:manualLayout>
                  <c:x val="8.919845356570818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7F-4DBF-90D6-853ECD93B8C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da 2.16 a 2.19'!$A$11:$A$16</c:f>
              <c:strCache>
                <c:ptCount val="6"/>
                <c:pt idx="0">
                  <c:v>Italia</c:v>
                </c:pt>
                <c:pt idx="1">
                  <c:v>  Abruzzo</c:v>
                </c:pt>
                <c:pt idx="2">
                  <c:v>    L'Aquila</c:v>
                </c:pt>
                <c:pt idx="3">
                  <c:v>    Teramo</c:v>
                </c:pt>
                <c:pt idx="4">
                  <c:v>    Pescara</c:v>
                </c:pt>
                <c:pt idx="5">
                  <c:v>    Chieti</c:v>
                </c:pt>
              </c:strCache>
            </c:strRef>
          </c:cat>
          <c:val>
            <c:numRef>
              <c:f>'Graf da 2.16 a 2.19'!$O$11:$O$16</c:f>
              <c:numCache>
                <c:formatCode>0.0</c:formatCode>
                <c:ptCount val="6"/>
                <c:pt idx="0">
                  <c:v>12.186055810604595</c:v>
                </c:pt>
                <c:pt idx="1">
                  <c:v>11.649289405633871</c:v>
                </c:pt>
                <c:pt idx="2">
                  <c:v>11.295462152061136</c:v>
                </c:pt>
                <c:pt idx="3">
                  <c:v>11.736402093065218</c:v>
                </c:pt>
                <c:pt idx="4">
                  <c:v>12.128578108286415</c:v>
                </c:pt>
                <c:pt idx="5">
                  <c:v>11.449306204693187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7F-4DBF-90D6-853ECD93B8C2}"/>
            </c:ext>
          </c:extLst>
        </c:ser>
        <c:ser>
          <c:idx val="3"/>
          <c:order val="3"/>
          <c:tx>
            <c:strRef>
              <c:f>'Graf da 2.16 a 2.19'!$P$9</c:f>
              <c:strCache>
                <c:ptCount val="1"/>
                <c:pt idx="0">
                  <c:v>2025*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4056500554001624E-3"/>
                  <c:y val="7.0916863844088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7F-4DBF-90D6-853ECD93B8C2}"/>
                </c:ext>
              </c:extLst>
            </c:dLbl>
            <c:dLbl>
              <c:idx val="1"/>
              <c:layout>
                <c:manualLayout>
                  <c:x val="2.2028250277000509E-3"/>
                  <c:y val="7.5644654767027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7F-4DBF-90D6-853ECD93B8C2}"/>
                </c:ext>
              </c:extLst>
            </c:dLbl>
            <c:dLbl>
              <c:idx val="2"/>
              <c:layout>
                <c:manualLayout>
                  <c:x val="6.6084750831002731E-3"/>
                  <c:y val="6.1461281998210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7F-4DBF-90D6-853ECD93B8C2}"/>
                </c:ext>
              </c:extLst>
            </c:dLbl>
            <c:dLbl>
              <c:idx val="3"/>
              <c:layout>
                <c:manualLayout>
                  <c:x val="2.2028250277000912E-3"/>
                  <c:y val="6.6189072921149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7F-4DBF-90D6-853ECD93B8C2}"/>
                </c:ext>
              </c:extLst>
            </c:dLbl>
            <c:dLbl>
              <c:idx val="4"/>
              <c:layout>
                <c:manualLayout>
                  <c:x val="1.3216950166200546E-2"/>
                  <c:y val="3.309453646057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7F-4DBF-90D6-853ECD93B8C2}"/>
                </c:ext>
              </c:extLst>
            </c:dLbl>
            <c:dLbl>
              <c:idx val="5"/>
              <c:layout>
                <c:manualLayout>
                  <c:x val="2.2028250277000912E-3"/>
                  <c:y val="4.2550118306453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7F-4DBF-90D6-853ECD93B8C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 da 2.16 a 2.19'!$P$11:$P$16</c:f>
              <c:numCache>
                <c:formatCode>0.0</c:formatCode>
                <c:ptCount val="6"/>
                <c:pt idx="0">
                  <c:v>11.910177349214532</c:v>
                </c:pt>
                <c:pt idx="1">
                  <c:v>11.410720339317109</c:v>
                </c:pt>
                <c:pt idx="2">
                  <c:v>11.121071853384075</c:v>
                </c:pt>
                <c:pt idx="3">
                  <c:v>11.510827362606573</c:v>
                </c:pt>
                <c:pt idx="4">
                  <c:v>11.841539833112057</c:v>
                </c:pt>
                <c:pt idx="5">
                  <c:v>11.191023621621769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67F-4DBF-90D6-853ECD93B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1617920"/>
        <c:axId val="231618904"/>
      </c:barChart>
      <c:catAx>
        <c:axId val="23161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31618904"/>
        <c:crosses val="autoZero"/>
        <c:auto val="1"/>
        <c:lblAlgn val="ctr"/>
        <c:lblOffset val="100"/>
        <c:noMultiLvlLbl val="0"/>
      </c:catAx>
      <c:valAx>
        <c:axId val="2316189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3161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885961656274653"/>
          <c:y val="0.89723941682140584"/>
          <c:w val="0.27496459869384615"/>
          <c:h val="7.4071826684396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53908638867087E-2"/>
          <c:y val="5.5381686493355627E-2"/>
          <c:w val="0.91383177083333333"/>
          <c:h val="0.727811507936507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da 2.16 a 2.19'!$D$9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da 2.16 a 2.19'!$A$17:$A$22</c:f>
              <c:strCache>
                <c:ptCount val="6"/>
                <c:pt idx="0">
                  <c:v>Italia</c:v>
                </c:pt>
                <c:pt idx="1">
                  <c:v>  Abruzzo</c:v>
                </c:pt>
                <c:pt idx="2">
                  <c:v>    L'Aquila</c:v>
                </c:pt>
                <c:pt idx="3">
                  <c:v>    Teramo</c:v>
                </c:pt>
                <c:pt idx="4">
                  <c:v>    Pescara</c:v>
                </c:pt>
                <c:pt idx="5">
                  <c:v>    Chieti</c:v>
                </c:pt>
              </c:strCache>
            </c:strRef>
          </c:cat>
          <c:val>
            <c:numRef>
              <c:f>'Graf da 2.16 a 2.19'!$D$17:$D$22</c:f>
              <c:numCache>
                <c:formatCode>0.0</c:formatCode>
                <c:ptCount val="6"/>
                <c:pt idx="0">
                  <c:v>15.352085366115805</c:v>
                </c:pt>
                <c:pt idx="1">
                  <c:v>15.737592256650821</c:v>
                </c:pt>
                <c:pt idx="2">
                  <c:v>15.816859170008046</c:v>
                </c:pt>
                <c:pt idx="3">
                  <c:v>16.173706243586196</c:v>
                </c:pt>
                <c:pt idx="4">
                  <c:v>15.454588645181724</c:v>
                </c:pt>
                <c:pt idx="5">
                  <c:v>15.56189002526648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9-4E3A-ABA4-270EB65361E2}"/>
            </c:ext>
          </c:extLst>
        </c:ser>
        <c:ser>
          <c:idx val="1"/>
          <c:order val="1"/>
          <c:tx>
            <c:strRef>
              <c:f>'Graf da 2.16 a 2.19'!$N$9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da 2.16 a 2.19'!$A$17:$A$22</c:f>
              <c:strCache>
                <c:ptCount val="6"/>
                <c:pt idx="0">
                  <c:v>Italia</c:v>
                </c:pt>
                <c:pt idx="1">
                  <c:v>  Abruzzo</c:v>
                </c:pt>
                <c:pt idx="2">
                  <c:v>    L'Aquila</c:v>
                </c:pt>
                <c:pt idx="3">
                  <c:v>    Teramo</c:v>
                </c:pt>
                <c:pt idx="4">
                  <c:v>    Pescara</c:v>
                </c:pt>
                <c:pt idx="5">
                  <c:v>    Chieti</c:v>
                </c:pt>
              </c:strCache>
            </c:strRef>
          </c:cat>
          <c:val>
            <c:numRef>
              <c:f>'Graf da 2.16 a 2.19'!$N$17:$N$22</c:f>
              <c:numCache>
                <c:formatCode>0.0</c:formatCode>
                <c:ptCount val="6"/>
                <c:pt idx="0">
                  <c:v>14.965323524416013</c:v>
                </c:pt>
                <c:pt idx="1">
                  <c:v>14.268517012447482</c:v>
                </c:pt>
                <c:pt idx="2">
                  <c:v>13.72730241899057</c:v>
                </c:pt>
                <c:pt idx="3">
                  <c:v>14.528657074741449</c:v>
                </c:pt>
                <c:pt idx="4">
                  <c:v>14.561336271597842</c:v>
                </c:pt>
                <c:pt idx="5">
                  <c:v>14.23169815371404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19-4E3A-ABA4-270EB65361E2}"/>
            </c:ext>
          </c:extLst>
        </c:ser>
        <c:ser>
          <c:idx val="2"/>
          <c:order val="2"/>
          <c:tx>
            <c:strRef>
              <c:f>'Graf da 2.16 a 2.19'!$O$9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024305555555556E-2"/>
                  <c:y val="2.0145291969920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19-4E3A-ABA4-270EB65361E2}"/>
                </c:ext>
              </c:extLst>
            </c:dLbl>
            <c:dLbl>
              <c:idx val="1"/>
              <c:layout>
                <c:manualLayout>
                  <c:x val="6.6145833333333334E-3"/>
                  <c:y val="2.5181614962400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19-4E3A-ABA4-270EB65361E2}"/>
                </c:ext>
              </c:extLst>
            </c:dLbl>
            <c:dLbl>
              <c:idx val="2"/>
              <c:layout>
                <c:manualLayout>
                  <c:x val="8.819444444444444E-3"/>
                  <c:y val="1.5108968977440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19-4E3A-ABA4-270EB65361E2}"/>
                </c:ext>
              </c:extLst>
            </c:dLbl>
            <c:dLbl>
              <c:idx val="3"/>
              <c:layout>
                <c:manualLayout>
                  <c:x val="8.819444444444444E-3"/>
                  <c:y val="3.0217937954880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19-4E3A-ABA4-270EB65361E2}"/>
                </c:ext>
              </c:extLst>
            </c:dLbl>
            <c:dLbl>
              <c:idx val="4"/>
              <c:layout>
                <c:manualLayout>
                  <c:x val="1.1024305555555556E-2"/>
                  <c:y val="2.5181614962400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19-4E3A-ABA4-270EB65361E2}"/>
                </c:ext>
              </c:extLst>
            </c:dLbl>
            <c:dLbl>
              <c:idx val="5"/>
              <c:layout>
                <c:manualLayout>
                  <c:x val="6.6145833333331712E-3"/>
                  <c:y val="-5.03632299248001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19-4E3A-ABA4-270EB65361E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 da 2.16 a 2.19'!$O$17:$O$22</c:f>
              <c:numCache>
                <c:formatCode>0.0</c:formatCode>
                <c:ptCount val="6"/>
                <c:pt idx="0">
                  <c:v>15.064686627699642</c:v>
                </c:pt>
                <c:pt idx="1">
                  <c:v>14.292229422379684</c:v>
                </c:pt>
                <c:pt idx="2">
                  <c:v>13.779843253193508</c:v>
                </c:pt>
                <c:pt idx="3">
                  <c:v>14.490400101579153</c:v>
                </c:pt>
                <c:pt idx="4">
                  <c:v>14.597785079712791</c:v>
                </c:pt>
                <c:pt idx="5">
                  <c:v>14.271360032756943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D19-4E3A-ABA4-270EB65361E2}"/>
            </c:ext>
          </c:extLst>
        </c:ser>
        <c:ser>
          <c:idx val="3"/>
          <c:order val="3"/>
          <c:tx>
            <c:strRef>
              <c:f>'Graf da 2.16 a 2.19'!$P$9</c:f>
              <c:strCache>
                <c:ptCount val="1"/>
                <c:pt idx="0">
                  <c:v>2025*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4.3508400975478907E-3"/>
                  <c:y val="-2.0377578886902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19-4E3A-ABA4-270EB65361E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 da 2.16 a 2.19'!$P$17:$P$22</c:f>
              <c:numCache>
                <c:formatCode>0.0</c:formatCode>
                <c:ptCount val="6"/>
                <c:pt idx="0">
                  <c:v>15.208538502200513</c:v>
                </c:pt>
                <c:pt idx="1">
                  <c:v>14.452669835938917</c:v>
                </c:pt>
                <c:pt idx="2">
                  <c:v>13.90046776730931</c:v>
                </c:pt>
                <c:pt idx="3">
                  <c:v>14.640288729669509</c:v>
                </c:pt>
                <c:pt idx="4">
                  <c:v>14.786451418419247</c:v>
                </c:pt>
                <c:pt idx="5">
                  <c:v>14.447203257260346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D19-4E3A-ABA4-270EB6536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1617920"/>
        <c:axId val="231618904"/>
      </c:barChart>
      <c:catAx>
        <c:axId val="23161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31618904"/>
        <c:crosses val="autoZero"/>
        <c:auto val="1"/>
        <c:lblAlgn val="ctr"/>
        <c:lblOffset val="100"/>
        <c:noMultiLvlLbl val="0"/>
      </c:catAx>
      <c:valAx>
        <c:axId val="2316189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3161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619599369847616"/>
          <c:y val="0.90204923030515027"/>
          <c:w val="0.27154380996215627"/>
          <c:h val="7.98155267523915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29340277777781E-2"/>
          <c:y val="6.0476190476190475E-2"/>
          <c:w val="0.91383177083333333"/>
          <c:h val="0.727811507936507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da 2.16 a 2.19'!$D$9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da 2.16 a 2.19'!$A$23:$A$28</c:f>
              <c:strCache>
                <c:ptCount val="6"/>
                <c:pt idx="0">
                  <c:v>Italia</c:v>
                </c:pt>
                <c:pt idx="1">
                  <c:v>  Abruzzo</c:v>
                </c:pt>
                <c:pt idx="2">
                  <c:v>    L'Aquila</c:v>
                </c:pt>
                <c:pt idx="3">
                  <c:v>    Teramo</c:v>
                </c:pt>
                <c:pt idx="4">
                  <c:v>    Pescara</c:v>
                </c:pt>
                <c:pt idx="5">
                  <c:v>    Chieti</c:v>
                </c:pt>
              </c:strCache>
            </c:strRef>
          </c:cat>
          <c:val>
            <c:numRef>
              <c:f>'Graf da 2.16 a 2.19'!$D$23:$D$28</c:f>
              <c:numCache>
                <c:formatCode>0.0</c:formatCode>
                <c:ptCount val="6"/>
                <c:pt idx="0">
                  <c:v>49.483154349065309</c:v>
                </c:pt>
                <c:pt idx="1">
                  <c:v>49.233946942759161</c:v>
                </c:pt>
                <c:pt idx="2">
                  <c:v>49.831767373509678</c:v>
                </c:pt>
                <c:pt idx="3">
                  <c:v>49.176263621703512</c:v>
                </c:pt>
                <c:pt idx="4">
                  <c:v>49.079737112993904</c:v>
                </c:pt>
                <c:pt idx="5">
                  <c:v>48.942432007978347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8-4779-9EA8-434432C5CB41}"/>
            </c:ext>
          </c:extLst>
        </c:ser>
        <c:ser>
          <c:idx val="1"/>
          <c:order val="1"/>
          <c:tx>
            <c:strRef>
              <c:f>'Graf da 2.16 a 2.19'!$N$9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da 2.16 a 2.19'!$A$23:$A$28</c:f>
              <c:strCache>
                <c:ptCount val="6"/>
                <c:pt idx="0">
                  <c:v>Italia</c:v>
                </c:pt>
                <c:pt idx="1">
                  <c:v>  Abruzzo</c:v>
                </c:pt>
                <c:pt idx="2">
                  <c:v>    L'Aquila</c:v>
                </c:pt>
                <c:pt idx="3">
                  <c:v>    Teramo</c:v>
                </c:pt>
                <c:pt idx="4">
                  <c:v>    Pescara</c:v>
                </c:pt>
                <c:pt idx="5">
                  <c:v>    Chieti</c:v>
                </c:pt>
              </c:strCache>
            </c:strRef>
          </c:cat>
          <c:val>
            <c:numRef>
              <c:f>'Graf da 2.16 a 2.19'!$N$23:$N$28</c:f>
              <c:numCache>
                <c:formatCode>0.0</c:formatCode>
                <c:ptCount val="6"/>
                <c:pt idx="0">
                  <c:v>48.549223547062851</c:v>
                </c:pt>
                <c:pt idx="1">
                  <c:v>48.572598255419699</c:v>
                </c:pt>
                <c:pt idx="2">
                  <c:v>48.791894540072136</c:v>
                </c:pt>
                <c:pt idx="3">
                  <c:v>49.090684151923789</c:v>
                </c:pt>
                <c:pt idx="4">
                  <c:v>48.543323432659449</c:v>
                </c:pt>
                <c:pt idx="5">
                  <c:v>48.012022327179046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C8-4779-9EA8-434432C5CB41}"/>
            </c:ext>
          </c:extLst>
        </c:ser>
        <c:ser>
          <c:idx val="2"/>
          <c:order val="2"/>
          <c:tx>
            <c:strRef>
              <c:f>'Graf da 2.16 a 2.19'!$O$9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 da 2.16 a 2.19'!$O$23:$O$28</c:f>
              <c:numCache>
                <c:formatCode>0.0</c:formatCode>
                <c:ptCount val="6"/>
                <c:pt idx="0">
                  <c:v>48.403935274878954</c:v>
                </c:pt>
                <c:pt idx="1">
                  <c:v>48.410289775049996</c:v>
                </c:pt>
                <c:pt idx="2">
                  <c:v>48.512718246220778</c:v>
                </c:pt>
                <c:pt idx="3">
                  <c:v>48.929075028234998</c:v>
                </c:pt>
                <c:pt idx="4">
                  <c:v>48.431685273790535</c:v>
                </c:pt>
                <c:pt idx="5">
                  <c:v>47.894908396391351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C8-4779-9EA8-434432C5CB41}"/>
            </c:ext>
          </c:extLst>
        </c:ser>
        <c:ser>
          <c:idx val="3"/>
          <c:order val="3"/>
          <c:tx>
            <c:strRef>
              <c:f>'Graf da 2.16 a 2.19'!$P$9</c:f>
              <c:strCache>
                <c:ptCount val="1"/>
                <c:pt idx="0">
                  <c:v>2025*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 da 2.16 a 2.19'!$P$23:$P$28</c:f>
              <c:numCache>
                <c:formatCode>0.0</c:formatCode>
                <c:ptCount val="6"/>
                <c:pt idx="0">
                  <c:v>48.153403414796138</c:v>
                </c:pt>
                <c:pt idx="1">
                  <c:v>48.107345300883772</c:v>
                </c:pt>
                <c:pt idx="2">
                  <c:v>48.143057963380905</c:v>
                </c:pt>
                <c:pt idx="3">
                  <c:v>48.603383634204597</c:v>
                </c:pt>
                <c:pt idx="4">
                  <c:v>48.177188560286829</c:v>
                </c:pt>
                <c:pt idx="5">
                  <c:v>47.619060484644457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C8-4779-9EA8-434432C5C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1617920"/>
        <c:axId val="231618904"/>
      </c:barChart>
      <c:catAx>
        <c:axId val="23161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31618904"/>
        <c:crosses val="autoZero"/>
        <c:auto val="1"/>
        <c:lblAlgn val="ctr"/>
        <c:lblOffset val="100"/>
        <c:noMultiLvlLbl val="0"/>
      </c:catAx>
      <c:valAx>
        <c:axId val="231618904"/>
        <c:scaling>
          <c:orientation val="minMax"/>
          <c:min val="46.5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3161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103732638888888"/>
          <c:y val="0.89695476190476187"/>
          <c:w val="0.27190686770409994"/>
          <c:h val="7.90676474935982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14756944444448E-2"/>
          <c:y val="6.0476190476190475E-2"/>
          <c:w val="0.91383177083333333"/>
          <c:h val="0.727811507936507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da 2.16 a 2.19'!$D$9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da 2.16 a 2.19'!$A$29:$A$34</c:f>
              <c:strCache>
                <c:ptCount val="6"/>
                <c:pt idx="0">
                  <c:v>Italia</c:v>
                </c:pt>
                <c:pt idx="1">
                  <c:v>  Abruzzo</c:v>
                </c:pt>
                <c:pt idx="2">
                  <c:v>    L'Aquila</c:v>
                </c:pt>
                <c:pt idx="3">
                  <c:v>    Teramo</c:v>
                </c:pt>
                <c:pt idx="4">
                  <c:v>    Pescara</c:v>
                </c:pt>
                <c:pt idx="5">
                  <c:v>    Chieti</c:v>
                </c:pt>
              </c:strCache>
            </c:strRef>
          </c:cat>
          <c:val>
            <c:numRef>
              <c:f>'Graf da 2.16 a 2.19'!$D$29:$D$34</c:f>
              <c:numCache>
                <c:formatCode>0.0</c:formatCode>
                <c:ptCount val="6"/>
                <c:pt idx="0">
                  <c:v>21.150022601070113</c:v>
                </c:pt>
                <c:pt idx="1">
                  <c:v>22.022587308105784</c:v>
                </c:pt>
                <c:pt idx="2">
                  <c:v>22.013205928703943</c:v>
                </c:pt>
                <c:pt idx="3">
                  <c:v>21.452004365460738</c:v>
                </c:pt>
                <c:pt idx="4">
                  <c:v>21.790798954786602</c:v>
                </c:pt>
                <c:pt idx="5">
                  <c:v>22.668119767743729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C-498C-8F3C-EE8EE0FCDB00}"/>
            </c:ext>
          </c:extLst>
        </c:ser>
        <c:ser>
          <c:idx val="1"/>
          <c:order val="1"/>
          <c:tx>
            <c:strRef>
              <c:f>'Graf da 2.16 a 2.19'!$N$9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da 2.16 a 2.19'!$A$29:$A$34</c:f>
              <c:strCache>
                <c:ptCount val="6"/>
                <c:pt idx="0">
                  <c:v>Italia</c:v>
                </c:pt>
                <c:pt idx="1">
                  <c:v>  Abruzzo</c:v>
                </c:pt>
                <c:pt idx="2">
                  <c:v>    L'Aquila</c:v>
                </c:pt>
                <c:pt idx="3">
                  <c:v>    Teramo</c:v>
                </c:pt>
                <c:pt idx="4">
                  <c:v>    Pescara</c:v>
                </c:pt>
                <c:pt idx="5">
                  <c:v>    Chieti</c:v>
                </c:pt>
              </c:strCache>
            </c:strRef>
          </c:cat>
          <c:val>
            <c:numRef>
              <c:f>'Graf da 2.16 a 2.19'!$N$29:$N$34</c:f>
              <c:numCache>
                <c:formatCode>0.0</c:formatCode>
                <c:ptCount val="6"/>
                <c:pt idx="0">
                  <c:v>24.002582766595996</c:v>
                </c:pt>
                <c:pt idx="1">
                  <c:v>25.23284513058422</c:v>
                </c:pt>
                <c:pt idx="2">
                  <c:v>25.952551371409911</c:v>
                </c:pt>
                <c:pt idx="3">
                  <c:v>24.411928939950712</c:v>
                </c:pt>
                <c:pt idx="4">
                  <c:v>24.407716138098433</c:v>
                </c:pt>
                <c:pt idx="5">
                  <c:v>26.029143409188492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4C-498C-8F3C-EE8EE0FCDB00}"/>
            </c:ext>
          </c:extLst>
        </c:ser>
        <c:ser>
          <c:idx val="2"/>
          <c:order val="2"/>
          <c:tx>
            <c:strRef>
              <c:f>'Graf da 2.16 a 2.19'!$O$9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da 2.16 a 2.19'!$A$29:$A$34</c:f>
              <c:strCache>
                <c:ptCount val="6"/>
                <c:pt idx="0">
                  <c:v>Italia</c:v>
                </c:pt>
                <c:pt idx="1">
                  <c:v>  Abruzzo</c:v>
                </c:pt>
                <c:pt idx="2">
                  <c:v>    L'Aquila</c:v>
                </c:pt>
                <c:pt idx="3">
                  <c:v>    Teramo</c:v>
                </c:pt>
                <c:pt idx="4">
                  <c:v>    Pescara</c:v>
                </c:pt>
                <c:pt idx="5">
                  <c:v>    Chieti</c:v>
                </c:pt>
              </c:strCache>
            </c:strRef>
          </c:cat>
          <c:val>
            <c:numRef>
              <c:f>'Graf da 2.16 a 2.19'!$O$29:$O$34</c:f>
              <c:numCache>
                <c:formatCode>0.0</c:formatCode>
                <c:ptCount val="6"/>
                <c:pt idx="0">
                  <c:v>24.309353900198452</c:v>
                </c:pt>
                <c:pt idx="1">
                  <c:v>25.602900507336727</c:v>
                </c:pt>
                <c:pt idx="2">
                  <c:v>26.363167289563229</c:v>
                </c:pt>
                <c:pt idx="3">
                  <c:v>24.803023316425751</c:v>
                </c:pt>
                <c:pt idx="4">
                  <c:v>24.801918999763007</c:v>
                </c:pt>
                <c:pt idx="5">
                  <c:v>26.33405078942619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4C-498C-8F3C-EE8EE0FCDB00}"/>
            </c:ext>
          </c:extLst>
        </c:ser>
        <c:ser>
          <c:idx val="3"/>
          <c:order val="3"/>
          <c:tx>
            <c:strRef>
              <c:f>'Graf da 2.16 a 2.19'!$P$9</c:f>
              <c:strCache>
                <c:ptCount val="1"/>
                <c:pt idx="0">
                  <c:v>2025*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 da 2.16 a 2.19'!$P$29:$P$34</c:f>
              <c:numCache>
                <c:formatCode>0.0</c:formatCode>
                <c:ptCount val="6"/>
                <c:pt idx="0">
                  <c:v>24.687924292215023</c:v>
                </c:pt>
                <c:pt idx="1">
                  <c:v>25.981331252020212</c:v>
                </c:pt>
                <c:pt idx="2">
                  <c:v>26.78203299137369</c:v>
                </c:pt>
                <c:pt idx="3">
                  <c:v>25.202471013622596</c:v>
                </c:pt>
                <c:pt idx="4">
                  <c:v>25.150885429694764</c:v>
                </c:pt>
                <c:pt idx="5">
                  <c:v>26.691649082612184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4C-498C-8F3C-EE8EE0FCD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1617920"/>
        <c:axId val="231618904"/>
      </c:barChart>
      <c:catAx>
        <c:axId val="23161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31618904"/>
        <c:crosses val="autoZero"/>
        <c:auto val="1"/>
        <c:lblAlgn val="ctr"/>
        <c:lblOffset val="100"/>
        <c:noMultiLvlLbl val="0"/>
      </c:catAx>
      <c:valAx>
        <c:axId val="231618904"/>
        <c:scaling>
          <c:orientation val="minMax"/>
          <c:min val="20.5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3161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103732638888888"/>
          <c:y val="0.89695476190476187"/>
          <c:w val="0.27154380996215627"/>
          <c:h val="7.8713322499331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8600679235753"/>
          <c:y val="3.0669791284374175E-2"/>
          <c:w val="0.82002285984162093"/>
          <c:h val="0.76921882249131224"/>
        </c:manualLayout>
      </c:layout>
      <c:lineChart>
        <c:grouping val="standard"/>
        <c:varyColors val="0"/>
        <c:ser>
          <c:idx val="0"/>
          <c:order val="0"/>
          <c:tx>
            <c:strRef>
              <c:f>' Graf. da 2.2 a 2.7'!$B$14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9.2739542483660134E-2"/>
                  <c:y val="-6.9074074074084856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FE-46FC-8B0D-4C25E3E4784B}"/>
                </c:ext>
              </c:extLst>
            </c:dLbl>
            <c:dLbl>
              <c:idx val="4"/>
              <c:layout>
                <c:manualLayout>
                  <c:x val="-0.10655980392156862"/>
                  <c:y val="5.188888888888888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FE-46FC-8B0D-4C25E3E4784B}"/>
                </c:ext>
              </c:extLst>
            </c:dLbl>
            <c:dLbl>
              <c:idx val="5"/>
              <c:layout>
                <c:manualLayout>
                  <c:x val="-9.4108823529411911E-2"/>
                  <c:y val="1.694814814814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FE-46FC-8B0D-4C25E3E4784B}"/>
                </c:ext>
              </c:extLst>
            </c:dLbl>
            <c:dLbl>
              <c:idx val="6"/>
              <c:layout>
                <c:manualLayout>
                  <c:x val="-5.4323529411764706E-3"/>
                  <c:y val="2.28277777777777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FE-46FC-8B0D-4C25E3E478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Graf. da 2.2 a 2.7'!$C$13:$I$13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 Graf. da 2.2 a 2.7'!$C$14:$I$14</c:f>
              <c:numCache>
                <c:formatCode>#,##0</c:formatCode>
                <c:ptCount val="7"/>
                <c:pt idx="0">
                  <c:v>147031</c:v>
                </c:pt>
                <c:pt idx="1">
                  <c:v>145759</c:v>
                </c:pt>
                <c:pt idx="2">
                  <c:v>143924</c:v>
                </c:pt>
                <c:pt idx="3">
                  <c:v>143291</c:v>
                </c:pt>
                <c:pt idx="4">
                  <c:v>142793</c:v>
                </c:pt>
                <c:pt idx="5">
                  <c:v>142585</c:v>
                </c:pt>
                <c:pt idx="6">
                  <c:v>142933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FE-46FC-8B0D-4C25E3E4784B}"/>
            </c:ext>
          </c:extLst>
        </c:ser>
        <c:ser>
          <c:idx val="1"/>
          <c:order val="1"/>
          <c:tx>
            <c:strRef>
              <c:f>' Graf. da 2.2 a 2.7'!$B$15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Graf. da 2.2 a 2.7'!$C$13:$I$13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 Graf. da 2.2 a 2.7'!$C$15:$I$15</c:f>
              <c:numCache>
                <c:formatCode>#,##0</c:formatCode>
                <c:ptCount val="7"/>
                <c:pt idx="0">
                  <c:v>150282</c:v>
                </c:pt>
                <c:pt idx="1">
                  <c:v>149079</c:v>
                </c:pt>
                <c:pt idx="2">
                  <c:v>146887</c:v>
                </c:pt>
                <c:pt idx="3">
                  <c:v>145665</c:v>
                </c:pt>
                <c:pt idx="4">
                  <c:v>145013</c:v>
                </c:pt>
                <c:pt idx="5">
                  <c:v>144247</c:v>
                </c:pt>
                <c:pt idx="6">
                  <c:v>143748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FE-46FC-8B0D-4C25E3E47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06176"/>
        <c:axId val="58716160"/>
      </c:lineChart>
      <c:catAx>
        <c:axId val="5870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716160"/>
        <c:crosses val="autoZero"/>
        <c:auto val="1"/>
        <c:lblAlgn val="ctr"/>
        <c:lblOffset val="100"/>
        <c:noMultiLvlLbl val="0"/>
      </c:catAx>
      <c:valAx>
        <c:axId val="58716160"/>
        <c:scaling>
          <c:orientation val="minMax"/>
          <c:max val="155000"/>
          <c:min val="1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70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0748366013072"/>
          <c:y val="0.89983571428571429"/>
          <c:w val="0.50832503678092678"/>
          <c:h val="9.2389664058691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rgbClr val="E6B9B8"/>
        </a:gs>
        <a:gs pos="100000">
          <a:schemeClr val="bg1"/>
        </a:gs>
      </a:gsLst>
      <a:lin ang="5400000" scaled="0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33854166666668E-2"/>
          <c:y val="3.6815000000000001E-2"/>
          <c:w val="0.92034444444444441"/>
          <c:h val="0.731300306048161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'Tab 2.5 Graf 2.20'!$B$42</c:f>
              <c:strCache>
                <c:ptCount val="1"/>
                <c:pt idx="0">
                  <c:v>2019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 2.5 Graf 2.20'!$A$43:$A$48</c:f>
              <c:strCache>
                <c:ptCount val="6"/>
                <c:pt idx="0">
                  <c:v>Italia  </c:v>
                </c:pt>
                <c:pt idx="1">
                  <c:v>Abruzzo  </c:v>
                </c:pt>
                <c:pt idx="2">
                  <c:v>L'Aquila  </c:v>
                </c:pt>
                <c:pt idx="3">
                  <c:v>Teramo  </c:v>
                </c:pt>
                <c:pt idx="4">
                  <c:v>Pescara  </c:v>
                </c:pt>
                <c:pt idx="5">
                  <c:v>Chieti  </c:v>
                </c:pt>
              </c:strCache>
            </c:strRef>
          </c:cat>
          <c:val>
            <c:numRef>
              <c:f>'Tab 2.5 Graf 2.20'!$B$43:$B$48</c:f>
              <c:numCache>
                <c:formatCode>0.0</c:formatCode>
                <c:ptCount val="6"/>
                <c:pt idx="0">
                  <c:v>8.3524504948645344</c:v>
                </c:pt>
                <c:pt idx="1">
                  <c:v>6.5053108265514412</c:v>
                </c:pt>
                <c:pt idx="2">
                  <c:v>8.0490930433583472</c:v>
                </c:pt>
                <c:pt idx="3">
                  <c:v>7.596358883819045</c:v>
                </c:pt>
                <c:pt idx="4">
                  <c:v>5.3855800558345885</c:v>
                </c:pt>
                <c:pt idx="5">
                  <c:v>5.3581138766664473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70-4E63-B673-1BF59808E67B}"/>
            </c:ext>
          </c:extLst>
        </c:ser>
        <c:ser>
          <c:idx val="4"/>
          <c:order val="1"/>
          <c:tx>
            <c:strRef>
              <c:f>'Tab 2.5 Graf 2.20'!$C$42</c:f>
              <c:strCache>
                <c:ptCount val="1"/>
                <c:pt idx="0">
                  <c:v>2020 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'Tab 2.5 Graf 2.20'!$A$43:$A$48</c:f>
              <c:strCache>
                <c:ptCount val="6"/>
                <c:pt idx="0">
                  <c:v>Italia  </c:v>
                </c:pt>
                <c:pt idx="1">
                  <c:v>Abruzzo  </c:v>
                </c:pt>
                <c:pt idx="2">
                  <c:v>L'Aquila  </c:v>
                </c:pt>
                <c:pt idx="3">
                  <c:v>Teramo  </c:v>
                </c:pt>
                <c:pt idx="4">
                  <c:v>Pescara  </c:v>
                </c:pt>
                <c:pt idx="5">
                  <c:v>Chieti  </c:v>
                </c:pt>
              </c:strCache>
            </c:strRef>
          </c:cat>
          <c:val>
            <c:numRef>
              <c:f>'Tab 2.5 Graf 2.20'!$C$43:$C$48</c:f>
              <c:numCache>
                <c:formatCode>0.0</c:formatCode>
                <c:ptCount val="6"/>
                <c:pt idx="0">
                  <c:v>8.4498847513663637</c:v>
                </c:pt>
                <c:pt idx="1">
                  <c:v>6.4534627158425311</c:v>
                </c:pt>
                <c:pt idx="2">
                  <c:v>8.0003256025342733</c:v>
                </c:pt>
                <c:pt idx="3">
                  <c:v>7.4567291872326429</c:v>
                </c:pt>
                <c:pt idx="4">
                  <c:v>5.3220509351599272</c:v>
                </c:pt>
                <c:pt idx="5">
                  <c:v>5.3896103896103895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70-4E63-B673-1BF59808E67B}"/>
            </c:ext>
          </c:extLst>
        </c:ser>
        <c:ser>
          <c:idx val="6"/>
          <c:order val="2"/>
          <c:tx>
            <c:strRef>
              <c:f>'Tab 2.5 Graf 2.20'!$D$42</c:f>
              <c:strCache>
                <c:ptCount val="1"/>
                <c:pt idx="0">
                  <c:v>2021  </c:v>
                </c:pt>
              </c:strCache>
            </c:strRef>
          </c:tx>
          <c:invertIfNegative val="0"/>
          <c:cat>
            <c:strRef>
              <c:f>'Tab 2.5 Graf 2.20'!$A$43:$A$48</c:f>
              <c:strCache>
                <c:ptCount val="6"/>
                <c:pt idx="0">
                  <c:v>Italia  </c:v>
                </c:pt>
                <c:pt idx="1">
                  <c:v>Abruzzo  </c:v>
                </c:pt>
                <c:pt idx="2">
                  <c:v>L'Aquila  </c:v>
                </c:pt>
                <c:pt idx="3">
                  <c:v>Teramo  </c:v>
                </c:pt>
                <c:pt idx="4">
                  <c:v>Pescara  </c:v>
                </c:pt>
                <c:pt idx="5">
                  <c:v>Chieti  </c:v>
                </c:pt>
              </c:strCache>
            </c:strRef>
          </c:cat>
          <c:val>
            <c:numRef>
              <c:f>'Tab 2.5 Graf 2.20'!$D$43:$D$48</c:f>
              <c:numCache>
                <c:formatCode>0.0</c:formatCode>
                <c:ptCount val="6"/>
                <c:pt idx="0">
                  <c:v>8.7309666470407219</c:v>
                </c:pt>
                <c:pt idx="1">
                  <c:v>6.4455290036315036</c:v>
                </c:pt>
                <c:pt idx="2">
                  <c:v>8.0887586783168448</c:v>
                </c:pt>
                <c:pt idx="3">
                  <c:v>7.4186991869918701</c:v>
                </c:pt>
                <c:pt idx="4">
                  <c:v>5.506846521941366</c:v>
                </c:pt>
                <c:pt idx="5">
                  <c:v>5.176232293485068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70-4E63-B673-1BF59808E67B}"/>
            </c:ext>
          </c:extLst>
        </c:ser>
        <c:ser>
          <c:idx val="0"/>
          <c:order val="3"/>
          <c:tx>
            <c:strRef>
              <c:f>'Tab 2.5 Graf 2.20'!$E$42</c:f>
              <c:strCache>
                <c:ptCount val="1"/>
                <c:pt idx="0">
                  <c:v>2022 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70C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2.5 Graf 2.20'!$A$43:$A$48</c:f>
              <c:strCache>
                <c:ptCount val="6"/>
                <c:pt idx="0">
                  <c:v>Italia  </c:v>
                </c:pt>
                <c:pt idx="1">
                  <c:v>Abruzzo  </c:v>
                </c:pt>
                <c:pt idx="2">
                  <c:v>L'Aquila  </c:v>
                </c:pt>
                <c:pt idx="3">
                  <c:v>Teramo  </c:v>
                </c:pt>
                <c:pt idx="4">
                  <c:v>Pescara  </c:v>
                </c:pt>
                <c:pt idx="5">
                  <c:v>Chieti  </c:v>
                </c:pt>
              </c:strCache>
            </c:strRef>
          </c:cat>
          <c:val>
            <c:numRef>
              <c:f>'Tab 2.5 Graf 2.20'!$E$43:$E$48</c:f>
              <c:numCache>
                <c:formatCode>0.0</c:formatCode>
                <c:ptCount val="6"/>
                <c:pt idx="0">
                  <c:v>8.5222847117759333</c:v>
                </c:pt>
                <c:pt idx="1">
                  <c:v>6.3472706610760614</c:v>
                </c:pt>
                <c:pt idx="2">
                  <c:v>7.9448082060936622</c:v>
                </c:pt>
                <c:pt idx="3">
                  <c:v>7.2815922788890886</c:v>
                </c:pt>
                <c:pt idx="4">
                  <c:v>5.3645844957928261</c:v>
                </c:pt>
                <c:pt idx="5">
                  <c:v>5.1876152275652432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70-4E63-B673-1BF59808E67B}"/>
            </c:ext>
          </c:extLst>
        </c:ser>
        <c:ser>
          <c:idx val="1"/>
          <c:order val="4"/>
          <c:tx>
            <c:strRef>
              <c:f>'Tab 2.5 Graf 2.20'!$F$42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2.5 Graf 2.20'!$A$43:$A$48</c:f>
              <c:strCache>
                <c:ptCount val="6"/>
                <c:pt idx="0">
                  <c:v>Italia  </c:v>
                </c:pt>
                <c:pt idx="1">
                  <c:v>Abruzzo  </c:v>
                </c:pt>
                <c:pt idx="2">
                  <c:v>L'Aquila  </c:v>
                </c:pt>
                <c:pt idx="3">
                  <c:v>Teramo  </c:v>
                </c:pt>
                <c:pt idx="4">
                  <c:v>Pescara  </c:v>
                </c:pt>
                <c:pt idx="5">
                  <c:v>Chieti  </c:v>
                </c:pt>
              </c:strCache>
            </c:strRef>
          </c:cat>
          <c:val>
            <c:numRef>
              <c:f>'Tab 2.5 Graf 2.20'!$F$43:$F$48</c:f>
              <c:numCache>
                <c:formatCode>0.0</c:formatCode>
                <c:ptCount val="6"/>
                <c:pt idx="0">
                  <c:v>8.7145507123295562</c:v>
                </c:pt>
                <c:pt idx="1">
                  <c:v>6.5143989558605941</c:v>
                </c:pt>
                <c:pt idx="2">
                  <c:v>8.0078247152595843</c:v>
                </c:pt>
                <c:pt idx="3">
                  <c:v>7.502231911485902</c:v>
                </c:pt>
                <c:pt idx="4">
                  <c:v>5.5322410654402603</c:v>
                </c:pt>
                <c:pt idx="5">
                  <c:v>5.3934091884929156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70-4E63-B673-1BF59808E67B}"/>
            </c:ext>
          </c:extLst>
        </c:ser>
        <c:ser>
          <c:idx val="3"/>
          <c:order val="5"/>
          <c:tx>
            <c:strRef>
              <c:f>'Tab 2.5 Graf 2.20'!$G$42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2.5 Graf 2.20'!$A$43:$A$48</c:f>
              <c:strCache>
                <c:ptCount val="6"/>
                <c:pt idx="0">
                  <c:v>Italia  </c:v>
                </c:pt>
                <c:pt idx="1">
                  <c:v>Abruzzo  </c:v>
                </c:pt>
                <c:pt idx="2">
                  <c:v>L'Aquila  </c:v>
                </c:pt>
                <c:pt idx="3">
                  <c:v>Teramo  </c:v>
                </c:pt>
                <c:pt idx="4">
                  <c:v>Pescara  </c:v>
                </c:pt>
                <c:pt idx="5">
                  <c:v>Chieti  </c:v>
                </c:pt>
              </c:strCache>
            </c:strRef>
          </c:cat>
          <c:val>
            <c:numRef>
              <c:f>'Tab 2.5 Graf 2.20'!$G$43:$G$48</c:f>
              <c:numCache>
                <c:formatCode>0.0</c:formatCode>
                <c:ptCount val="6"/>
                <c:pt idx="0">
                  <c:v>8.9088492812512126</c:v>
                </c:pt>
                <c:pt idx="1">
                  <c:v>6.7603938653293119</c:v>
                </c:pt>
                <c:pt idx="2">
                  <c:v>8.3993417749762926</c:v>
                </c:pt>
                <c:pt idx="3">
                  <c:v>7.8406410179300572</c:v>
                </c:pt>
                <c:pt idx="4">
                  <c:v>5.5808561198542179</c:v>
                </c:pt>
                <c:pt idx="5">
                  <c:v>5.6152837004571428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70-4E63-B673-1BF59808E67B}"/>
            </c:ext>
          </c:extLst>
        </c:ser>
        <c:ser>
          <c:idx val="5"/>
          <c:order val="6"/>
          <c:tx>
            <c:strRef>
              <c:f>'Tab 2.5 Graf 2.20'!$H$42</c:f>
              <c:strCache>
                <c:ptCount val="1"/>
                <c:pt idx="0">
                  <c:v>2025*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2.5 Graf 2.20'!$A$43:$A$48</c:f>
              <c:strCache>
                <c:ptCount val="6"/>
                <c:pt idx="0">
                  <c:v>Italia  </c:v>
                </c:pt>
                <c:pt idx="1">
                  <c:v>Abruzzo  </c:v>
                </c:pt>
                <c:pt idx="2">
                  <c:v>L'Aquila  </c:v>
                </c:pt>
                <c:pt idx="3">
                  <c:v>Teramo  </c:v>
                </c:pt>
                <c:pt idx="4">
                  <c:v>Pescara  </c:v>
                </c:pt>
                <c:pt idx="5">
                  <c:v>Chieti  </c:v>
                </c:pt>
              </c:strCache>
            </c:strRef>
          </c:cat>
          <c:val>
            <c:numRef>
              <c:f>'Tab 2.5 Graf 2.20'!$H$43:$H$48</c:f>
              <c:numCache>
                <c:formatCode>0.0</c:formatCode>
                <c:ptCount val="6"/>
                <c:pt idx="0">
                  <c:v>9.2008173797014265</c:v>
                </c:pt>
                <c:pt idx="1">
                  <c:v>7.1876256474539391</c:v>
                </c:pt>
                <c:pt idx="2">
                  <c:v>8.908508062968945</c:v>
                </c:pt>
                <c:pt idx="3">
                  <c:v>8.4490787068539941</c:v>
                </c:pt>
                <c:pt idx="4">
                  <c:v>5.8638471455234651</c:v>
                </c:pt>
                <c:pt idx="5">
                  <c:v>5.9482285810005751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70-4E63-B673-1BF59808E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652288"/>
        <c:axId val="54654080"/>
      </c:barChart>
      <c:catAx>
        <c:axId val="5465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654080"/>
        <c:crosses val="autoZero"/>
        <c:auto val="1"/>
        <c:lblAlgn val="ctr"/>
        <c:lblOffset val="100"/>
        <c:noMultiLvlLbl val="0"/>
      </c:catAx>
      <c:valAx>
        <c:axId val="54654080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65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959513888888886"/>
          <c:y val="0.9157805555555556"/>
          <c:w val="0.51203663194444449"/>
          <c:h val="8.4219444444444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rgbClr val="E6B9B8"/>
        </a:gs>
        <a:gs pos="100000">
          <a:schemeClr val="bg1"/>
        </a:gs>
      </a:gsLst>
      <a:lin ang="5400000" scaled="0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60581643461533E-2"/>
          <c:y val="3.5301043535118801E-2"/>
          <c:w val="0.9195116304073504"/>
          <c:h val="0.74711203703703699"/>
        </c:manualLayout>
      </c:layout>
      <c:lineChart>
        <c:grouping val="standard"/>
        <c:varyColors val="0"/>
        <c:ser>
          <c:idx val="0"/>
          <c:order val="0"/>
          <c:tx>
            <c:strRef>
              <c:f>'Graf 2.21'!$A$27</c:f>
              <c:strCache>
                <c:ptCount val="1"/>
                <c:pt idx="0">
                  <c:v>Italia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2.7750261885866611E-2"/>
                  <c:y val="-9.9606666666666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AB-44D4-87CB-09C90E969E8C}"/>
                </c:ext>
              </c:extLst>
            </c:dLbl>
            <c:dLbl>
              <c:idx val="3"/>
              <c:layout>
                <c:manualLayout>
                  <c:x val="-2.9956165056444238E-2"/>
                  <c:y val="-5.7273333333333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AB-44D4-87CB-09C90E969E8C}"/>
                </c:ext>
              </c:extLst>
            </c:dLbl>
            <c:dLbl>
              <c:idx val="4"/>
              <c:layout>
                <c:manualLayout>
                  <c:x val="-3.4367971397599534E-2"/>
                  <c:y val="-7.1384444444444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AB-44D4-87CB-09C90E969E8C}"/>
                </c:ext>
              </c:extLst>
            </c:dLbl>
            <c:dLbl>
              <c:idx val="5"/>
              <c:layout>
                <c:manualLayout>
                  <c:x val="-3.4364647955254186E-2"/>
                  <c:y val="4.00516732216118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AB-44D4-87CB-09C90E969E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70C0"/>
                    </a:solidFill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2.21'!$D$26:$O$26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 </c:v>
                </c:pt>
                <c:pt idx="7">
                  <c:v>2020  </c:v>
                </c:pt>
                <c:pt idx="8">
                  <c:v>2021  </c:v>
                </c:pt>
                <c:pt idx="9">
                  <c:v>2022  </c:v>
                </c:pt>
                <c:pt idx="10">
                  <c:v>2023</c:v>
                </c:pt>
                <c:pt idx="11">
                  <c:v>2024</c:v>
                </c:pt>
              </c:strCache>
            </c:strRef>
          </c:cat>
          <c:val>
            <c:numRef>
              <c:f>'Graf 2.21'!$D$27:$O$27</c:f>
              <c:numCache>
                <c:formatCode>0.0</c:formatCode>
                <c:ptCount val="12"/>
                <c:pt idx="0">
                  <c:v>42.937721399257931</c:v>
                </c:pt>
                <c:pt idx="1">
                  <c:v>22.478902310017382</c:v>
                </c:pt>
                <c:pt idx="2">
                  <c:v>22.403655360479171</c:v>
                </c:pt>
                <c:pt idx="3">
                  <c:v>26.216978964781092</c:v>
                </c:pt>
                <c:pt idx="4">
                  <c:v>30.878982915974788</c:v>
                </c:pt>
                <c:pt idx="5">
                  <c:v>33.520957503745876</c:v>
                </c:pt>
                <c:pt idx="6">
                  <c:v>41.091451626377058</c:v>
                </c:pt>
                <c:pt idx="7">
                  <c:v>29.550489627204271</c:v>
                </c:pt>
                <c:pt idx="8">
                  <c:v>35.683588578643679</c:v>
                </c:pt>
                <c:pt idx="9">
                  <c:v>55.591722081845965</c:v>
                </c:pt>
                <c:pt idx="10">
                  <c:v>63.573038062241586</c:v>
                </c:pt>
                <c:pt idx="11">
                  <c:v>63.963251872870188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AB-44D4-87CB-09C90E969E8C}"/>
            </c:ext>
          </c:extLst>
        </c:ser>
        <c:ser>
          <c:idx val="1"/>
          <c:order val="1"/>
          <c:tx>
            <c:strRef>
              <c:f>'Graf 2.21'!$A$28</c:f>
              <c:strCache>
                <c:ptCount val="1"/>
                <c:pt idx="0">
                  <c:v>Abruzzo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1"/>
              <c:layout>
                <c:manualLayout>
                  <c:x val="-2.7750261885866569E-2"/>
                  <c:y val="-4.150444444444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AB-44D4-87CB-09C90E969E8C}"/>
                </c:ext>
              </c:extLst>
            </c:dLbl>
            <c:dLbl>
              <c:idx val="2"/>
              <c:layout>
                <c:manualLayout>
                  <c:x val="-3.4367971397599416E-2"/>
                  <c:y val="5.02177777777777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AB-44D4-87CB-09C90E969E8C}"/>
                </c:ext>
              </c:extLst>
            </c:dLbl>
            <c:dLbl>
              <c:idx val="3"/>
              <c:layout>
                <c:manualLayout>
                  <c:x val="-3.4367971397599499E-2"/>
                  <c:y val="7.1384444444444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AB-44D4-87CB-09C90E969E8C}"/>
                </c:ext>
              </c:extLst>
            </c:dLbl>
            <c:dLbl>
              <c:idx val="4"/>
              <c:layout>
                <c:manualLayout>
                  <c:x val="-2.995616505644428E-2"/>
                  <c:y val="3.6106666666666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AB-44D4-87CB-09C90E969E8C}"/>
                </c:ext>
              </c:extLst>
            </c:dLbl>
            <c:dLbl>
              <c:idx val="5"/>
              <c:layout>
                <c:manualLayout>
                  <c:x val="-4.0982325746595903E-2"/>
                  <c:y val="-5.37478138778727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AB-44D4-87CB-09C90E969E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2.21'!$D$26:$O$26</c:f>
              <c:strCach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 </c:v>
                </c:pt>
                <c:pt idx="7">
                  <c:v>2020  </c:v>
                </c:pt>
                <c:pt idx="8">
                  <c:v>2021  </c:v>
                </c:pt>
                <c:pt idx="9">
                  <c:v>2022  </c:v>
                </c:pt>
                <c:pt idx="10">
                  <c:v>2023</c:v>
                </c:pt>
                <c:pt idx="11">
                  <c:v>2024</c:v>
                </c:pt>
              </c:strCache>
            </c:strRef>
          </c:cat>
          <c:val>
            <c:numRef>
              <c:f>'Graf 2.21'!$D$28:$O$28</c:f>
              <c:numCache>
                <c:formatCode>0.0</c:formatCode>
                <c:ptCount val="12"/>
                <c:pt idx="0">
                  <c:v>39.559728842791095</c:v>
                </c:pt>
                <c:pt idx="1">
                  <c:v>25.180747048486207</c:v>
                </c:pt>
                <c:pt idx="2">
                  <c:v>14.834778253455287</c:v>
                </c:pt>
                <c:pt idx="3">
                  <c:v>27.405002405002403</c:v>
                </c:pt>
                <c:pt idx="4">
                  <c:v>35.011125142822777</c:v>
                </c:pt>
                <c:pt idx="5">
                  <c:v>46.010566002056471</c:v>
                </c:pt>
                <c:pt idx="6">
                  <c:v>49.578463307146961</c:v>
                </c:pt>
                <c:pt idx="7">
                  <c:v>37.217808351903884</c:v>
                </c:pt>
                <c:pt idx="8">
                  <c:v>47.797204524127032</c:v>
                </c:pt>
                <c:pt idx="9">
                  <c:v>70.261989771301742</c:v>
                </c:pt>
                <c:pt idx="10">
                  <c:v>83.189635084121733</c:v>
                </c:pt>
                <c:pt idx="11">
                  <c:v>92.453658001535601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EAB-44D4-87CB-09C90E969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49888"/>
        <c:axId val="54151424"/>
      </c:lineChart>
      <c:catAx>
        <c:axId val="5414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151424"/>
        <c:crosses val="autoZero"/>
        <c:auto val="1"/>
        <c:lblAlgn val="ctr"/>
        <c:lblOffset val="100"/>
        <c:noMultiLvlLbl val="0"/>
      </c:catAx>
      <c:valAx>
        <c:axId val="5415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414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370873988049894"/>
          <c:y val="0.86829166666666668"/>
          <c:w val="0.24407484855258882"/>
          <c:h val="0.110541666666666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rgbClr val="E6B9B8"/>
        </a:gs>
        <a:gs pos="100000">
          <a:schemeClr val="bg1"/>
        </a:gs>
      </a:gsLst>
      <a:lin ang="5400000" scaled="0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94172700778171E-2"/>
          <c:y val="2.3968872317282192E-2"/>
          <c:w val="0.93535019841269817"/>
          <c:h val="0.80665692299509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75E-43CC-9C8C-F4146FD3203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75E-43CC-9C8C-F4146FD3203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75E-43CC-9C8C-F4146FD3203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75E-43CC-9C8C-F4146FD3203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3175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75E-43CC-9C8C-F4146FD3203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75E-43CC-9C8C-F4146FD3203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75E-43CC-9C8C-F4146FD3203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75E-43CC-9C8C-F4146FD3203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75E-43CC-9C8C-F4146FD320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2.22'!$A$9:$A$24</c:f>
              <c:strCache>
                <c:ptCount val="16"/>
                <c:pt idx="0">
                  <c:v>Romania  </c:v>
                </c:pt>
                <c:pt idx="1">
                  <c:v>Albania  </c:v>
                </c:pt>
                <c:pt idx="2">
                  <c:v>Marocco  </c:v>
                </c:pt>
                <c:pt idx="3">
                  <c:v>Ucraina  </c:v>
                </c:pt>
                <c:pt idx="4">
                  <c:v>Cina  </c:v>
                </c:pt>
                <c:pt idx="5">
                  <c:v>Macedonia, Ex Jugoslavia</c:v>
                </c:pt>
                <c:pt idx="6">
                  <c:v>Senegal  </c:v>
                </c:pt>
                <c:pt idx="7">
                  <c:v>Bangladesh  </c:v>
                </c:pt>
                <c:pt idx="8">
                  <c:v>Nigeria  </c:v>
                </c:pt>
                <c:pt idx="9">
                  <c:v>Pakistan  </c:v>
                </c:pt>
                <c:pt idx="10">
                  <c:v>Polonia  </c:v>
                </c:pt>
                <c:pt idx="11">
                  <c:v>Venezuela  </c:v>
                </c:pt>
                <c:pt idx="12">
                  <c:v>Regno unito  </c:v>
                </c:pt>
                <c:pt idx="13">
                  <c:v>Kosovo  </c:v>
                </c:pt>
                <c:pt idx="14">
                  <c:v>Bulgaria  </c:v>
                </c:pt>
                <c:pt idx="15">
                  <c:v>Altri Paesi</c:v>
                </c:pt>
              </c:strCache>
            </c:strRef>
          </c:cat>
          <c:val>
            <c:numRef>
              <c:f>'Graf 2.22'!$C$9:$C$24</c:f>
              <c:numCache>
                <c:formatCode>0.0</c:formatCode>
                <c:ptCount val="16"/>
                <c:pt idx="0">
                  <c:v>25.093209675164278</c:v>
                </c:pt>
                <c:pt idx="1">
                  <c:v>12.772055739385749</c:v>
                </c:pt>
                <c:pt idx="2">
                  <c:v>9.513212471454537</c:v>
                </c:pt>
                <c:pt idx="3">
                  <c:v>5.6706436128070097</c:v>
                </c:pt>
                <c:pt idx="4">
                  <c:v>4.4868807382206271</c:v>
                </c:pt>
                <c:pt idx="5">
                  <c:v>3.4277858041664722</c:v>
                </c:pt>
                <c:pt idx="6">
                  <c:v>3.1901011324975532</c:v>
                </c:pt>
                <c:pt idx="7">
                  <c:v>2.7951251339889081</c:v>
                </c:pt>
                <c:pt idx="8">
                  <c:v>2.3861676842056205</c:v>
                </c:pt>
                <c:pt idx="9">
                  <c:v>2.3418930885025868</c:v>
                </c:pt>
                <c:pt idx="10">
                  <c:v>2.2440229295800904</c:v>
                </c:pt>
                <c:pt idx="11">
                  <c:v>1.4389243603486042</c:v>
                </c:pt>
                <c:pt idx="12">
                  <c:v>1.3049354522999486</c:v>
                </c:pt>
                <c:pt idx="13">
                  <c:v>1.2105606561961131</c:v>
                </c:pt>
                <c:pt idx="14">
                  <c:v>1.2070652933774526</c:v>
                </c:pt>
                <c:pt idx="15">
                  <c:v>20.917416227804448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5E-43CC-9C8C-F4146FD32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5636736"/>
        <c:axId val="225638272"/>
      </c:barChart>
      <c:catAx>
        <c:axId val="22563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700"/>
            </a:pPr>
            <a:endParaRPr lang="it-IT"/>
          </a:p>
        </c:txPr>
        <c:crossAx val="225638272"/>
        <c:crosses val="autoZero"/>
        <c:auto val="1"/>
        <c:lblAlgn val="ctr"/>
        <c:lblOffset val="100"/>
        <c:noMultiLvlLbl val="0"/>
      </c:catAx>
      <c:valAx>
        <c:axId val="225638272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22563673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gradFill>
      <a:gsLst>
        <a:gs pos="0">
          <a:srgbClr val="E6B9B8"/>
        </a:gs>
        <a:gs pos="100000">
          <a:schemeClr val="bg1"/>
        </a:gs>
      </a:gsLst>
      <a:lin ang="5400000" scaled="0"/>
    </a:gradFill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1301801560519"/>
          <c:y val="3.7225042301184431E-2"/>
          <c:w val="0.83509656531028864"/>
          <c:h val="0.8278499999999999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'Graf 2.23'!$Q$9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F6A8EB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dLbls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1A-417F-A85F-FBD53881D896}"/>
                </c:ext>
              </c:extLst>
            </c:dLbl>
            <c:numFmt formatCode="0.0%;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2.23'!$K$10:$K$30</c:f>
              <c:strCache>
                <c:ptCount val="21"/>
                <c:pt idx="0">
                  <c:v>&lt; 5 anni</c:v>
                </c:pt>
                <c:pt idx="1">
                  <c:v>5- 9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90 -94</c:v>
                </c:pt>
                <c:pt idx="19">
                  <c:v>95 -99</c:v>
                </c:pt>
                <c:pt idx="20">
                  <c:v>100 e più</c:v>
                </c:pt>
              </c:strCache>
            </c:strRef>
          </c:cat>
          <c:val>
            <c:numRef>
              <c:f>'Graf 2.23'!$Q$10:$Q$30</c:f>
              <c:numCache>
                <c:formatCode>0.00%</c:formatCode>
                <c:ptCount val="21"/>
                <c:pt idx="0">
                  <c:v>2.0061423713940988E-2</c:v>
                </c:pt>
                <c:pt idx="1">
                  <c:v>2.5030163430953163E-2</c:v>
                </c:pt>
                <c:pt idx="2">
                  <c:v>2.5030163430953163E-2</c:v>
                </c:pt>
                <c:pt idx="3">
                  <c:v>2.1794449928704617E-2</c:v>
                </c:pt>
                <c:pt idx="4">
                  <c:v>2.2792585280245695E-2</c:v>
                </c:pt>
                <c:pt idx="5">
                  <c:v>3.2477788746298121E-2</c:v>
                </c:pt>
                <c:pt idx="6">
                  <c:v>4.0276406712734455E-2</c:v>
                </c:pt>
                <c:pt idx="7">
                  <c:v>5.3230229242075246E-2</c:v>
                </c:pt>
                <c:pt idx="8">
                  <c:v>5.3361851486234506E-2</c:v>
                </c:pt>
                <c:pt idx="9">
                  <c:v>4.9446089722496436E-2</c:v>
                </c:pt>
                <c:pt idx="10">
                  <c:v>4.5607107601184603E-2</c:v>
                </c:pt>
                <c:pt idx="11">
                  <c:v>3.9168586157727323E-2</c:v>
                </c:pt>
                <c:pt idx="12">
                  <c:v>3.077766809257431E-2</c:v>
                </c:pt>
                <c:pt idx="13">
                  <c:v>2.1750575847318196E-2</c:v>
                </c:pt>
                <c:pt idx="14">
                  <c:v>1.3973894921575079E-2</c:v>
                </c:pt>
                <c:pt idx="15">
                  <c:v>7.3489086322255127E-3</c:v>
                </c:pt>
                <c:pt idx="16">
                  <c:v>3.6744543161127564E-3</c:v>
                </c:pt>
                <c:pt idx="17">
                  <c:v>1.5465613688713392E-3</c:v>
                </c:pt>
                <c:pt idx="18">
                  <c:v>6.5811122079631457E-4</c:v>
                </c:pt>
                <c:pt idx="19">
                  <c:v>1.2065372381265768E-4</c:v>
                </c:pt>
                <c:pt idx="20">
                  <c:v>2.1937040693210486E-5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A-417F-A85F-FBD53881D896}"/>
            </c:ext>
          </c:extLst>
        </c:ser>
        <c:ser>
          <c:idx val="0"/>
          <c:order val="1"/>
          <c:tx>
            <c:strRef>
              <c:f>'Graf 2.23'!$P$9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dLbls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1A-417F-A85F-FBD53881D896}"/>
                </c:ext>
              </c:extLst>
            </c:dLbl>
            <c:numFmt formatCode="0.0%;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2.23'!$K$10:$K$30</c:f>
              <c:strCache>
                <c:ptCount val="21"/>
                <c:pt idx="0">
                  <c:v>&lt; 5 anni</c:v>
                </c:pt>
                <c:pt idx="1">
                  <c:v>5- 9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  <c:pt idx="17">
                  <c:v>85 - 89</c:v>
                </c:pt>
                <c:pt idx="18">
                  <c:v>90 -94</c:v>
                </c:pt>
                <c:pt idx="19">
                  <c:v>95 -99</c:v>
                </c:pt>
                <c:pt idx="20">
                  <c:v>100 e più</c:v>
                </c:pt>
              </c:strCache>
            </c:strRef>
          </c:cat>
          <c:val>
            <c:numRef>
              <c:f>'Graf 2.23'!$P$10:$P$30</c:f>
              <c:numCache>
                <c:formatCode>0.00%</c:formatCode>
                <c:ptCount val="21"/>
                <c:pt idx="0">
                  <c:v>-2.2639025995393223E-2</c:v>
                </c:pt>
                <c:pt idx="1">
                  <c:v>-2.7125150817154765E-2</c:v>
                </c:pt>
                <c:pt idx="2">
                  <c:v>-2.8123286168695843E-2</c:v>
                </c:pt>
                <c:pt idx="3">
                  <c:v>-2.8836239991225185E-2</c:v>
                </c:pt>
                <c:pt idx="4">
                  <c:v>-3.7194252495338379E-2</c:v>
                </c:pt>
                <c:pt idx="5">
                  <c:v>-5.2769551387517821E-2</c:v>
                </c:pt>
                <c:pt idx="6">
                  <c:v>-5.0981682571021168E-2</c:v>
                </c:pt>
                <c:pt idx="7">
                  <c:v>-5.4491609081934844E-2</c:v>
                </c:pt>
                <c:pt idx="8">
                  <c:v>-4.956674344630909E-2</c:v>
                </c:pt>
                <c:pt idx="9">
                  <c:v>-4.2053307008884502E-2</c:v>
                </c:pt>
                <c:pt idx="10">
                  <c:v>-3.1655149720302735E-2</c:v>
                </c:pt>
                <c:pt idx="11">
                  <c:v>-2.441592629154327E-2</c:v>
                </c:pt>
                <c:pt idx="12">
                  <c:v>-1.6496654601294285E-2</c:v>
                </c:pt>
                <c:pt idx="13">
                  <c:v>-1.1725348250521005E-2</c:v>
                </c:pt>
                <c:pt idx="14">
                  <c:v>-6.6688603707359875E-3</c:v>
                </c:pt>
                <c:pt idx="15">
                  <c:v>-3.9267302840846766E-3</c:v>
                </c:pt>
                <c:pt idx="16">
                  <c:v>-1.8865854996161018E-3</c:v>
                </c:pt>
                <c:pt idx="17">
                  <c:v>-9.981353515410771E-4</c:v>
                </c:pt>
                <c:pt idx="18">
                  <c:v>-2.303389272787101E-4</c:v>
                </c:pt>
                <c:pt idx="19">
                  <c:v>-5.4842601733026214E-5</c:v>
                </c:pt>
                <c:pt idx="20">
                  <c:v>-1.0968520346605243E-5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1A-417F-A85F-FBD53881D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490112"/>
        <c:axId val="6584960"/>
      </c:barChart>
      <c:catAx>
        <c:axId val="62490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584960"/>
        <c:crosses val="autoZero"/>
        <c:auto val="1"/>
        <c:lblAlgn val="ctr"/>
        <c:lblOffset val="100"/>
        <c:tickLblSkip val="1"/>
        <c:noMultiLvlLbl val="0"/>
      </c:catAx>
      <c:valAx>
        <c:axId val="6584960"/>
        <c:scaling>
          <c:orientation val="minMax"/>
          <c:max val="6.0000000000000012E-2"/>
          <c:min val="-6.0000000000000012E-2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0%;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62490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720185639046777"/>
          <c:y val="0.93030059921755059"/>
          <c:w val="0.36354869548591195"/>
          <c:h val="5.3277076214529775E-2"/>
        </c:manualLayout>
      </c:layout>
      <c:overlay val="1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2">
            <a:lumMod val="40000"/>
            <a:lumOff val="60000"/>
          </a:schemeClr>
        </a:gs>
        <a:gs pos="100000">
          <a:schemeClr val="bg1"/>
        </a:gs>
      </a:gsLst>
      <a:lin ang="2700000" scaled="1"/>
    </a:gra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54248366013074E-2"/>
          <c:y val="5.174074074074074E-2"/>
          <c:w val="0.90201895424836598"/>
          <c:h val="0.68231592592592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 2.6 - Graf 2.24 - Graf 2.25'!$C$11</c:f>
              <c:strCache>
                <c:ptCount val="1"/>
                <c:pt idx="0">
                  <c:v>2019/2020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C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2.6 - Graf 2.24 - Graf 2.25'!$A$12:$A$15</c:f>
              <c:strCache>
                <c:ptCount val="4"/>
                <c:pt idx="0">
                  <c:v>Chieti e Pescara</c:v>
                </c:pt>
                <c:pt idx="1">
                  <c:v>L'Aquila</c:v>
                </c:pt>
                <c:pt idx="2">
                  <c:v>Teramo</c:v>
                </c:pt>
                <c:pt idx="3">
                  <c:v>Torrevecchia Teatina Leonardo da Vinci - telematica</c:v>
                </c:pt>
              </c:strCache>
            </c:strRef>
          </c:cat>
          <c:val>
            <c:numRef>
              <c:f>'Tab 2.6 - Graf 2.24 - Graf 2.25'!$C$12:$C$15</c:f>
              <c:numCache>
                <c:formatCode>_-* #,##0_-;\-* #,##0_-;_-* "-"??_-;_-@_-</c:formatCode>
                <c:ptCount val="4"/>
                <c:pt idx="0">
                  <c:v>3855</c:v>
                </c:pt>
                <c:pt idx="1">
                  <c:v>2024</c:v>
                </c:pt>
                <c:pt idx="2">
                  <c:v>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7-4942-876A-70CD9EDF31B0}"/>
            </c:ext>
          </c:extLst>
        </c:ser>
        <c:ser>
          <c:idx val="1"/>
          <c:order val="1"/>
          <c:tx>
            <c:strRef>
              <c:f>'Tab 2.6 - Graf 2.24 - Graf 2.25'!$D$11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 2.6 - Graf 2.24 - Graf 2.25'!$A$12:$A$15</c:f>
              <c:strCache>
                <c:ptCount val="4"/>
                <c:pt idx="0">
                  <c:v>Chieti e Pescara</c:v>
                </c:pt>
                <c:pt idx="1">
                  <c:v>L'Aquila</c:v>
                </c:pt>
                <c:pt idx="2">
                  <c:v>Teramo</c:v>
                </c:pt>
                <c:pt idx="3">
                  <c:v>Torrevecchia Teatina Leonardo da Vinci - telematica</c:v>
                </c:pt>
              </c:strCache>
            </c:strRef>
          </c:cat>
          <c:val>
            <c:numRef>
              <c:f>'Tab 2.6 - Graf 2.24 - Graf 2.25'!$D$12:$D$15</c:f>
              <c:numCache>
                <c:formatCode>_-* #,##0_-;\-* #,##0_-;_-* "-"??_-;_-@_-</c:formatCode>
                <c:ptCount val="4"/>
                <c:pt idx="0">
                  <c:v>3876</c:v>
                </c:pt>
                <c:pt idx="1">
                  <c:v>2265</c:v>
                </c:pt>
                <c:pt idx="2">
                  <c:v>951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7-4942-876A-70CD9EDF31B0}"/>
            </c:ext>
          </c:extLst>
        </c:ser>
        <c:ser>
          <c:idx val="2"/>
          <c:order val="2"/>
          <c:tx>
            <c:strRef>
              <c:f>'Tab 2.6 - Graf 2.24 - Graf 2.25'!$E$11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 2.6 - Graf 2.24 - Graf 2.25'!$A$12:$A$15</c:f>
              <c:strCache>
                <c:ptCount val="4"/>
                <c:pt idx="0">
                  <c:v>Chieti e Pescara</c:v>
                </c:pt>
                <c:pt idx="1">
                  <c:v>L'Aquila</c:v>
                </c:pt>
                <c:pt idx="2">
                  <c:v>Teramo</c:v>
                </c:pt>
                <c:pt idx="3">
                  <c:v>Torrevecchia Teatina Leonardo da Vinci - telematica</c:v>
                </c:pt>
              </c:strCache>
            </c:strRef>
          </c:cat>
          <c:val>
            <c:numRef>
              <c:f>'Tab 2.6 - Graf 2.24 - Graf 2.25'!$E$12:$E$15</c:f>
              <c:numCache>
                <c:formatCode>_-* #,##0_-;\-* #,##0_-;_-* "-"??_-;_-@_-</c:formatCode>
                <c:ptCount val="4"/>
                <c:pt idx="0">
                  <c:v>3650</c:v>
                </c:pt>
                <c:pt idx="1">
                  <c:v>2121</c:v>
                </c:pt>
                <c:pt idx="2">
                  <c:v>887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B7-4942-876A-70CD9EDF31B0}"/>
            </c:ext>
          </c:extLst>
        </c:ser>
        <c:ser>
          <c:idx val="3"/>
          <c:order val="3"/>
          <c:tx>
            <c:strRef>
              <c:f>'Tab 2.6 - Graf 2.24 - Graf 2.25'!$F$11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2.6 - Graf 2.24 - Graf 2.25'!$A$12:$A$15</c:f>
              <c:strCache>
                <c:ptCount val="4"/>
                <c:pt idx="0">
                  <c:v>Chieti e Pescara</c:v>
                </c:pt>
                <c:pt idx="1">
                  <c:v>L'Aquila</c:v>
                </c:pt>
                <c:pt idx="2">
                  <c:v>Teramo</c:v>
                </c:pt>
                <c:pt idx="3">
                  <c:v>Torrevecchia Teatina Leonardo da Vinci - telematica</c:v>
                </c:pt>
              </c:strCache>
            </c:strRef>
          </c:cat>
          <c:val>
            <c:numRef>
              <c:f>'Tab 2.6 - Graf 2.24 - Graf 2.25'!$F$12:$F$15</c:f>
              <c:numCache>
                <c:formatCode>_-* #,##0_-;\-* #,##0_-;_-* "-"??_-;_-@_-</c:formatCode>
                <c:ptCount val="4"/>
                <c:pt idx="0">
                  <c:v>3695</c:v>
                </c:pt>
                <c:pt idx="1">
                  <c:v>2237</c:v>
                </c:pt>
                <c:pt idx="2">
                  <c:v>803</c:v>
                </c:pt>
                <c:pt idx="3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B7-4942-876A-70CD9EDF31B0}"/>
            </c:ext>
          </c:extLst>
        </c:ser>
        <c:ser>
          <c:idx val="4"/>
          <c:order val="4"/>
          <c:tx>
            <c:strRef>
              <c:f>'Tab 2.6 - Graf 2.24 - Graf 2.25'!$G$11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'Tab 2.6 - Graf 2.24 - Graf 2.25'!$A$12:$A$15</c:f>
              <c:strCache>
                <c:ptCount val="4"/>
                <c:pt idx="0">
                  <c:v>Chieti e Pescara</c:v>
                </c:pt>
                <c:pt idx="1">
                  <c:v>L'Aquila</c:v>
                </c:pt>
                <c:pt idx="2">
                  <c:v>Teramo</c:v>
                </c:pt>
                <c:pt idx="3">
                  <c:v>Torrevecchia Teatina Leonardo da Vinci - telematica</c:v>
                </c:pt>
              </c:strCache>
            </c:strRef>
          </c:cat>
          <c:val>
            <c:numRef>
              <c:f>'Tab 2.6 - Graf 2.24 - Graf 2.25'!$G$12:$G$15</c:f>
              <c:numCache>
                <c:formatCode>_-* #,##0_-;\-* #,##0_-;_-* "-"??_-;_-@_-</c:formatCode>
                <c:ptCount val="4"/>
                <c:pt idx="0">
                  <c:v>3567</c:v>
                </c:pt>
                <c:pt idx="1">
                  <c:v>2466</c:v>
                </c:pt>
                <c:pt idx="2">
                  <c:v>844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B7-4942-876A-70CD9EDF31B0}"/>
            </c:ext>
          </c:extLst>
        </c:ser>
        <c:ser>
          <c:idx val="5"/>
          <c:order val="5"/>
          <c:tx>
            <c:strRef>
              <c:f>'Tab 2.6 - Graf 2.24 - Graf 2.25'!$H$11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70C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2.6 - Graf 2.24 - Graf 2.25'!$A$12:$A$15</c:f>
              <c:strCache>
                <c:ptCount val="4"/>
                <c:pt idx="0">
                  <c:v>Chieti e Pescara</c:v>
                </c:pt>
                <c:pt idx="1">
                  <c:v>L'Aquila</c:v>
                </c:pt>
                <c:pt idx="2">
                  <c:v>Teramo</c:v>
                </c:pt>
                <c:pt idx="3">
                  <c:v>Torrevecchia Teatina Leonardo da Vinci - telematica</c:v>
                </c:pt>
              </c:strCache>
            </c:strRef>
          </c:cat>
          <c:val>
            <c:numRef>
              <c:f>'Tab 2.6 - Graf 2.24 - Graf 2.25'!$H$12:$H$15</c:f>
              <c:numCache>
                <c:formatCode>_-* #,##0_-;\-* #,##0_-;_-* "-"??_-;_-@_-</c:formatCode>
                <c:ptCount val="4"/>
                <c:pt idx="0">
                  <c:v>3774</c:v>
                </c:pt>
                <c:pt idx="1">
                  <c:v>2711</c:v>
                </c:pt>
                <c:pt idx="2">
                  <c:v>764</c:v>
                </c:pt>
                <c:pt idx="3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B7-4942-876A-70CD9EDF3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173376"/>
        <c:axId val="41174912"/>
      </c:barChart>
      <c:catAx>
        <c:axId val="4117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174912"/>
        <c:crosses val="autoZero"/>
        <c:auto val="1"/>
        <c:lblAlgn val="ctr"/>
        <c:lblOffset val="100"/>
        <c:noMultiLvlLbl val="0"/>
      </c:catAx>
      <c:valAx>
        <c:axId val="4117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1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91241830065359"/>
          <c:y val="0.90278703703703689"/>
          <c:w val="0.77253774509803919"/>
          <c:h val="7.3694444444444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100000">
          <a:srgbClr val="92D050"/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154248366013088E-2"/>
          <c:y val="6.1148148148148146E-2"/>
          <c:w val="0.90201895424836598"/>
          <c:h val="0.68231592592592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 2.6 - Graf 2.24 - Graf 2.25'!$C$11</c:f>
              <c:strCache>
                <c:ptCount val="1"/>
                <c:pt idx="0">
                  <c:v>2019/2020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C0000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2.6 - Graf 2.24 - Graf 2.25'!$A$31:$A$34</c:f>
              <c:strCache>
                <c:ptCount val="4"/>
                <c:pt idx="0">
                  <c:v>Chieti e Pescara</c:v>
                </c:pt>
                <c:pt idx="1">
                  <c:v>L'Aquila</c:v>
                </c:pt>
                <c:pt idx="2">
                  <c:v>Teramo</c:v>
                </c:pt>
                <c:pt idx="3">
                  <c:v>Torrevecchia Teatina Leonardo da Vinci - telematica</c:v>
                </c:pt>
              </c:strCache>
            </c:strRef>
          </c:cat>
          <c:val>
            <c:numRef>
              <c:f>'Tab 2.6 - Graf 2.24 - Graf 2.25'!$C$31:$C$34</c:f>
              <c:numCache>
                <c:formatCode>_-* #,##0_-;\-* #,##0_-;_-* "-"??_-;_-@_-</c:formatCode>
                <c:ptCount val="4"/>
                <c:pt idx="0">
                  <c:v>23051</c:v>
                </c:pt>
                <c:pt idx="1">
                  <c:v>15772</c:v>
                </c:pt>
                <c:pt idx="2">
                  <c:v>5563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C-4A6B-91D9-8BE449F97BAD}"/>
            </c:ext>
          </c:extLst>
        </c:ser>
        <c:ser>
          <c:idx val="1"/>
          <c:order val="1"/>
          <c:tx>
            <c:strRef>
              <c:f>'Tab 2.6 - Graf 2.24 - Graf 2.25'!$D$11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 2.6 - Graf 2.24 - Graf 2.25'!$A$31:$A$34</c:f>
              <c:strCache>
                <c:ptCount val="4"/>
                <c:pt idx="0">
                  <c:v>Chieti e Pescara</c:v>
                </c:pt>
                <c:pt idx="1">
                  <c:v>L'Aquila</c:v>
                </c:pt>
                <c:pt idx="2">
                  <c:v>Teramo</c:v>
                </c:pt>
                <c:pt idx="3">
                  <c:v>Torrevecchia Teatina Leonardo da Vinci - telematica</c:v>
                </c:pt>
              </c:strCache>
            </c:strRef>
          </c:cat>
          <c:val>
            <c:numRef>
              <c:f>'Tab 2.6 - Graf 2.24 - Graf 2.25'!$D$31:$D$34</c:f>
              <c:numCache>
                <c:formatCode>_-* #,##0_-;\-* #,##0_-;_-* "-"??_-;_-@_-</c:formatCode>
                <c:ptCount val="4"/>
                <c:pt idx="0">
                  <c:v>22753</c:v>
                </c:pt>
                <c:pt idx="1">
                  <c:v>15949</c:v>
                </c:pt>
                <c:pt idx="2">
                  <c:v>5600</c:v>
                </c:pt>
                <c:pt idx="3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C-4A6B-91D9-8BE449F97BAD}"/>
            </c:ext>
          </c:extLst>
        </c:ser>
        <c:ser>
          <c:idx val="2"/>
          <c:order val="2"/>
          <c:tx>
            <c:strRef>
              <c:f>'Tab 2.6 - Graf 2.24 - Graf 2.25'!$E$11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 2.6 - Graf 2.24 - Graf 2.25'!$A$31:$A$34</c:f>
              <c:strCache>
                <c:ptCount val="4"/>
                <c:pt idx="0">
                  <c:v>Chieti e Pescara</c:v>
                </c:pt>
                <c:pt idx="1">
                  <c:v>L'Aquila</c:v>
                </c:pt>
                <c:pt idx="2">
                  <c:v>Teramo</c:v>
                </c:pt>
                <c:pt idx="3">
                  <c:v>Torrevecchia Teatina Leonardo da Vinci - telematica</c:v>
                </c:pt>
              </c:strCache>
            </c:strRef>
          </c:cat>
          <c:val>
            <c:numRef>
              <c:f>'Tab 2.6 - Graf 2.24 - Graf 2.25'!$E$31:$E$34</c:f>
              <c:numCache>
                <c:formatCode>_-* #,##0_-;\-* #,##0_-;_-* "-"??_-;_-@_-</c:formatCode>
                <c:ptCount val="4"/>
                <c:pt idx="0">
                  <c:v>21771</c:v>
                </c:pt>
                <c:pt idx="1">
                  <c:v>15885</c:v>
                </c:pt>
                <c:pt idx="2">
                  <c:v>5170</c:v>
                </c:pt>
                <c:pt idx="3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3C-4A6B-91D9-8BE449F97BAD}"/>
            </c:ext>
          </c:extLst>
        </c:ser>
        <c:ser>
          <c:idx val="3"/>
          <c:order val="3"/>
          <c:tx>
            <c:strRef>
              <c:f>'Tab 2.6 - Graf 2.24 - Graf 2.25'!$F$11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tx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2.6 - Graf 2.24 - Graf 2.25'!$A$31:$A$34</c:f>
              <c:strCache>
                <c:ptCount val="4"/>
                <c:pt idx="0">
                  <c:v>Chieti e Pescara</c:v>
                </c:pt>
                <c:pt idx="1">
                  <c:v>L'Aquila</c:v>
                </c:pt>
                <c:pt idx="2">
                  <c:v>Teramo</c:v>
                </c:pt>
                <c:pt idx="3">
                  <c:v>Torrevecchia Teatina Leonardo da Vinci - telematica</c:v>
                </c:pt>
              </c:strCache>
            </c:strRef>
          </c:cat>
          <c:val>
            <c:numRef>
              <c:f>'Tab 2.6 - Graf 2.24 - Graf 2.25'!$F$31:$F$34</c:f>
              <c:numCache>
                <c:formatCode>_-* #,##0_-;\-* #,##0_-;_-* "-"??_-;_-@_-</c:formatCode>
                <c:ptCount val="4"/>
                <c:pt idx="0">
                  <c:v>21202</c:v>
                </c:pt>
                <c:pt idx="1">
                  <c:v>16046</c:v>
                </c:pt>
                <c:pt idx="2">
                  <c:v>4878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3C-4A6B-91D9-8BE449F97BAD}"/>
            </c:ext>
          </c:extLst>
        </c:ser>
        <c:ser>
          <c:idx val="4"/>
          <c:order val="4"/>
          <c:tx>
            <c:strRef>
              <c:f>'Tab 2.6 - Graf 2.24 - Graf 2.25'!$G$11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'Tab 2.6 - Graf 2.24 - Graf 2.25'!$A$31:$A$34</c:f>
              <c:strCache>
                <c:ptCount val="4"/>
                <c:pt idx="0">
                  <c:v>Chieti e Pescara</c:v>
                </c:pt>
                <c:pt idx="1">
                  <c:v>L'Aquila</c:v>
                </c:pt>
                <c:pt idx="2">
                  <c:v>Teramo</c:v>
                </c:pt>
                <c:pt idx="3">
                  <c:v>Torrevecchia Teatina Leonardo da Vinci - telematica</c:v>
                </c:pt>
              </c:strCache>
            </c:strRef>
          </c:cat>
          <c:val>
            <c:numRef>
              <c:f>'Tab 2.6 - Graf 2.24 - Graf 2.25'!$G$31:$G$34</c:f>
              <c:numCache>
                <c:formatCode>_-* #,##0_-;\-* #,##0_-;_-* "-"??_-;_-@_-</c:formatCode>
                <c:ptCount val="4"/>
                <c:pt idx="0">
                  <c:v>21005</c:v>
                </c:pt>
                <c:pt idx="1">
                  <c:v>16681</c:v>
                </c:pt>
                <c:pt idx="2">
                  <c:v>4901</c:v>
                </c:pt>
                <c:pt idx="3">
                  <c:v>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3C-4A6B-91D9-8BE449F97BAD}"/>
            </c:ext>
          </c:extLst>
        </c:ser>
        <c:ser>
          <c:idx val="5"/>
          <c:order val="5"/>
          <c:tx>
            <c:strRef>
              <c:f>'Tab 2.6 - Graf 2.24 - Graf 2.25'!$H$11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0070C0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2.6 - Graf 2.24 - Graf 2.25'!$A$31:$A$34</c:f>
              <c:strCache>
                <c:ptCount val="4"/>
                <c:pt idx="0">
                  <c:v>Chieti e Pescara</c:v>
                </c:pt>
                <c:pt idx="1">
                  <c:v>L'Aquila</c:v>
                </c:pt>
                <c:pt idx="2">
                  <c:v>Teramo</c:v>
                </c:pt>
                <c:pt idx="3">
                  <c:v>Torrevecchia Teatina Leonardo da Vinci - telematica</c:v>
                </c:pt>
              </c:strCache>
            </c:strRef>
          </c:cat>
          <c:val>
            <c:numRef>
              <c:f>'Tab 2.6 - Graf 2.24 - Graf 2.25'!$H$31:$H$34</c:f>
              <c:numCache>
                <c:formatCode>_-* #,##0_-;\-* #,##0_-;_-* "-"??_-;_-@_-</c:formatCode>
                <c:ptCount val="4"/>
                <c:pt idx="0">
                  <c:v>20569</c:v>
                </c:pt>
                <c:pt idx="1">
                  <c:v>17045</c:v>
                </c:pt>
                <c:pt idx="2">
                  <c:v>4647</c:v>
                </c:pt>
                <c:pt idx="3">
                  <c:v>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3C-4A6B-91D9-8BE449F97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173376"/>
        <c:axId val="41174912"/>
      </c:barChart>
      <c:catAx>
        <c:axId val="4117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174912"/>
        <c:crosses val="autoZero"/>
        <c:auto val="1"/>
        <c:lblAlgn val="ctr"/>
        <c:lblOffset val="100"/>
        <c:noMultiLvlLbl val="0"/>
      </c:catAx>
      <c:valAx>
        <c:axId val="4117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11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91241830065359"/>
          <c:y val="0.90278703703703689"/>
          <c:w val="0.66706072925941085"/>
          <c:h val="7.3694444444444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100000">
          <a:srgbClr val="92D050"/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8600679235753"/>
          <c:y val="3.0669791284374175E-2"/>
          <c:w val="0.82002285984162093"/>
          <c:h val="0.76921882249131224"/>
        </c:manualLayout>
      </c:layout>
      <c:lineChart>
        <c:grouping val="standard"/>
        <c:varyColors val="0"/>
        <c:ser>
          <c:idx val="0"/>
          <c:order val="0"/>
          <c:tx>
            <c:strRef>
              <c:f>' Graf. da 2.2 a 2.7'!$B$17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4439076387451031E-2"/>
                  <c:y val="-9.33824074074074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98186363601502"/>
                      <c:h val="6.32944444444444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317-4B0F-873A-F9F0AC43BA4B}"/>
                </c:ext>
              </c:extLst>
            </c:dLbl>
            <c:dLbl>
              <c:idx val="1"/>
              <c:layout>
                <c:manualLayout>
                  <c:x val="-8.4438923014394096E-2"/>
                  <c:y val="-4.6346296296296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17-4B0F-873A-F9F0AC43BA4B}"/>
                </c:ext>
              </c:extLst>
            </c:dLbl>
            <c:dLbl>
              <c:idx val="5"/>
              <c:layout>
                <c:manualLayout>
                  <c:x val="-9.223027430771237E-2"/>
                  <c:y val="-5.8105555555555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17-4B0F-873A-F9F0AC43BA4B}"/>
                </c:ext>
              </c:extLst>
            </c:dLbl>
            <c:dLbl>
              <c:idx val="6"/>
              <c:layout>
                <c:manualLayout>
                  <c:x val="-1.3956334690684887E-2"/>
                  <c:y val="-7.5744444444444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17-4B0F-873A-F9F0AC43BA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Graf. da 2.2 a 2.7'!$C$13:$I$13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 Graf. da 2.2 a 2.7'!$C$17:$I$17</c:f>
              <c:numCache>
                <c:formatCode>#,##0</c:formatCode>
                <c:ptCount val="7"/>
                <c:pt idx="0">
                  <c:v>149439</c:v>
                </c:pt>
                <c:pt idx="1">
                  <c:v>148705</c:v>
                </c:pt>
                <c:pt idx="2">
                  <c:v>147348</c:v>
                </c:pt>
                <c:pt idx="3">
                  <c:v>146699</c:v>
                </c:pt>
                <c:pt idx="4">
                  <c:v>146431</c:v>
                </c:pt>
                <c:pt idx="5">
                  <c:v>146725</c:v>
                </c:pt>
                <c:pt idx="6">
                  <c:v>147468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17-4B0F-873A-F9F0AC43BA4B}"/>
            </c:ext>
          </c:extLst>
        </c:ser>
        <c:ser>
          <c:idx val="1"/>
          <c:order val="1"/>
          <c:tx>
            <c:strRef>
              <c:f>' Graf. da 2.2 a 2.7'!$B$18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3733006535947712E-2"/>
                  <c:y val="-3.4587037037037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17-4B0F-873A-F9F0AC43BA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Graf. da 2.2 a 2.7'!$C$13:$I$13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 Graf. da 2.2 a 2.7'!$C$18:$I$18</c:f>
              <c:numCache>
                <c:formatCode>#,##0</c:formatCode>
                <c:ptCount val="7"/>
                <c:pt idx="0">
                  <c:v>155852</c:v>
                </c:pt>
                <c:pt idx="1">
                  <c:v>155195</c:v>
                </c:pt>
                <c:pt idx="2">
                  <c:v>153756</c:v>
                </c:pt>
                <c:pt idx="3">
                  <c:v>152947</c:v>
                </c:pt>
                <c:pt idx="4">
                  <c:v>152640</c:v>
                </c:pt>
                <c:pt idx="5">
                  <c:v>152549</c:v>
                </c:pt>
                <c:pt idx="6">
                  <c:v>152328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317-4B0F-873A-F9F0AC43B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06176"/>
        <c:axId val="58716160"/>
      </c:lineChart>
      <c:catAx>
        <c:axId val="5870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716160"/>
        <c:crosses val="autoZero"/>
        <c:auto val="1"/>
        <c:lblAlgn val="ctr"/>
        <c:lblOffset val="100"/>
        <c:noMultiLvlLbl val="0"/>
      </c:catAx>
      <c:valAx>
        <c:axId val="58716160"/>
        <c:scaling>
          <c:orientation val="minMax"/>
          <c:max val="160000"/>
          <c:min val="14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70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0748366013072"/>
          <c:y val="0.89983571428571429"/>
          <c:w val="0.50832503678092678"/>
          <c:h val="9.2389664058691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rgbClr val="E6B9B8"/>
        </a:gs>
        <a:gs pos="100000">
          <a:schemeClr val="bg1"/>
        </a:gs>
      </a:gsLst>
      <a:lin ang="5400000" scaled="0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8600679235753"/>
          <c:y val="3.0669791284374175E-2"/>
          <c:w val="0.82002285984162093"/>
          <c:h val="0.76921882249131224"/>
        </c:manualLayout>
      </c:layout>
      <c:lineChart>
        <c:grouping val="standard"/>
        <c:varyColors val="0"/>
        <c:ser>
          <c:idx val="0"/>
          <c:order val="0"/>
          <c:tx>
            <c:strRef>
              <c:f>' Graf. da 2.2 a 2.7'!$B$20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6014125980738848E-2"/>
                  <c:y val="-4.7727777777777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77-4A41-96F5-5170CB4E68D6}"/>
                </c:ext>
              </c:extLst>
            </c:dLbl>
            <c:dLbl>
              <c:idx val="1"/>
              <c:layout>
                <c:manualLayout>
                  <c:x val="-9.0174414357515525E-2"/>
                  <c:y val="-4.1848148148148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77-4A41-96F5-5170CB4E68D6}"/>
                </c:ext>
              </c:extLst>
            </c:dLbl>
            <c:dLbl>
              <c:idx val="2"/>
              <c:layout>
                <c:manualLayout>
                  <c:x val="-9.0174414357515525E-2"/>
                  <c:y val="-3.0088888888888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77-4A41-96F5-5170CB4E68D6}"/>
                </c:ext>
              </c:extLst>
            </c:dLbl>
            <c:dLbl>
              <c:idx val="3"/>
              <c:layout>
                <c:manualLayout>
                  <c:x val="-9.0174509803921568E-2"/>
                  <c:y val="-4.7727777777777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77-4A41-96F5-5170CB4E68D6}"/>
                </c:ext>
              </c:extLst>
            </c:dLbl>
            <c:dLbl>
              <c:idx val="4"/>
              <c:layout>
                <c:manualLayout>
                  <c:x val="-7.7723529411764788E-2"/>
                  <c:y val="-4.7727546296296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426307189542483"/>
                      <c:h val="7.50537037037036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F77-4A41-96F5-5170CB4E68D6}"/>
                </c:ext>
              </c:extLst>
            </c:dLbl>
            <c:dLbl>
              <c:idx val="5"/>
              <c:layout>
                <c:manualLayout>
                  <c:x val="-9.0174509803921568E-2"/>
                  <c:y val="-3.5968518518518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77-4A41-96F5-5170CB4E68D6}"/>
                </c:ext>
              </c:extLst>
            </c:dLbl>
            <c:dLbl>
              <c:idx val="6"/>
              <c:layout>
                <c:manualLayout>
                  <c:x val="-1.3571241830065512E-2"/>
                  <c:y val="2.87074074074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77-4A41-96F5-5170CB4E68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Graf. da 2.2 a 2.7'!$C$13:$I$13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 Graf. da 2.2 a 2.7'!$C$20:$I$20</c:f>
              <c:numCache>
                <c:formatCode>#,##0</c:formatCode>
                <c:ptCount val="7"/>
                <c:pt idx="0">
                  <c:v>153039</c:v>
                </c:pt>
                <c:pt idx="1">
                  <c:v>152614</c:v>
                </c:pt>
                <c:pt idx="2">
                  <c:v>151451</c:v>
                </c:pt>
                <c:pt idx="3">
                  <c:v>151743</c:v>
                </c:pt>
                <c:pt idx="4">
                  <c:v>151415</c:v>
                </c:pt>
                <c:pt idx="5">
                  <c:v>151060</c:v>
                </c:pt>
                <c:pt idx="6">
                  <c:v>151131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F77-4A41-96F5-5170CB4E68D6}"/>
            </c:ext>
          </c:extLst>
        </c:ser>
        <c:ser>
          <c:idx val="1"/>
          <c:order val="1"/>
          <c:tx>
            <c:strRef>
              <c:f>' Graf. da 2.2 a 2.7'!$B$21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8.9958496732026147E-2"/>
                  <c:y val="-2.7162962962962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77-4A41-96F5-5170CB4E68D6}"/>
                </c:ext>
              </c:extLst>
            </c:dLbl>
            <c:dLbl>
              <c:idx val="2"/>
              <c:layout>
                <c:manualLayout>
                  <c:x val="-8.9958496732026147E-2"/>
                  <c:y val="-1.10685185185185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77-4A41-96F5-5170CB4E68D6}"/>
                </c:ext>
              </c:extLst>
            </c:dLbl>
            <c:dLbl>
              <c:idx val="3"/>
              <c:layout>
                <c:manualLayout>
                  <c:x val="-8.5808169934640521E-2"/>
                  <c:y val="4.1848148148148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77-4A41-96F5-5170CB4E68D6}"/>
                </c:ext>
              </c:extLst>
            </c:dLbl>
            <c:dLbl>
              <c:idx val="4"/>
              <c:layout>
                <c:manualLayout>
                  <c:x val="-8.9958496732026216E-2"/>
                  <c:y val="4.7727777777777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F77-4A41-96F5-5170CB4E68D6}"/>
                </c:ext>
              </c:extLst>
            </c:dLbl>
            <c:dLbl>
              <c:idx val="5"/>
              <c:layout>
                <c:manualLayout>
                  <c:x val="-9.8259150326797384E-2"/>
                  <c:y val="7.7125925925925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F77-4A41-96F5-5170CB4E68D6}"/>
                </c:ext>
              </c:extLst>
            </c:dLbl>
            <c:dLbl>
              <c:idx val="6"/>
              <c:layout>
                <c:manualLayout>
                  <c:x val="-2.2033660130718953E-2"/>
                  <c:y val="8.3005555555555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F77-4A41-96F5-5170CB4E68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Graf. da 2.2 a 2.7'!$C$13:$I$13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 Graf. da 2.2 a 2.7'!$C$21:$I$21</c:f>
              <c:numCache>
                <c:formatCode>#,##0</c:formatCode>
                <c:ptCount val="7"/>
                <c:pt idx="0">
                  <c:v>164327</c:v>
                </c:pt>
                <c:pt idx="1">
                  <c:v>163749</c:v>
                </c:pt>
                <c:pt idx="2">
                  <c:v>162431</c:v>
                </c:pt>
                <c:pt idx="3">
                  <c:v>161888</c:v>
                </c:pt>
                <c:pt idx="4">
                  <c:v>161695</c:v>
                </c:pt>
                <c:pt idx="5">
                  <c:v>161186</c:v>
                </c:pt>
                <c:pt idx="6">
                  <c:v>160695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F77-4A41-96F5-5170CB4E6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06176"/>
        <c:axId val="58716160"/>
      </c:lineChart>
      <c:catAx>
        <c:axId val="5870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716160"/>
        <c:crosses val="autoZero"/>
        <c:auto val="1"/>
        <c:lblAlgn val="ctr"/>
        <c:lblOffset val="100"/>
        <c:noMultiLvlLbl val="0"/>
      </c:catAx>
      <c:valAx>
        <c:axId val="58716160"/>
        <c:scaling>
          <c:orientation val="minMax"/>
          <c:max val="168000"/>
          <c:min val="1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706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0748366013072"/>
          <c:y val="0.89983571428571429"/>
          <c:w val="0.50832503678092678"/>
          <c:h val="9.2389664058691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rgbClr val="E6B9B8"/>
        </a:gs>
        <a:gs pos="100000">
          <a:schemeClr val="bg1"/>
        </a:gs>
      </a:gsLst>
      <a:lin ang="5400000" scaled="0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68600679235753"/>
          <c:y val="3.0669791284374175E-2"/>
          <c:w val="0.82002285984162093"/>
          <c:h val="0.76921882249131224"/>
        </c:manualLayout>
      </c:layout>
      <c:lineChart>
        <c:grouping val="standard"/>
        <c:varyColors val="0"/>
        <c:ser>
          <c:idx val="0"/>
          <c:order val="0"/>
          <c:tx>
            <c:strRef>
              <c:f>' Graf. da 2.2 a 2.7'!$B$23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6014125980738848E-2"/>
                  <c:y val="-4.7727777777777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DD-4782-A482-3F0BF415CC07}"/>
                </c:ext>
              </c:extLst>
            </c:dLbl>
            <c:dLbl>
              <c:idx val="1"/>
              <c:layout>
                <c:manualLayout>
                  <c:x val="-9.0174414357515525E-2"/>
                  <c:y val="-4.1848148148148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DD-4782-A482-3F0BF415CC07}"/>
                </c:ext>
              </c:extLst>
            </c:dLbl>
            <c:dLbl>
              <c:idx val="2"/>
              <c:layout>
                <c:manualLayout>
                  <c:x val="-9.0174509803921568E-2"/>
                  <c:y val="-4.7727777777777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DD-4782-A482-3F0BF415CC07}"/>
                </c:ext>
              </c:extLst>
            </c:dLbl>
            <c:dLbl>
              <c:idx val="3"/>
              <c:layout>
                <c:manualLayout>
                  <c:x val="-9.0174509803921568E-2"/>
                  <c:y val="-4.1848148148148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DD-4782-A482-3F0BF415CC07}"/>
                </c:ext>
              </c:extLst>
            </c:dLbl>
            <c:dLbl>
              <c:idx val="4"/>
              <c:layout>
                <c:manualLayout>
                  <c:x val="-0.10677581699346413"/>
                  <c:y val="5.188888888888888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DD-4782-A482-3F0BF415CC07}"/>
                </c:ext>
              </c:extLst>
            </c:dLbl>
            <c:dLbl>
              <c:idx val="5"/>
              <c:layout>
                <c:manualLayout>
                  <c:x val="-9.8475163398692805E-2"/>
                  <c:y val="1.694814814814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DD-4782-A482-3F0BF415CC07}"/>
                </c:ext>
              </c:extLst>
            </c:dLbl>
            <c:dLbl>
              <c:idx val="6"/>
              <c:layout>
                <c:manualLayout>
                  <c:x val="-1.3571241830065512E-2"/>
                  <c:y val="-4.1848148148148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DD-4782-A482-3F0BF415CC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Graf. da 2.2 a 2.7'!$C$13:$I$13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 Graf. da 2.2 a 2.7'!$C$23:$I$23</c:f>
              <c:numCache>
                <c:formatCode>#,##0</c:formatCode>
                <c:ptCount val="7"/>
                <c:pt idx="0">
                  <c:v>185552</c:v>
                </c:pt>
                <c:pt idx="1">
                  <c:v>184665</c:v>
                </c:pt>
                <c:pt idx="2">
                  <c:v>182862</c:v>
                </c:pt>
                <c:pt idx="3">
                  <c:v>182429</c:v>
                </c:pt>
                <c:pt idx="4">
                  <c:v>182040</c:v>
                </c:pt>
                <c:pt idx="5">
                  <c:v>181639</c:v>
                </c:pt>
                <c:pt idx="6">
                  <c:v>181404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DD-4782-A482-3F0BF415CC07}"/>
            </c:ext>
          </c:extLst>
        </c:ser>
        <c:ser>
          <c:idx val="1"/>
          <c:order val="1"/>
          <c:tx>
            <c:strRef>
              <c:f>' Graf. da 2.2 a 2.7'!$B$24</c:f>
              <c:strCache>
                <c:ptCount val="1"/>
                <c:pt idx="0">
                  <c:v>Femmine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8.9958496732026147E-2"/>
                  <c:y val="-2.7162962962962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DD-4782-A482-3F0BF415CC07}"/>
                </c:ext>
              </c:extLst>
            </c:dLbl>
            <c:dLbl>
              <c:idx val="2"/>
              <c:layout>
                <c:manualLayout>
                  <c:x val="-9.4098868493642837E-2"/>
                  <c:y val="1.24500000000000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DD-4782-A482-3F0BF415CC07}"/>
                </c:ext>
              </c:extLst>
            </c:dLbl>
            <c:dLbl>
              <c:idx val="3"/>
              <c:layout>
                <c:manualLayout>
                  <c:x val="-8.5808169934640521E-2"/>
                  <c:y val="4.1848148148148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DD-4782-A482-3F0BF415CC07}"/>
                </c:ext>
              </c:extLst>
            </c:dLbl>
            <c:dLbl>
              <c:idx val="4"/>
              <c:layout>
                <c:manualLayout>
                  <c:x val="-8.9958496732026216E-2"/>
                  <c:y val="6.536666666666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DD-4782-A482-3F0BF415CC07}"/>
                </c:ext>
              </c:extLst>
            </c:dLbl>
            <c:dLbl>
              <c:idx val="5"/>
              <c:layout>
                <c:manualLayout>
                  <c:x val="-9.8259150326797384E-2"/>
                  <c:y val="7.7125925925925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5DD-4782-A482-3F0BF415CC07}"/>
                </c:ext>
              </c:extLst>
            </c:dLbl>
            <c:dLbl>
              <c:idx val="6"/>
              <c:layout>
                <c:manualLayout>
                  <c:x val="-2.2033660130718953E-2"/>
                  <c:y val="8.3005555555555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DD-4782-A482-3F0BF415CC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Graf. da 2.2 a 2.7'!$C$13:$I$13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 Graf. da 2.2 a 2.7'!$C$24:$I$24</c:f>
              <c:numCache>
                <c:formatCode>#,##0</c:formatCode>
                <c:ptCount val="7"/>
                <c:pt idx="0">
                  <c:v>195123</c:v>
                </c:pt>
                <c:pt idx="1">
                  <c:v>194175</c:v>
                </c:pt>
                <c:pt idx="2">
                  <c:v>192353</c:v>
                </c:pt>
                <c:pt idx="3">
                  <c:v>191288</c:v>
                </c:pt>
                <c:pt idx="4">
                  <c:v>190600</c:v>
                </c:pt>
                <c:pt idx="5">
                  <c:v>189580</c:v>
                </c:pt>
                <c:pt idx="6">
                  <c:v>188723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5DD-4782-A482-3F0BF415C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06176"/>
        <c:axId val="58716160"/>
      </c:lineChart>
      <c:catAx>
        <c:axId val="5870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716160"/>
        <c:crosses val="autoZero"/>
        <c:auto val="1"/>
        <c:lblAlgn val="ctr"/>
        <c:lblOffset val="100"/>
        <c:noMultiLvlLbl val="0"/>
      </c:catAx>
      <c:valAx>
        <c:axId val="58716160"/>
        <c:scaling>
          <c:orientation val="minMax"/>
          <c:max val="204000"/>
          <c:min val="1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706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0748366013072"/>
          <c:y val="0.89983571428571429"/>
          <c:w val="0.50832503678092678"/>
          <c:h val="9.23896640586910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rgbClr val="E6B9B8"/>
        </a:gs>
        <a:gs pos="100000">
          <a:schemeClr val="bg1"/>
        </a:gs>
      </a:gsLst>
      <a:lin ang="5400000" scaled="0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92743938096"/>
          <c:y val="3.456059738128639E-2"/>
          <c:w val="0.80288309207422182"/>
          <c:h val="0.7177029630042866"/>
        </c:manualLayout>
      </c:layout>
      <c:lineChart>
        <c:grouping val="standard"/>
        <c:varyColors val="0"/>
        <c:ser>
          <c:idx val="0"/>
          <c:order val="0"/>
          <c:tx>
            <c:strRef>
              <c:f>' Graf. da 2.2 a 2.7'!$B$26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9.4108823529411759E-2"/>
                  <c:y val="-0.105142592592592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F3-4AA8-9391-9AD8663C3F88}"/>
                </c:ext>
              </c:extLst>
            </c:dLbl>
            <c:dLbl>
              <c:idx val="3"/>
              <c:layout>
                <c:manualLayout>
                  <c:x val="-8.9958496732026147E-2"/>
                  <c:y val="-9.3383333333333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F3-4AA8-9391-9AD8663C3F88}"/>
                </c:ext>
              </c:extLst>
            </c:dLbl>
            <c:dLbl>
              <c:idx val="5"/>
              <c:layout>
                <c:manualLayout>
                  <c:x val="-8.9958496732026147E-2"/>
                  <c:y val="-5.2225925925926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F3-4AA8-9391-9AD8663C3F88}"/>
                </c:ext>
              </c:extLst>
            </c:dLbl>
            <c:dLbl>
              <c:idx val="6"/>
              <c:layout>
                <c:manualLayout>
                  <c:x val="-1.9406862745098192E-2"/>
                  <c:y val="-5.2225925925925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F3-4AA8-9391-9AD8663C3F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Graf. da 2.2 a 2.7'!$C$13:$I$13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 Graf. da 2.2 a 2.7'!$C$26:$I$26</c:f>
              <c:numCache>
                <c:formatCode>#,##0</c:formatCode>
                <c:ptCount val="7"/>
                <c:pt idx="0">
                  <c:v>635061</c:v>
                </c:pt>
                <c:pt idx="1">
                  <c:v>631743</c:v>
                </c:pt>
                <c:pt idx="2">
                  <c:v>625585</c:v>
                </c:pt>
                <c:pt idx="3">
                  <c:v>624162</c:v>
                </c:pt>
                <c:pt idx="4">
                  <c:v>622679</c:v>
                </c:pt>
                <c:pt idx="5">
                  <c:v>622009</c:v>
                </c:pt>
                <c:pt idx="6">
                  <c:v>622936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F3-4AA8-9391-9AD8663C3F88}"/>
            </c:ext>
          </c:extLst>
        </c:ser>
        <c:ser>
          <c:idx val="1"/>
          <c:order val="1"/>
          <c:tx>
            <c:strRef>
              <c:f>' Graf. da 2.2 a 2.7'!$B$27</c:f>
              <c:strCache>
                <c:ptCount val="1"/>
                <c:pt idx="0">
                  <c:v>Femmine</c:v>
                </c:pt>
              </c:strCache>
            </c:strRef>
          </c:tx>
          <c:spPr>
            <a:ln w="28575"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 Graf. da 2.2 a 2.7'!$C$13:$I$13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 Graf. da 2.2 a 2.7'!$C$27:$I$27</c:f>
              <c:numCache>
                <c:formatCode>#,##0</c:formatCode>
                <c:ptCount val="7"/>
                <c:pt idx="0">
                  <c:v>665584</c:v>
                </c:pt>
                <c:pt idx="1">
                  <c:v>662198</c:v>
                </c:pt>
                <c:pt idx="2">
                  <c:v>655427</c:v>
                </c:pt>
                <c:pt idx="3">
                  <c:v>651788</c:v>
                </c:pt>
                <c:pt idx="4">
                  <c:v>649948</c:v>
                </c:pt>
                <c:pt idx="5">
                  <c:v>647562</c:v>
                </c:pt>
                <c:pt idx="6">
                  <c:v>645494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F3-4AA8-9391-9AD8663C3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35552"/>
        <c:axId val="58949632"/>
      </c:lineChart>
      <c:catAx>
        <c:axId val="5893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949632"/>
        <c:crosses val="autoZero"/>
        <c:auto val="1"/>
        <c:lblAlgn val="ctr"/>
        <c:lblOffset val="100"/>
        <c:noMultiLvlLbl val="0"/>
      </c:catAx>
      <c:valAx>
        <c:axId val="58949632"/>
        <c:scaling>
          <c:orientation val="minMax"/>
          <c:min val="6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93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rgbClr val="E6B9B8"/>
        </a:gs>
        <a:gs pos="100000">
          <a:schemeClr val="bg1"/>
        </a:gs>
      </a:gsLst>
      <a:lin ang="5400000" scaled="0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92743938096"/>
          <c:y val="3.456059738128639E-2"/>
          <c:w val="0.80288309207422182"/>
          <c:h val="0.7177029630042866"/>
        </c:manualLayout>
      </c:layout>
      <c:lineChart>
        <c:grouping val="standard"/>
        <c:varyColors val="0"/>
        <c:ser>
          <c:idx val="0"/>
          <c:order val="0"/>
          <c:tx>
            <c:strRef>
              <c:f>' Graf. da 2.2 a 2.7'!$B$29</c:f>
              <c:strCache>
                <c:ptCount val="1"/>
                <c:pt idx="0">
                  <c:v>Maschi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666352579051928"/>
                  <c:y val="-0.1815777777777777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C8-4667-BA1F-DAAB13720D87}"/>
                </c:ext>
              </c:extLst>
            </c:dLbl>
            <c:dLbl>
              <c:idx val="1"/>
              <c:layout>
                <c:manualLayout>
                  <c:x val="-0.10666352579051927"/>
                  <c:y val="-0.1462999999999999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C8-4667-BA1F-DAAB13720D87}"/>
                </c:ext>
              </c:extLst>
            </c:dLbl>
            <c:dLbl>
              <c:idx val="2"/>
              <c:layout>
                <c:manualLayout>
                  <c:x val="-0.11895294117647059"/>
                  <c:y val="-0.1521796296296296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C8-4667-BA1F-DAAB13720D87}"/>
                </c:ext>
              </c:extLst>
            </c:dLbl>
            <c:dLbl>
              <c:idx val="3"/>
              <c:layout>
                <c:manualLayout>
                  <c:x val="-0.10698627450980393"/>
                  <c:y val="-0.122781481481481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C8-4667-BA1F-DAAB13720D87}"/>
                </c:ext>
              </c:extLst>
            </c:dLbl>
            <c:dLbl>
              <c:idx val="4"/>
              <c:layout>
                <c:manualLayout>
                  <c:x val="-7.8741176470588314E-2"/>
                  <c:y val="-9.926296296296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C8-4667-BA1F-DAAB13720D87}"/>
                </c:ext>
              </c:extLst>
            </c:dLbl>
            <c:dLbl>
              <c:idx val="5"/>
              <c:layout>
                <c:manualLayout>
                  <c:x val="-8.1973856209150334E-2"/>
                  <c:y val="-4.6346296296296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C8-4667-BA1F-DAAB13720D87}"/>
                </c:ext>
              </c:extLst>
            </c:dLbl>
            <c:dLbl>
              <c:idx val="6"/>
              <c:layout>
                <c:manualLayout>
                  <c:x val="0"/>
                  <c:y val="2.4209259259259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C8-4667-BA1F-DAAB13720D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Graf. da 2.2 a 2.7'!$C$13:$I$13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 Graf. da 2.2 a 2.7'!$C$29:$I$29</c:f>
              <c:numCache>
                <c:formatCode>#,##0</c:formatCode>
                <c:ptCount val="7"/>
                <c:pt idx="0">
                  <c:v>29131195</c:v>
                </c:pt>
                <c:pt idx="1">
                  <c:v>29050096</c:v>
                </c:pt>
                <c:pt idx="2">
                  <c:v>28866226</c:v>
                </c:pt>
                <c:pt idx="3">
                  <c:v>28818956</c:v>
                </c:pt>
                <c:pt idx="4">
                  <c:v>28814832</c:v>
                </c:pt>
                <c:pt idx="5">
                  <c:v>28846728</c:v>
                </c:pt>
                <c:pt idx="6">
                  <c:v>28876799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2C8-4667-BA1F-DAAB13720D87}"/>
            </c:ext>
          </c:extLst>
        </c:ser>
        <c:ser>
          <c:idx val="1"/>
          <c:order val="1"/>
          <c:tx>
            <c:strRef>
              <c:f>' Graf. da 2.2 a 2.7'!$B$30</c:f>
              <c:strCache>
                <c:ptCount val="1"/>
                <c:pt idx="0">
                  <c:v>Femmine</c:v>
                </c:pt>
              </c:strCache>
            </c:strRef>
          </c:tx>
          <c:spPr>
            <a:ln w="28575"/>
          </c:spPr>
          <c:marker>
            <c:symbol val="none"/>
          </c:marker>
          <c:dLbls>
            <c:dLbl>
              <c:idx val="0"/>
              <c:layout>
                <c:manualLayout>
                  <c:x val="-0.10666352579051928"/>
                  <c:y val="-8.16240740740740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C8-4667-BA1F-DAAB13720D87}"/>
                </c:ext>
              </c:extLst>
            </c:dLbl>
            <c:dLbl>
              <c:idx val="1"/>
              <c:layout>
                <c:manualLayout>
                  <c:x val="-0.10682941176470588"/>
                  <c:y val="-5.2225925925925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C8-4667-BA1F-DAAB13720D87}"/>
                </c:ext>
              </c:extLst>
            </c:dLbl>
            <c:dLbl>
              <c:idx val="2"/>
              <c:layout>
                <c:manualLayout>
                  <c:x val="-0.10666339869281045"/>
                  <c:y val="-3.4587037037037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C8-4667-BA1F-DAAB13720D87}"/>
                </c:ext>
              </c:extLst>
            </c:dLbl>
            <c:dLbl>
              <c:idx val="3"/>
              <c:layout>
                <c:manualLayout>
                  <c:x val="-0.10666352579051927"/>
                  <c:y val="-3.4587037037037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C8-4667-BA1F-DAAB13720D87}"/>
                </c:ext>
              </c:extLst>
            </c:dLbl>
            <c:dLbl>
              <c:idx val="4"/>
              <c:layout>
                <c:manualLayout>
                  <c:x val="-8.2730049547321299E-2"/>
                  <c:y val="-1.694814814814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C8-4667-BA1F-DAAB13720D87}"/>
                </c:ext>
              </c:extLst>
            </c:dLbl>
            <c:dLbl>
              <c:idx val="5"/>
              <c:layout>
                <c:manualLayout>
                  <c:x val="-7.3995901156627644E-2"/>
                  <c:y val="1.83296296296296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2C8-4667-BA1F-DAAB13720D87}"/>
                </c:ext>
              </c:extLst>
            </c:dLbl>
            <c:dLbl>
              <c:idx val="6"/>
              <c:layout>
                <c:manualLayout>
                  <c:x val="0"/>
                  <c:y val="5.948703703703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2C8-4667-BA1F-DAAB13720D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 Graf. da 2.2 a 2.7'!$C$13:$I$13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 Graf. da 2.2 a 2.7'!$C$30:$I$30</c:f>
              <c:numCache>
                <c:formatCode>#,##0</c:formatCode>
                <c:ptCount val="7"/>
                <c:pt idx="0">
                  <c:v>30685478</c:v>
                </c:pt>
                <c:pt idx="1">
                  <c:v>30591392</c:v>
                </c:pt>
                <c:pt idx="2">
                  <c:v>30369987</c:v>
                </c:pt>
                <c:pt idx="3">
                  <c:v>30211177</c:v>
                </c:pt>
                <c:pt idx="4">
                  <c:v>30182369</c:v>
                </c:pt>
                <c:pt idx="5">
                  <c:v>30124502</c:v>
                </c:pt>
                <c:pt idx="6">
                  <c:v>30057378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2C8-4667-BA1F-DAAB13720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35552"/>
        <c:axId val="58949632"/>
      </c:lineChart>
      <c:catAx>
        <c:axId val="5893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949632"/>
        <c:crosses val="autoZero"/>
        <c:auto val="1"/>
        <c:lblAlgn val="ctr"/>
        <c:lblOffset val="100"/>
        <c:noMultiLvlLbl val="0"/>
      </c:catAx>
      <c:valAx>
        <c:axId val="58949632"/>
        <c:scaling>
          <c:orientation val="minMax"/>
          <c:max val="31400000"/>
          <c:min val="287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893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rgbClr val="E6B9B8"/>
        </a:gs>
        <a:gs pos="100000">
          <a:schemeClr val="bg1"/>
        </a:gs>
      </a:gsLst>
      <a:lin ang="5400000" scaled="0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24479166666672E-2"/>
          <c:y val="6.4675925925925928E-2"/>
          <c:w val="0.91383177083333333"/>
          <c:h val="0.68244675925925924"/>
        </c:manualLayout>
      </c:layout>
      <c:lineChart>
        <c:grouping val="standard"/>
        <c:varyColors val="0"/>
        <c:ser>
          <c:idx val="1"/>
          <c:order val="0"/>
          <c:tx>
            <c:strRef>
              <c:f>'Graf. da 2.8 a 2.13'!$B$10</c:f>
              <c:strCache>
                <c:ptCount val="1"/>
                <c:pt idx="0">
                  <c:v>Italia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70C0"/>
                    </a:solidFill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'Graf. da 2.8 a 2.13'!$C$8:$S$8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'Graf. da 2.8 a 2.13'!$C$10:$S$10</c:f>
              <c:numCache>
                <c:formatCode>General</c:formatCode>
                <c:ptCount val="17"/>
                <c:pt idx="0">
                  <c:v>9.8000000000000007</c:v>
                </c:pt>
                <c:pt idx="1">
                  <c:v>9.6</c:v>
                </c:pt>
                <c:pt idx="2">
                  <c:v>9.5</c:v>
                </c:pt>
                <c:pt idx="3">
                  <c:v>9.1999999999999993</c:v>
                </c:pt>
                <c:pt idx="4">
                  <c:v>9</c:v>
                </c:pt>
                <c:pt idx="5">
                  <c:v>8.5</c:v>
                </c:pt>
                <c:pt idx="6">
                  <c:v>8.3000000000000007</c:v>
                </c:pt>
                <c:pt idx="7">
                  <c:v>8</c:v>
                </c:pt>
                <c:pt idx="8">
                  <c:v>7.8</c:v>
                </c:pt>
                <c:pt idx="9">
                  <c:v>7.6</c:v>
                </c:pt>
                <c:pt idx="10">
                  <c:v>7.3</c:v>
                </c:pt>
                <c:pt idx="11" formatCode="0.0">
                  <c:v>7</c:v>
                </c:pt>
                <c:pt idx="12">
                  <c:v>6.8</c:v>
                </c:pt>
                <c:pt idx="13" formatCode="0.0">
                  <c:v>6.8</c:v>
                </c:pt>
                <c:pt idx="14" formatCode="#,##0.0">
                  <c:v>6.7</c:v>
                </c:pt>
                <c:pt idx="15" formatCode="#,##0.0">
                  <c:v>6.4</c:v>
                </c:pt>
                <c:pt idx="16" formatCode="#,##0.0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3-48FB-8528-A1F5C638CD9D}"/>
            </c:ext>
          </c:extLst>
        </c:ser>
        <c:ser>
          <c:idx val="2"/>
          <c:order val="1"/>
          <c:tx>
            <c:strRef>
              <c:f>'Graf. da 2.8 a 2.13'!$B$11</c:f>
              <c:strCache>
                <c:ptCount val="1"/>
                <c:pt idx="0">
                  <c:v>  Abruzzo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16"/>
              <c:layout>
                <c:manualLayout>
                  <c:x val="-1.353246527777794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63-48FB-8528-A1F5C638CD9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'Graf. da 2.8 a 2.13'!$C$8:$S$8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'Graf. da 2.8 a 2.13'!$C$11:$S$11</c:f>
              <c:numCache>
                <c:formatCode>General</c:formatCode>
                <c:ptCount val="17"/>
                <c:pt idx="0">
                  <c:v>9</c:v>
                </c:pt>
                <c:pt idx="1">
                  <c:v>8.6999999999999993</c:v>
                </c:pt>
                <c:pt idx="2">
                  <c:v>9</c:v>
                </c:pt>
                <c:pt idx="3">
                  <c:v>8.6999999999999993</c:v>
                </c:pt>
                <c:pt idx="4">
                  <c:v>8.5</c:v>
                </c:pt>
                <c:pt idx="5">
                  <c:v>8.1999999999999993</c:v>
                </c:pt>
                <c:pt idx="6">
                  <c:v>7.9</c:v>
                </c:pt>
                <c:pt idx="7">
                  <c:v>7.7</c:v>
                </c:pt>
                <c:pt idx="8">
                  <c:v>7.6</c:v>
                </c:pt>
                <c:pt idx="9">
                  <c:v>7.2</c:v>
                </c:pt>
                <c:pt idx="10">
                  <c:v>6.8</c:v>
                </c:pt>
                <c:pt idx="11">
                  <c:v>6.6</c:v>
                </c:pt>
                <c:pt idx="12">
                  <c:v>6.4</c:v>
                </c:pt>
                <c:pt idx="13" formatCode="0.0">
                  <c:v>6.5</c:v>
                </c:pt>
                <c:pt idx="14" formatCode="#,##0.0">
                  <c:v>6.3</c:v>
                </c:pt>
                <c:pt idx="15" formatCode="#,##0">
                  <c:v>6</c:v>
                </c:pt>
                <c:pt idx="16" formatCode="#,##0.0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63-48FB-8528-A1F5C638CD9D}"/>
            </c:ext>
          </c:extLst>
        </c:ser>
        <c:ser>
          <c:idx val="3"/>
          <c:order val="2"/>
          <c:tx>
            <c:strRef>
              <c:f>'Graf. da 2.8 a 2.13'!$B$12</c:f>
              <c:strCache>
                <c:ptCount val="1"/>
                <c:pt idx="0">
                  <c:v>    L'Aquila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'Graf. da 2.8 a 2.13'!$C$8:$S$8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'Graf. da 2.8 a 2.13'!$C$12:$S$12</c:f>
              <c:numCache>
                <c:formatCode>General</c:formatCode>
                <c:ptCount val="17"/>
                <c:pt idx="0">
                  <c:v>8.3000000000000007</c:v>
                </c:pt>
                <c:pt idx="1">
                  <c:v>8.1999999999999993</c:v>
                </c:pt>
                <c:pt idx="2">
                  <c:v>8.6999999999999993</c:v>
                </c:pt>
                <c:pt idx="3">
                  <c:v>8.6</c:v>
                </c:pt>
                <c:pt idx="4">
                  <c:v>8.6999999999999993</c:v>
                </c:pt>
                <c:pt idx="5">
                  <c:v>8</c:v>
                </c:pt>
                <c:pt idx="6">
                  <c:v>7.7</c:v>
                </c:pt>
                <c:pt idx="7">
                  <c:v>7.8</c:v>
                </c:pt>
                <c:pt idx="8">
                  <c:v>7.5</c:v>
                </c:pt>
                <c:pt idx="9">
                  <c:v>7.1</c:v>
                </c:pt>
                <c:pt idx="10">
                  <c:v>6.9</c:v>
                </c:pt>
                <c:pt idx="11">
                  <c:v>6.3</c:v>
                </c:pt>
                <c:pt idx="12">
                  <c:v>6.4</c:v>
                </c:pt>
                <c:pt idx="13" formatCode="0.0">
                  <c:v>6</c:v>
                </c:pt>
                <c:pt idx="14" formatCode="#,##0.0">
                  <c:v>6.1</c:v>
                </c:pt>
                <c:pt idx="15" formatCode="#,##0.0">
                  <c:v>5.8</c:v>
                </c:pt>
                <c:pt idx="16" formatCode="#,##0.0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63-48FB-8528-A1F5C638CD9D}"/>
            </c:ext>
          </c:extLst>
        </c:ser>
        <c:ser>
          <c:idx val="4"/>
          <c:order val="3"/>
          <c:tx>
            <c:strRef>
              <c:f>'Graf. da 2.8 a 2.13'!$B$13</c:f>
              <c:strCache>
                <c:ptCount val="1"/>
                <c:pt idx="0">
                  <c:v>    Teramo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'Graf. da 2.8 a 2.13'!$C$8:$S$8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'Graf. da 2.8 a 2.13'!$C$13:$S$13</c:f>
              <c:numCache>
                <c:formatCode>General</c:formatCode>
                <c:ptCount val="17"/>
                <c:pt idx="0">
                  <c:v>9.3000000000000007</c:v>
                </c:pt>
                <c:pt idx="1">
                  <c:v>9</c:v>
                </c:pt>
                <c:pt idx="2">
                  <c:v>8.9</c:v>
                </c:pt>
                <c:pt idx="3">
                  <c:v>8.6</c:v>
                </c:pt>
                <c:pt idx="4">
                  <c:v>8.4</c:v>
                </c:pt>
                <c:pt idx="5">
                  <c:v>8.4</c:v>
                </c:pt>
                <c:pt idx="6">
                  <c:v>8</c:v>
                </c:pt>
                <c:pt idx="7">
                  <c:v>7.7</c:v>
                </c:pt>
                <c:pt idx="8">
                  <c:v>7.8</c:v>
                </c:pt>
                <c:pt idx="9">
                  <c:v>7.5</c:v>
                </c:pt>
                <c:pt idx="10">
                  <c:v>6.8</c:v>
                </c:pt>
                <c:pt idx="11">
                  <c:v>6.7</c:v>
                </c:pt>
                <c:pt idx="12">
                  <c:v>6.4</c:v>
                </c:pt>
                <c:pt idx="13" formatCode="0.0">
                  <c:v>6.6</c:v>
                </c:pt>
                <c:pt idx="14" formatCode="#,##0.0">
                  <c:v>6.5</c:v>
                </c:pt>
                <c:pt idx="15" formatCode="#,##0.0">
                  <c:v>6.3</c:v>
                </c:pt>
                <c:pt idx="16" formatCode="#,##0.0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B63-48FB-8528-A1F5C638CD9D}"/>
            </c:ext>
          </c:extLst>
        </c:ser>
        <c:ser>
          <c:idx val="5"/>
          <c:order val="4"/>
          <c:tx>
            <c:strRef>
              <c:f>'Graf. da 2.8 a 2.13'!$B$14</c:f>
              <c:strCache>
                <c:ptCount val="1"/>
                <c:pt idx="0">
                  <c:v>    Pescara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'Graf. da 2.8 a 2.13'!$C$8:$S$8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'Graf. da 2.8 a 2.13'!$C$14:$S$14</c:f>
              <c:numCache>
                <c:formatCode>General</c:formatCode>
                <c:ptCount val="17"/>
                <c:pt idx="0">
                  <c:v>9.6999999999999993</c:v>
                </c:pt>
                <c:pt idx="1">
                  <c:v>9.1</c:v>
                </c:pt>
                <c:pt idx="2">
                  <c:v>9.5</c:v>
                </c:pt>
                <c:pt idx="3">
                  <c:v>9.3000000000000007</c:v>
                </c:pt>
                <c:pt idx="4">
                  <c:v>8.8000000000000007</c:v>
                </c:pt>
                <c:pt idx="5">
                  <c:v>8.6</c:v>
                </c:pt>
                <c:pt idx="6">
                  <c:v>8.3000000000000007</c:v>
                </c:pt>
                <c:pt idx="7">
                  <c:v>7.9</c:v>
                </c:pt>
                <c:pt idx="8">
                  <c:v>7.9</c:v>
                </c:pt>
                <c:pt idx="9">
                  <c:v>7.3</c:v>
                </c:pt>
                <c:pt idx="10">
                  <c:v>6.9</c:v>
                </c:pt>
                <c:pt idx="11">
                  <c:v>6.8</c:v>
                </c:pt>
                <c:pt idx="12">
                  <c:v>6.8</c:v>
                </c:pt>
                <c:pt idx="13" formatCode="0.0">
                  <c:v>7</c:v>
                </c:pt>
                <c:pt idx="14" formatCode="#,##0.0">
                  <c:v>6.6</c:v>
                </c:pt>
                <c:pt idx="15" formatCode="#,##0.0">
                  <c:v>5.9</c:v>
                </c:pt>
                <c:pt idx="16" formatCode="#,##0.0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63-48FB-8528-A1F5C638CD9D}"/>
            </c:ext>
          </c:extLst>
        </c:ser>
        <c:ser>
          <c:idx val="6"/>
          <c:order val="5"/>
          <c:tx>
            <c:strRef>
              <c:f>'Graf. da 2.8 a 2.13'!$B$15</c:f>
              <c:strCache>
                <c:ptCount val="1"/>
                <c:pt idx="0">
                  <c:v>    Chieti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'Graf. da 2.8 a 2.13'!$C$8:$S$8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'Graf. da 2.8 a 2.13'!$C$15:$S$15</c:f>
              <c:numCache>
                <c:formatCode>General</c:formatCode>
                <c:ptCount val="17"/>
                <c:pt idx="0">
                  <c:v>8.8000000000000007</c:v>
                </c:pt>
                <c:pt idx="1">
                  <c:v>8.6</c:v>
                </c:pt>
                <c:pt idx="2">
                  <c:v>8.8000000000000007</c:v>
                </c:pt>
                <c:pt idx="3">
                  <c:v>8.3000000000000007</c:v>
                </c:pt>
                <c:pt idx="4">
                  <c:v>8.3000000000000007</c:v>
                </c:pt>
                <c:pt idx="5">
                  <c:v>7.7</c:v>
                </c:pt>
                <c:pt idx="6">
                  <c:v>7.7</c:v>
                </c:pt>
                <c:pt idx="7">
                  <c:v>7.4</c:v>
                </c:pt>
                <c:pt idx="8">
                  <c:v>7.3</c:v>
                </c:pt>
                <c:pt idx="9">
                  <c:v>7</c:v>
                </c:pt>
                <c:pt idx="10">
                  <c:v>6.6</c:v>
                </c:pt>
                <c:pt idx="11">
                  <c:v>6.4</c:v>
                </c:pt>
                <c:pt idx="12">
                  <c:v>6.1</c:v>
                </c:pt>
                <c:pt idx="13" formatCode="0.0">
                  <c:v>6.4</c:v>
                </c:pt>
                <c:pt idx="14" formatCode="#,##0.0">
                  <c:v>6.1</c:v>
                </c:pt>
                <c:pt idx="15" formatCode="#,##0.0">
                  <c:v>5.9</c:v>
                </c:pt>
                <c:pt idx="16" formatCode="#,##0.0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B63-48FB-8528-A1F5C638C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173888"/>
        <c:axId val="55175424"/>
      </c:lineChart>
      <c:catAx>
        <c:axId val="5517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175424"/>
        <c:crosses val="autoZero"/>
        <c:auto val="1"/>
        <c:lblAlgn val="ctr"/>
        <c:lblOffset val="100"/>
        <c:noMultiLvlLbl val="0"/>
      </c:catAx>
      <c:valAx>
        <c:axId val="55175424"/>
        <c:scaling>
          <c:orientation val="minMax"/>
          <c:max val="10"/>
          <c:min val="5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17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rgbClr val="E6B9B8"/>
        </a:gs>
        <a:gs pos="100000">
          <a:schemeClr val="bg1"/>
        </a:gs>
      </a:gsLst>
      <a:lin ang="5400000" scaled="0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197048611111124E-2"/>
          <c:y val="4.7037037037037037E-2"/>
          <c:w val="0.92213626421697292"/>
          <c:h val="0.68244675925925924"/>
        </c:manualLayout>
      </c:layout>
      <c:lineChart>
        <c:grouping val="standard"/>
        <c:varyColors val="0"/>
        <c:ser>
          <c:idx val="0"/>
          <c:order val="0"/>
          <c:tx>
            <c:strRef>
              <c:f>'Graf. da 2.8 a 2.13'!$B$21</c:f>
              <c:strCache>
                <c:ptCount val="1"/>
                <c:pt idx="0">
                  <c:v>Italia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1.9358506944444607E-2"/>
                  <c:y val="9.926296296296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F2-406F-855C-D483FB18EE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70C0"/>
                    </a:solidFill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'Graf. da 2.8 a 2.13'!$C$8:$S$8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'Graf. da 2.8 a 2.13'!$C$21:$S$21</c:f>
              <c:numCache>
                <c:formatCode>General</c:formatCode>
                <c:ptCount val="17"/>
                <c:pt idx="0">
                  <c:v>9.9</c:v>
                </c:pt>
                <c:pt idx="1">
                  <c:v>10</c:v>
                </c:pt>
                <c:pt idx="2">
                  <c:v>9.9</c:v>
                </c:pt>
                <c:pt idx="3">
                  <c:v>10</c:v>
                </c:pt>
                <c:pt idx="4">
                  <c:v>10.3</c:v>
                </c:pt>
                <c:pt idx="5">
                  <c:v>10</c:v>
                </c:pt>
                <c:pt idx="6">
                  <c:v>9.8000000000000007</c:v>
                </c:pt>
                <c:pt idx="7">
                  <c:v>10.7</c:v>
                </c:pt>
                <c:pt idx="8">
                  <c:v>10.1</c:v>
                </c:pt>
                <c:pt idx="9">
                  <c:v>10.7</c:v>
                </c:pt>
                <c:pt idx="10">
                  <c:v>10.5</c:v>
                </c:pt>
                <c:pt idx="11">
                  <c:v>10.6</c:v>
                </c:pt>
                <c:pt idx="12">
                  <c:v>12.5</c:v>
                </c:pt>
                <c:pt idx="13">
                  <c:v>11.9</c:v>
                </c:pt>
                <c:pt idx="14" formatCode="#,##0.0">
                  <c:v>12.1</c:v>
                </c:pt>
                <c:pt idx="15" formatCode="#,##0.0">
                  <c:v>11.4</c:v>
                </c:pt>
                <c:pt idx="16" formatCode="#,##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2-406F-855C-D483FB18EE4C}"/>
            </c:ext>
          </c:extLst>
        </c:ser>
        <c:ser>
          <c:idx val="1"/>
          <c:order val="1"/>
          <c:tx>
            <c:strRef>
              <c:f>'Graf. da 2.8 a 2.13'!$B$22</c:f>
              <c:strCache>
                <c:ptCount val="1"/>
                <c:pt idx="0">
                  <c:v>  Abruzzo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059363582493092E-2"/>
                  <c:y val="-5.2225925925925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F2-406F-855C-D483FB18EE4C}"/>
                </c:ext>
              </c:extLst>
            </c:dLbl>
            <c:dLbl>
              <c:idx val="2"/>
              <c:layout>
                <c:manualLayout>
                  <c:x val="-4.3059363582493092E-2"/>
                  <c:y val="-4.63462962962962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F2-406F-855C-D483FB18EE4C}"/>
                </c:ext>
              </c:extLst>
            </c:dLbl>
            <c:dLbl>
              <c:idx val="3"/>
              <c:layout>
                <c:manualLayout>
                  <c:x val="-3.476808689780251E-2"/>
                  <c:y val="-2.8707407407407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F2-406F-855C-D483FB18EE4C}"/>
                </c:ext>
              </c:extLst>
            </c:dLbl>
            <c:dLbl>
              <c:idx val="5"/>
              <c:layout>
                <c:manualLayout>
                  <c:x val="-4.3059363582493092E-2"/>
                  <c:y val="-5.2225925925925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F2-406F-855C-D483FB18EE4C}"/>
                </c:ext>
              </c:extLst>
            </c:dLbl>
            <c:dLbl>
              <c:idx val="8"/>
              <c:layout>
                <c:manualLayout>
                  <c:x val="-4.3059363582493092E-2"/>
                  <c:y val="-5.2225925925925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F2-406F-855C-D483FB18EE4C}"/>
                </c:ext>
              </c:extLst>
            </c:dLbl>
            <c:dLbl>
              <c:idx val="9"/>
              <c:layout>
                <c:manualLayout>
                  <c:x val="-4.5823122477389948E-2"/>
                  <c:y val="-2.8707407407407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F2-406F-855C-D483FB18EE4C}"/>
                </c:ext>
              </c:extLst>
            </c:dLbl>
            <c:dLbl>
              <c:idx val="16"/>
              <c:layout>
                <c:manualLayout>
                  <c:x val="-1.052722254824608E-2"/>
                  <c:y val="-1.694814814814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F2-406F-855C-D483FB18EE4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'Graf. da 2.8 a 2.13'!$C$8:$S$8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'Graf. da 2.8 a 2.13'!$C$22:$S$22</c:f>
              <c:numCache>
                <c:formatCode>General</c:formatCode>
                <c:ptCount val="17"/>
                <c:pt idx="0">
                  <c:v>10.5</c:v>
                </c:pt>
                <c:pt idx="1">
                  <c:v>11.2</c:v>
                </c:pt>
                <c:pt idx="2">
                  <c:v>10.9</c:v>
                </c:pt>
                <c:pt idx="3">
                  <c:v>10.9</c:v>
                </c:pt>
                <c:pt idx="4">
                  <c:v>11.1</c:v>
                </c:pt>
                <c:pt idx="5">
                  <c:v>10.9</c:v>
                </c:pt>
                <c:pt idx="6">
                  <c:v>10.8</c:v>
                </c:pt>
                <c:pt idx="7">
                  <c:v>11.6</c:v>
                </c:pt>
                <c:pt idx="8">
                  <c:v>11</c:v>
                </c:pt>
                <c:pt idx="9">
                  <c:v>11.7</c:v>
                </c:pt>
                <c:pt idx="10">
                  <c:v>11.2</c:v>
                </c:pt>
                <c:pt idx="11">
                  <c:v>11.3</c:v>
                </c:pt>
                <c:pt idx="12">
                  <c:v>12.4</c:v>
                </c:pt>
                <c:pt idx="13">
                  <c:v>12.7</c:v>
                </c:pt>
                <c:pt idx="14" formatCode="#,##0.0">
                  <c:v>13.2</c:v>
                </c:pt>
                <c:pt idx="15" formatCode="#,##0.0">
                  <c:v>12.5</c:v>
                </c:pt>
                <c:pt idx="16" formatCode="#,##0.0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7F2-406F-855C-D483FB18EE4C}"/>
            </c:ext>
          </c:extLst>
        </c:ser>
        <c:ser>
          <c:idx val="2"/>
          <c:order val="2"/>
          <c:tx>
            <c:strRef>
              <c:f>'Graf. da 2.8 a 2.13'!$B$23</c:f>
              <c:strCache>
                <c:ptCount val="1"/>
                <c:pt idx="0">
                  <c:v>    L'Aquila</c:v>
                </c:pt>
              </c:strCache>
            </c:strRef>
          </c:tx>
          <c:marker>
            <c:symbol val="none"/>
          </c:marker>
          <c:cat>
            <c:strRef>
              <c:f>'Graf. da 2.8 a 2.13'!$C$8:$S$8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'Graf. da 2.8 a 2.13'!$C$23:$S$23</c:f>
              <c:numCache>
                <c:formatCode>General</c:formatCode>
                <c:ptCount val="17"/>
                <c:pt idx="0">
                  <c:v>11.5</c:v>
                </c:pt>
                <c:pt idx="1">
                  <c:v>12.9</c:v>
                </c:pt>
                <c:pt idx="2">
                  <c:v>11.9</c:v>
                </c:pt>
                <c:pt idx="3">
                  <c:v>11.7</c:v>
                </c:pt>
                <c:pt idx="4">
                  <c:v>11.9</c:v>
                </c:pt>
                <c:pt idx="5">
                  <c:v>11.7</c:v>
                </c:pt>
                <c:pt idx="6">
                  <c:v>11.5</c:v>
                </c:pt>
                <c:pt idx="7">
                  <c:v>11.9</c:v>
                </c:pt>
                <c:pt idx="8">
                  <c:v>11.8</c:v>
                </c:pt>
                <c:pt idx="9">
                  <c:v>11.9</c:v>
                </c:pt>
                <c:pt idx="10">
                  <c:v>11.6</c:v>
                </c:pt>
                <c:pt idx="11">
                  <c:v>12</c:v>
                </c:pt>
                <c:pt idx="12">
                  <c:v>12.8</c:v>
                </c:pt>
                <c:pt idx="13">
                  <c:v>12.9</c:v>
                </c:pt>
                <c:pt idx="14" formatCode="#,##0.0">
                  <c:v>13.6</c:v>
                </c:pt>
                <c:pt idx="15" formatCode="#,##0.0">
                  <c:v>12.9</c:v>
                </c:pt>
                <c:pt idx="16" formatCode="#,##0.0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F2-406F-855C-D483FB18EE4C}"/>
            </c:ext>
          </c:extLst>
        </c:ser>
        <c:ser>
          <c:idx val="3"/>
          <c:order val="3"/>
          <c:tx>
            <c:strRef>
              <c:f>'Graf. da 2.8 a 2.13'!$B$24</c:f>
              <c:strCache>
                <c:ptCount val="1"/>
                <c:pt idx="0">
                  <c:v>    Teramo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'Graf. da 2.8 a 2.13'!$C$8:$S$8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'Graf. da 2.8 a 2.13'!$C$24:$S$24</c:f>
              <c:numCache>
                <c:formatCode>General</c:formatCode>
                <c:ptCount val="17"/>
                <c:pt idx="0">
                  <c:v>10</c:v>
                </c:pt>
                <c:pt idx="1">
                  <c:v>10.199999999999999</c:v>
                </c:pt>
                <c:pt idx="2">
                  <c:v>10.3</c:v>
                </c:pt>
                <c:pt idx="3">
                  <c:v>10.3</c:v>
                </c:pt>
                <c:pt idx="4">
                  <c:v>10.3</c:v>
                </c:pt>
                <c:pt idx="5">
                  <c:v>10.5</c:v>
                </c:pt>
                <c:pt idx="6">
                  <c:v>10.199999999999999</c:v>
                </c:pt>
                <c:pt idx="7">
                  <c:v>11.3</c:v>
                </c:pt>
                <c:pt idx="8">
                  <c:v>10.4</c:v>
                </c:pt>
                <c:pt idx="9">
                  <c:v>11.4</c:v>
                </c:pt>
                <c:pt idx="10">
                  <c:v>10.3</c:v>
                </c:pt>
                <c:pt idx="11">
                  <c:v>10.9</c:v>
                </c:pt>
                <c:pt idx="12">
                  <c:v>12.3</c:v>
                </c:pt>
                <c:pt idx="13">
                  <c:v>12.1</c:v>
                </c:pt>
                <c:pt idx="14" formatCode="#,##0.0">
                  <c:v>12.9</c:v>
                </c:pt>
                <c:pt idx="15" formatCode="#,##0.0">
                  <c:v>11.7</c:v>
                </c:pt>
                <c:pt idx="16" formatCode="#,##0.0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7F2-406F-855C-D483FB18EE4C}"/>
            </c:ext>
          </c:extLst>
        </c:ser>
        <c:ser>
          <c:idx val="4"/>
          <c:order val="4"/>
          <c:tx>
            <c:strRef>
              <c:f>'Graf. da 2.8 a 2.13'!$B$25</c:f>
              <c:strCache>
                <c:ptCount val="1"/>
                <c:pt idx="0">
                  <c:v>    Pescara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'Graf. da 2.8 a 2.13'!$C$8:$S$8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'Graf. da 2.8 a 2.13'!$C$25:$S$25</c:f>
              <c:numCache>
                <c:formatCode>General</c:formatCode>
                <c:ptCount val="17"/>
                <c:pt idx="0">
                  <c:v>9.6</c:v>
                </c:pt>
                <c:pt idx="1">
                  <c:v>10.5</c:v>
                </c:pt>
                <c:pt idx="2">
                  <c:v>10.3</c:v>
                </c:pt>
                <c:pt idx="3">
                  <c:v>10.6</c:v>
                </c:pt>
                <c:pt idx="4">
                  <c:v>10.8</c:v>
                </c:pt>
                <c:pt idx="5">
                  <c:v>10</c:v>
                </c:pt>
                <c:pt idx="6">
                  <c:v>10.4</c:v>
                </c:pt>
                <c:pt idx="7">
                  <c:v>11</c:v>
                </c:pt>
                <c:pt idx="8">
                  <c:v>10.199999999999999</c:v>
                </c:pt>
                <c:pt idx="9">
                  <c:v>11.1</c:v>
                </c:pt>
                <c:pt idx="10">
                  <c:v>10.9</c:v>
                </c:pt>
                <c:pt idx="11">
                  <c:v>10.6</c:v>
                </c:pt>
                <c:pt idx="12">
                  <c:v>12.2</c:v>
                </c:pt>
                <c:pt idx="13">
                  <c:v>12.6</c:v>
                </c:pt>
                <c:pt idx="14" formatCode="#,##0.0">
                  <c:v>12.7</c:v>
                </c:pt>
                <c:pt idx="15" formatCode="#,##0.0">
                  <c:v>11.7</c:v>
                </c:pt>
                <c:pt idx="16" formatCode="#,##0.0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7F2-406F-855C-D483FB18EE4C}"/>
            </c:ext>
          </c:extLst>
        </c:ser>
        <c:ser>
          <c:idx val="5"/>
          <c:order val="5"/>
          <c:tx>
            <c:strRef>
              <c:f>'Graf. da 2.8 a 2.13'!$B$26</c:f>
              <c:strCache>
                <c:ptCount val="1"/>
                <c:pt idx="0">
                  <c:v>    Chieti</c:v>
                </c:pt>
              </c:strCache>
            </c:strRef>
          </c:tx>
          <c:marker>
            <c:symbol val="none"/>
          </c:marker>
          <c:cat>
            <c:strRef>
              <c:f>'Graf. da 2.8 a 2.13'!$C$8:$S$8</c:f>
              <c:strCach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2024*</c:v>
                </c:pt>
              </c:strCache>
            </c:strRef>
          </c:cat>
          <c:val>
            <c:numRef>
              <c:f>'Graf. da 2.8 a 2.13'!$C$26:$S$26</c:f>
              <c:numCache>
                <c:formatCode>General</c:formatCode>
                <c:ptCount val="17"/>
                <c:pt idx="0">
                  <c:v>10.9</c:v>
                </c:pt>
                <c:pt idx="1">
                  <c:v>11.1</c:v>
                </c:pt>
                <c:pt idx="2">
                  <c:v>11</c:v>
                </c:pt>
                <c:pt idx="3">
                  <c:v>11</c:v>
                </c:pt>
                <c:pt idx="4">
                  <c:v>11.3</c:v>
                </c:pt>
                <c:pt idx="5">
                  <c:v>11.3</c:v>
                </c:pt>
                <c:pt idx="6">
                  <c:v>11</c:v>
                </c:pt>
                <c:pt idx="7">
                  <c:v>12</c:v>
                </c:pt>
                <c:pt idx="8">
                  <c:v>11.5</c:v>
                </c:pt>
                <c:pt idx="9">
                  <c:v>12.3</c:v>
                </c:pt>
                <c:pt idx="10">
                  <c:v>11.8</c:v>
                </c:pt>
                <c:pt idx="11">
                  <c:v>11.5</c:v>
                </c:pt>
                <c:pt idx="12">
                  <c:v>12.5</c:v>
                </c:pt>
                <c:pt idx="13">
                  <c:v>13.2</c:v>
                </c:pt>
                <c:pt idx="14" formatCode="#,##0.0">
                  <c:v>13.5</c:v>
                </c:pt>
                <c:pt idx="15" formatCode="#,##0.0">
                  <c:v>13.4</c:v>
                </c:pt>
                <c:pt idx="16" formatCode="#,##0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7F2-406F-855C-D483FB18E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54496"/>
        <c:axId val="55356032"/>
      </c:lineChart>
      <c:catAx>
        <c:axId val="5535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356032"/>
        <c:crosses val="autoZero"/>
        <c:auto val="1"/>
        <c:lblAlgn val="ctr"/>
        <c:lblOffset val="100"/>
        <c:noMultiLvlLbl val="0"/>
      </c:catAx>
      <c:valAx>
        <c:axId val="55356032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35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>
      <a:gsLst>
        <a:gs pos="0">
          <a:srgbClr val="E6B9B8"/>
        </a:gs>
        <a:gs pos="100000">
          <a:schemeClr val="bg1"/>
        </a:gs>
      </a:gsLst>
      <a:lin ang="5400000" scaled="0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314739</xdr:colOff>
      <xdr:row>9</xdr:row>
      <xdr:rowOff>115956</xdr:rowOff>
    </xdr:from>
    <xdr:to>
      <xdr:col>16</xdr:col>
      <xdr:colOff>218934</xdr:colOff>
      <xdr:row>20</xdr:row>
      <xdr:rowOff>180456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5B33B88-B05D-445C-9530-09155E2F2C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42634</xdr:colOff>
      <xdr:row>8</xdr:row>
      <xdr:rowOff>158749</xdr:rowOff>
    </xdr:from>
    <xdr:to>
      <xdr:col>26</xdr:col>
      <xdr:colOff>2927</xdr:colOff>
      <xdr:row>25</xdr:row>
      <xdr:rowOff>92665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9A707AEA-7927-418C-8BBA-1E08DADE7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9</xdr:row>
      <xdr:rowOff>76199</xdr:rowOff>
    </xdr:from>
    <xdr:to>
      <xdr:col>22</xdr:col>
      <xdr:colOff>33525</xdr:colOff>
      <xdr:row>23</xdr:row>
      <xdr:rowOff>109199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9A07F6-C0E3-4D1A-A7BE-9927CD043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22972</xdr:colOff>
      <xdr:row>26</xdr:row>
      <xdr:rowOff>65554</xdr:rowOff>
    </xdr:from>
    <xdr:to>
      <xdr:col>22</xdr:col>
      <xdr:colOff>46971</xdr:colOff>
      <xdr:row>40</xdr:row>
      <xdr:rowOff>98554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94FEC84-505F-4177-94EA-EC255BB874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39</xdr:row>
      <xdr:rowOff>66675</xdr:rowOff>
    </xdr:from>
    <xdr:to>
      <xdr:col>16</xdr:col>
      <xdr:colOff>78675</xdr:colOff>
      <xdr:row>50</xdr:row>
      <xdr:rowOff>131175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75E34B3-2693-419C-BC43-5E92AE476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466725</xdr:colOff>
      <xdr:row>53</xdr:row>
      <xdr:rowOff>142875</xdr:rowOff>
    </xdr:from>
    <xdr:to>
      <xdr:col>16</xdr:col>
      <xdr:colOff>278700</xdr:colOff>
      <xdr:row>65</xdr:row>
      <xdr:rowOff>16875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08EF4F3-0EA7-437A-9810-F2F2CCA09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46159</xdr:colOff>
      <xdr:row>67</xdr:row>
      <xdr:rowOff>76200</xdr:rowOff>
    </xdr:from>
    <xdr:to>
      <xdr:col>15</xdr:col>
      <xdr:colOff>467734</xdr:colOff>
      <xdr:row>78</xdr:row>
      <xdr:rowOff>140700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DA85FDE-B118-4949-A8DD-0D94A5D3F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66675</xdr:colOff>
      <xdr:row>81</xdr:row>
      <xdr:rowOff>85725</xdr:rowOff>
    </xdr:from>
    <xdr:to>
      <xdr:col>15</xdr:col>
      <xdr:colOff>488250</xdr:colOff>
      <xdr:row>92</xdr:row>
      <xdr:rowOff>150225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4A23E7C-C015-457C-B3DA-6257BC1F1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390525</xdr:colOff>
      <xdr:row>26</xdr:row>
      <xdr:rowOff>104775</xdr:rowOff>
    </xdr:from>
    <xdr:to>
      <xdr:col>16</xdr:col>
      <xdr:colOff>202500</xdr:colOff>
      <xdr:row>37</xdr:row>
      <xdr:rowOff>169275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C3B75E88-2D44-4D7B-84ED-C65691F1A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66675</xdr:colOff>
      <xdr:row>11</xdr:row>
      <xdr:rowOff>180975</xdr:rowOff>
    </xdr:from>
    <xdr:to>
      <xdr:col>15</xdr:col>
      <xdr:colOff>488250</xdr:colOff>
      <xdr:row>23</xdr:row>
      <xdr:rowOff>54975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028D012-DFB0-4909-B8FE-2BD49C5BC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45356</xdr:colOff>
      <xdr:row>11</xdr:row>
      <xdr:rowOff>36285</xdr:rowOff>
    </xdr:from>
    <xdr:to>
      <xdr:col>24</xdr:col>
      <xdr:colOff>1614356</xdr:colOff>
      <xdr:row>21</xdr:row>
      <xdr:rowOff>100785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95FF486-1354-4BC3-9CC6-0A1FD9155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333374</xdr:colOff>
      <xdr:row>24</xdr:row>
      <xdr:rowOff>190499</xdr:rowOff>
    </xdr:from>
    <xdr:to>
      <xdr:col>24</xdr:col>
      <xdr:colOff>1568999</xdr:colOff>
      <xdr:row>35</xdr:row>
      <xdr:rowOff>64499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EA978A9-4344-427F-9C45-C2646FF72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26918</xdr:colOff>
      <xdr:row>39</xdr:row>
      <xdr:rowOff>0</xdr:rowOff>
    </xdr:from>
    <xdr:to>
      <xdr:col>24</xdr:col>
      <xdr:colOff>1593847</xdr:colOff>
      <xdr:row>50</xdr:row>
      <xdr:rowOff>64500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CD64C989-855F-4FC4-A144-4C0E9C39C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507626</xdr:colOff>
      <xdr:row>58</xdr:row>
      <xdr:rowOff>373</xdr:rowOff>
    </xdr:from>
    <xdr:to>
      <xdr:col>24</xdr:col>
      <xdr:colOff>2076626</xdr:colOff>
      <xdr:row>64</xdr:row>
      <xdr:rowOff>445873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8691747-EDEA-4F4C-8AC0-D2526F4EF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131854</xdr:colOff>
      <xdr:row>68</xdr:row>
      <xdr:rowOff>69397</xdr:rowOff>
    </xdr:from>
    <xdr:to>
      <xdr:col>24</xdr:col>
      <xdr:colOff>1700854</xdr:colOff>
      <xdr:row>76</xdr:row>
      <xdr:rowOff>324397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5D2168A3-517F-4642-A2B4-5FB64C4BB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110217</xdr:colOff>
      <xdr:row>78</xdr:row>
      <xdr:rowOff>102054</xdr:rowOff>
    </xdr:from>
    <xdr:to>
      <xdr:col>24</xdr:col>
      <xdr:colOff>1679217</xdr:colOff>
      <xdr:row>89</xdr:row>
      <xdr:rowOff>166554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AA6EDCC-725D-4586-9E97-B3EAB6AE5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13036</xdr:colOff>
      <xdr:row>8</xdr:row>
      <xdr:rowOff>13257</xdr:rowOff>
    </xdr:from>
    <xdr:to>
      <xdr:col>23</xdr:col>
      <xdr:colOff>293272</xdr:colOff>
      <xdr:row>20</xdr:row>
      <xdr:rowOff>101581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779DF765-44C7-4FB4-A407-E4599E5B8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448256</xdr:colOff>
      <xdr:row>8</xdr:row>
      <xdr:rowOff>103378</xdr:rowOff>
    </xdr:from>
    <xdr:to>
      <xdr:col>24</xdr:col>
      <xdr:colOff>121090</xdr:colOff>
      <xdr:row>21</xdr:row>
      <xdr:rowOff>1202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1A8671CD-1ADF-47BE-8EBF-FE5DADCE3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121584</xdr:colOff>
      <xdr:row>10</xdr:row>
      <xdr:rowOff>143807</xdr:rowOff>
    </xdr:from>
    <xdr:to>
      <xdr:col>27</xdr:col>
      <xdr:colOff>370691</xdr:colOff>
      <xdr:row>21</xdr:row>
      <xdr:rowOff>146486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BE05CD3-0D71-48B7-8A7B-4A5D20547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291353</xdr:colOff>
      <xdr:row>23</xdr:row>
      <xdr:rowOff>73025</xdr:rowOff>
    </xdr:from>
    <xdr:to>
      <xdr:col>28</xdr:col>
      <xdr:colOff>176</xdr:colOff>
      <xdr:row>32</xdr:row>
      <xdr:rowOff>39765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F249D12-6E51-4BEA-82C9-4342E67FAF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286311</xdr:colOff>
      <xdr:row>34</xdr:row>
      <xdr:rowOff>31937</xdr:rowOff>
    </xdr:from>
    <xdr:to>
      <xdr:col>27</xdr:col>
      <xdr:colOff>600252</xdr:colOff>
      <xdr:row>43</xdr:row>
      <xdr:rowOff>63671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2A76322-508A-40CA-91F4-BC42D18C5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537322</xdr:colOff>
      <xdr:row>46</xdr:row>
      <xdr:rowOff>95250</xdr:rowOff>
    </xdr:from>
    <xdr:to>
      <xdr:col>28</xdr:col>
      <xdr:colOff>246145</xdr:colOff>
      <xdr:row>59</xdr:row>
      <xdr:rowOff>146594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B86A7B-AB92-4B98-ACEE-63C0040624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51</xdr:row>
      <xdr:rowOff>177800</xdr:rowOff>
    </xdr:from>
    <xdr:to>
      <xdr:col>8</xdr:col>
      <xdr:colOff>445049</xdr:colOff>
      <xdr:row>61</xdr:row>
      <xdr:rowOff>72800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706F1AA-979B-4232-A28F-D6FB81C72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33</xdr:row>
      <xdr:rowOff>171450</xdr:rowOff>
    </xdr:from>
    <xdr:to>
      <xdr:col>11</xdr:col>
      <xdr:colOff>413576</xdr:colOff>
      <xdr:row>43</xdr:row>
      <xdr:rowOff>77218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59A9B85-96D0-490C-B536-812AECD8E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150743</xdr:colOff>
      <xdr:row>11</xdr:row>
      <xdr:rowOff>102704</xdr:rowOff>
    </xdr:from>
    <xdr:to>
      <xdr:col>6</xdr:col>
      <xdr:colOff>1659039</xdr:colOff>
      <xdr:row>22</xdr:row>
      <xdr:rowOff>168568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30C83D9-04F1-443D-92C2-9E1EDF8E3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063C9-8A64-4580-AA91-AD7C9A8E9CFC}">
  <sheetPr codeName="Foglio1">
    <tabColor rgb="FFFF3B3B"/>
  </sheetPr>
  <dimension ref="A1:M27"/>
  <sheetViews>
    <sheetView zoomScaleNormal="100" workbookViewId="0">
      <selection activeCell="E31" sqref="E31"/>
    </sheetView>
  </sheetViews>
  <sheetFormatPr defaultRowHeight="15" x14ac:dyDescent="0.25"/>
  <cols>
    <col min="1" max="1" width="28.7109375" style="1" customWidth="1"/>
    <col min="2" max="2" width="13.7109375" style="1" customWidth="1"/>
    <col min="3" max="5" width="10" style="1" bestFit="1" customWidth="1"/>
    <col min="6" max="6" width="12.28515625" style="1" customWidth="1"/>
    <col min="7" max="7" width="13.85546875" style="1" customWidth="1"/>
    <col min="8" max="8" width="12.28515625" style="1" customWidth="1"/>
    <col min="9" max="13" width="9.140625" style="3"/>
    <col min="14" max="16384" width="9.140625" style="1"/>
  </cols>
  <sheetData>
    <row r="1" spans="1:7" ht="18" x14ac:dyDescent="0.25">
      <c r="A1" s="22" t="s">
        <v>24</v>
      </c>
    </row>
    <row r="3" spans="1:7" ht="15.75" x14ac:dyDescent="0.25">
      <c r="A3" s="30" t="s">
        <v>25</v>
      </c>
    </row>
    <row r="4" spans="1:7" x14ac:dyDescent="0.25">
      <c r="A4" s="31"/>
    </row>
    <row r="6" spans="1:7" x14ac:dyDescent="0.25">
      <c r="A6" s="10" t="s">
        <v>20</v>
      </c>
    </row>
    <row r="8" spans="1:7" ht="15.75" thickBot="1" x14ac:dyDescent="0.3">
      <c r="A8" s="11"/>
      <c r="B8" s="12">
        <v>2019</v>
      </c>
      <c r="C8" s="12">
        <v>2020</v>
      </c>
      <c r="D8" s="12">
        <v>2021</v>
      </c>
      <c r="E8" s="12">
        <v>2022</v>
      </c>
      <c r="F8" s="12">
        <v>2023</v>
      </c>
      <c r="G8" s="12" t="s">
        <v>21</v>
      </c>
    </row>
    <row r="9" spans="1:7" x14ac:dyDescent="0.25">
      <c r="A9" s="14" t="s">
        <v>4</v>
      </c>
      <c r="B9" s="15">
        <v>1300645</v>
      </c>
      <c r="C9" s="15">
        <v>1293941</v>
      </c>
      <c r="D9" s="15">
        <v>1281012</v>
      </c>
      <c r="E9" s="15">
        <v>1275950</v>
      </c>
      <c r="F9" s="15">
        <v>1272627</v>
      </c>
      <c r="G9" s="15">
        <v>1269571</v>
      </c>
    </row>
    <row r="10" spans="1:7" x14ac:dyDescent="0.25">
      <c r="A10" s="16" t="s">
        <v>5</v>
      </c>
      <c r="B10" s="23">
        <v>8500</v>
      </c>
      <c r="C10" s="23">
        <v>8237</v>
      </c>
      <c r="D10" s="23">
        <v>8290</v>
      </c>
      <c r="E10" s="23">
        <v>8023</v>
      </c>
      <c r="F10" s="23">
        <v>7578</v>
      </c>
      <c r="G10" s="23">
        <v>7346</v>
      </c>
    </row>
    <row r="11" spans="1:7" x14ac:dyDescent="0.25">
      <c r="A11" s="16" t="s">
        <v>6</v>
      </c>
      <c r="B11" s="23">
        <v>14612</v>
      </c>
      <c r="C11" s="23">
        <v>16027</v>
      </c>
      <c r="D11" s="23">
        <v>16266</v>
      </c>
      <c r="E11" s="23">
        <v>16780</v>
      </c>
      <c r="F11" s="23">
        <v>15829</v>
      </c>
      <c r="G11" s="23">
        <v>14809</v>
      </c>
    </row>
    <row r="12" spans="1:7" x14ac:dyDescent="0.25">
      <c r="A12" s="18" t="s">
        <v>7</v>
      </c>
      <c r="B12" s="24">
        <v>-6112</v>
      </c>
      <c r="C12" s="24">
        <v>-7790</v>
      </c>
      <c r="D12" s="24">
        <v>-7976</v>
      </c>
      <c r="E12" s="24">
        <v>-8757</v>
      </c>
      <c r="F12" s="24">
        <v>-8251</v>
      </c>
      <c r="G12" s="24">
        <v>-7463</v>
      </c>
    </row>
    <row r="13" spans="1:7" x14ac:dyDescent="0.25">
      <c r="A13" s="16" t="s">
        <v>15</v>
      </c>
      <c r="B13" s="23">
        <v>28780</v>
      </c>
      <c r="C13" s="23">
        <v>26412</v>
      </c>
      <c r="D13" s="23">
        <v>28150</v>
      </c>
      <c r="E13" s="23">
        <v>29880</v>
      </c>
      <c r="F13" s="23">
        <v>29142</v>
      </c>
      <c r="G13" s="23">
        <v>29363</v>
      </c>
    </row>
    <row r="14" spans="1:7" x14ac:dyDescent="0.25">
      <c r="A14" s="16" t="s">
        <v>16</v>
      </c>
      <c r="B14" s="23">
        <v>30059</v>
      </c>
      <c r="C14" s="23">
        <v>26499</v>
      </c>
      <c r="D14" s="23">
        <v>28417</v>
      </c>
      <c r="E14" s="23">
        <v>30018</v>
      </c>
      <c r="F14" s="23">
        <v>29289</v>
      </c>
      <c r="G14" s="23">
        <v>28858</v>
      </c>
    </row>
    <row r="15" spans="1:7" x14ac:dyDescent="0.25">
      <c r="A15" s="18" t="s">
        <v>8</v>
      </c>
      <c r="B15" s="24">
        <v>-1279</v>
      </c>
      <c r="C15" s="24">
        <v>-87</v>
      </c>
      <c r="D15" s="24">
        <v>-267</v>
      </c>
      <c r="E15" s="24">
        <v>-138</v>
      </c>
      <c r="F15" s="24">
        <v>-147</v>
      </c>
      <c r="G15" s="24">
        <v>505</v>
      </c>
    </row>
    <row r="16" spans="1:7" x14ac:dyDescent="0.25">
      <c r="A16" s="16" t="s">
        <v>17</v>
      </c>
      <c r="B16" s="23">
        <v>7416</v>
      </c>
      <c r="C16" s="23">
        <v>5445</v>
      </c>
      <c r="D16" s="23">
        <v>7227</v>
      </c>
      <c r="E16" s="23">
        <v>9023</v>
      </c>
      <c r="F16" s="23">
        <v>9755</v>
      </c>
      <c r="G16" s="23">
        <v>10615</v>
      </c>
    </row>
    <row r="17" spans="1:7" x14ac:dyDescent="0.25">
      <c r="A17" s="16" t="s">
        <v>18</v>
      </c>
      <c r="B17" s="23">
        <v>4316</v>
      </c>
      <c r="C17" s="23">
        <v>3746</v>
      </c>
      <c r="D17" s="23">
        <v>3592</v>
      </c>
      <c r="E17" s="23">
        <v>3602</v>
      </c>
      <c r="F17" s="23">
        <v>3814</v>
      </c>
      <c r="G17" s="23">
        <v>4798</v>
      </c>
    </row>
    <row r="18" spans="1:7" x14ac:dyDescent="0.25">
      <c r="A18" s="18" t="s">
        <v>9</v>
      </c>
      <c r="B18" s="24">
        <v>3100</v>
      </c>
      <c r="C18" s="24">
        <v>1699</v>
      </c>
      <c r="D18" s="24">
        <v>3635</v>
      </c>
      <c r="E18" s="24">
        <v>5421</v>
      </c>
      <c r="F18" s="24">
        <v>5941</v>
      </c>
      <c r="G18" s="24">
        <v>5817</v>
      </c>
    </row>
    <row r="19" spans="1:7" x14ac:dyDescent="0.25">
      <c r="A19" s="18" t="s">
        <v>19</v>
      </c>
      <c r="B19" s="25">
        <v>-2413</v>
      </c>
      <c r="C19" s="25">
        <v>-6751</v>
      </c>
      <c r="D19" s="25">
        <v>-454</v>
      </c>
      <c r="E19" s="26">
        <v>151</v>
      </c>
      <c r="F19" s="26">
        <v>-599</v>
      </c>
      <c r="G19" s="27" t="s">
        <v>10</v>
      </c>
    </row>
    <row r="20" spans="1:7" x14ac:dyDescent="0.25">
      <c r="A20" s="18" t="s">
        <v>22</v>
      </c>
      <c r="B20" s="24">
        <v>-6704</v>
      </c>
      <c r="C20" s="24">
        <v>-12929</v>
      </c>
      <c r="D20" s="24">
        <v>-5062</v>
      </c>
      <c r="E20" s="25">
        <v>-3323</v>
      </c>
      <c r="F20" s="25">
        <v>-3056</v>
      </c>
      <c r="G20" s="25">
        <v>-1141</v>
      </c>
    </row>
    <row r="21" spans="1:7" x14ac:dyDescent="0.25">
      <c r="A21" s="14" t="s">
        <v>11</v>
      </c>
      <c r="B21" s="28">
        <v>1293941</v>
      </c>
      <c r="C21" s="28">
        <v>1281012</v>
      </c>
      <c r="D21" s="28">
        <v>1275950</v>
      </c>
      <c r="E21" s="28">
        <v>1272627</v>
      </c>
      <c r="F21" s="28">
        <v>1269571</v>
      </c>
      <c r="G21" s="28">
        <v>1268430</v>
      </c>
    </row>
    <row r="22" spans="1:7" x14ac:dyDescent="0.25">
      <c r="A22" s="29"/>
      <c r="B22" s="29"/>
      <c r="C22" s="29"/>
      <c r="D22" s="29"/>
      <c r="E22" s="29"/>
      <c r="F22" s="29"/>
      <c r="G22" s="29"/>
    </row>
    <row r="23" spans="1:7" x14ac:dyDescent="0.25">
      <c r="B23" s="5"/>
      <c r="C23" s="5"/>
      <c r="D23" s="5"/>
      <c r="E23" s="5"/>
      <c r="F23" s="5"/>
      <c r="G23" s="5"/>
    </row>
    <row r="25" spans="1:7" x14ac:dyDescent="0.25">
      <c r="A25" s="1" t="s">
        <v>23</v>
      </c>
      <c r="B25" s="5"/>
      <c r="C25" s="5"/>
      <c r="D25" s="5"/>
      <c r="E25" s="5"/>
      <c r="F25" s="5"/>
      <c r="G25" s="5"/>
    </row>
    <row r="27" spans="1:7" x14ac:dyDescent="0.25">
      <c r="A27" s="32" t="s">
        <v>26</v>
      </c>
      <c r="G27" s="5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4B945-721E-4793-8DF5-AEEFB33EA04A}">
  <sheetPr>
    <tabColor rgb="FFC00000"/>
  </sheetPr>
  <dimension ref="A1:R64"/>
  <sheetViews>
    <sheetView zoomScale="120" zoomScaleNormal="120" workbookViewId="0">
      <selection activeCell="A5" sqref="A5"/>
    </sheetView>
  </sheetViews>
  <sheetFormatPr defaultColWidth="26.28515625" defaultRowHeight="15" x14ac:dyDescent="0.25"/>
  <cols>
    <col min="1" max="1" width="26.28515625" style="227"/>
    <col min="2" max="2" width="15" style="227" customWidth="1"/>
    <col min="3" max="8" width="10.85546875" style="227" bestFit="1" customWidth="1"/>
    <col min="9" max="9" width="10.85546875" style="227" customWidth="1"/>
    <col min="10" max="10" width="26.28515625" style="227"/>
    <col min="11" max="11" width="13.28515625" style="227" customWidth="1"/>
    <col min="12" max="18" width="9.5703125" style="227" customWidth="1"/>
    <col min="19" max="16384" width="26.28515625" style="227"/>
  </cols>
  <sheetData>
    <row r="1" spans="1:18" ht="18" x14ac:dyDescent="0.25">
      <c r="A1" s="22" t="s">
        <v>24</v>
      </c>
    </row>
    <row r="2" spans="1:18" x14ac:dyDescent="0.25">
      <c r="A2" s="1"/>
    </row>
    <row r="3" spans="1:18" ht="15.75" x14ac:dyDescent="0.25">
      <c r="A3" s="30" t="s">
        <v>377</v>
      </c>
    </row>
    <row r="4" spans="1:18" x14ac:dyDescent="0.25">
      <c r="A4" s="32" t="s">
        <v>26</v>
      </c>
    </row>
    <row r="7" spans="1:18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8" x14ac:dyDescent="0.25">
      <c r="A8" s="228" t="s">
        <v>387</v>
      </c>
    </row>
    <row r="9" spans="1:18" x14ac:dyDescent="0.25">
      <c r="A9" s="228" t="s">
        <v>388</v>
      </c>
    </row>
    <row r="10" spans="1:18" x14ac:dyDescent="0.25">
      <c r="A10" s="228" t="s">
        <v>389</v>
      </c>
      <c r="J10" s="229" t="s">
        <v>390</v>
      </c>
      <c r="K10" s="230"/>
      <c r="L10" s="230"/>
      <c r="M10" s="230"/>
      <c r="N10" s="230"/>
      <c r="O10" s="230"/>
      <c r="P10" s="230"/>
      <c r="Q10" s="230"/>
      <c r="R10" s="230"/>
    </row>
    <row r="11" spans="1:18" x14ac:dyDescent="0.25">
      <c r="A11" s="228" t="s">
        <v>391</v>
      </c>
      <c r="J11" s="73"/>
      <c r="K11" s="230"/>
      <c r="L11" s="230"/>
      <c r="M11" s="230"/>
      <c r="N11" s="230"/>
      <c r="O11" s="230"/>
      <c r="P11" s="230"/>
      <c r="Q11" s="230"/>
      <c r="R11" s="230"/>
    </row>
    <row r="12" spans="1:18" x14ac:dyDescent="0.25">
      <c r="A12" s="231" t="s">
        <v>392</v>
      </c>
      <c r="H12" s="232"/>
    </row>
    <row r="13" spans="1:18" x14ac:dyDescent="0.25">
      <c r="A13" s="233" t="s">
        <v>12</v>
      </c>
      <c r="B13" s="189" t="s">
        <v>0</v>
      </c>
      <c r="C13" s="189" t="s">
        <v>1</v>
      </c>
      <c r="D13" s="189" t="s">
        <v>2</v>
      </c>
      <c r="E13" s="189" t="s">
        <v>3</v>
      </c>
      <c r="F13" s="189">
        <v>2023</v>
      </c>
      <c r="G13" s="189">
        <v>2024</v>
      </c>
      <c r="H13" s="234" t="s">
        <v>39</v>
      </c>
      <c r="I13" s="235"/>
    </row>
    <row r="14" spans="1:18" ht="15.75" thickBot="1" x14ac:dyDescent="0.3">
      <c r="A14" s="233" t="s">
        <v>52</v>
      </c>
      <c r="B14" s="236" t="s">
        <v>14</v>
      </c>
      <c r="C14" s="236" t="s">
        <v>14</v>
      </c>
      <c r="D14" s="236" t="s">
        <v>14</v>
      </c>
      <c r="E14" s="236" t="s">
        <v>14</v>
      </c>
      <c r="F14" s="236" t="s">
        <v>14</v>
      </c>
      <c r="G14" s="236" t="s">
        <v>14</v>
      </c>
      <c r="H14" s="236"/>
      <c r="I14" s="237"/>
      <c r="J14" s="238" t="s">
        <v>34</v>
      </c>
      <c r="K14" s="12">
        <v>2019</v>
      </c>
      <c r="L14" s="12">
        <v>2020</v>
      </c>
      <c r="M14" s="12">
        <v>2021</v>
      </c>
      <c r="N14" s="12">
        <v>2022</v>
      </c>
      <c r="O14" s="12">
        <v>2023</v>
      </c>
      <c r="P14" s="12">
        <v>2024</v>
      </c>
      <c r="Q14" s="12" t="s">
        <v>39</v>
      </c>
    </row>
    <row r="15" spans="1:18" x14ac:dyDescent="0.25">
      <c r="A15" s="239" t="s">
        <v>49</v>
      </c>
      <c r="B15" s="240">
        <v>4996158</v>
      </c>
      <c r="C15" s="240">
        <v>5039637</v>
      </c>
      <c r="D15" s="240">
        <v>5171894</v>
      </c>
      <c r="E15" s="240">
        <v>5030716</v>
      </c>
      <c r="F15" s="240">
        <v>5141341</v>
      </c>
      <c r="G15" s="76">
        <v>5253658</v>
      </c>
      <c r="H15" s="76">
        <v>5422426</v>
      </c>
      <c r="J15" s="16" t="s">
        <v>35</v>
      </c>
      <c r="K15" s="241">
        <v>23931</v>
      </c>
      <c r="L15" s="241">
        <v>23588</v>
      </c>
      <c r="M15" s="241">
        <v>23523</v>
      </c>
      <c r="N15" s="241">
        <v>22957</v>
      </c>
      <c r="O15" s="241">
        <v>23047</v>
      </c>
      <c r="P15" s="241">
        <v>24092</v>
      </c>
      <c r="Q15" s="241">
        <v>25539</v>
      </c>
    </row>
    <row r="16" spans="1:18" x14ac:dyDescent="0.25">
      <c r="A16" s="239" t="s">
        <v>48</v>
      </c>
      <c r="B16" s="240">
        <v>84611</v>
      </c>
      <c r="C16" s="240">
        <v>83504</v>
      </c>
      <c r="D16" s="240">
        <v>82568</v>
      </c>
      <c r="E16" s="240">
        <v>80988</v>
      </c>
      <c r="F16" s="240">
        <v>82904</v>
      </c>
      <c r="G16" s="76">
        <v>85828</v>
      </c>
      <c r="H16" s="76">
        <v>91170</v>
      </c>
      <c r="J16" s="16" t="s">
        <v>36</v>
      </c>
      <c r="K16" s="241">
        <v>23191</v>
      </c>
      <c r="L16" s="241">
        <v>22661</v>
      </c>
      <c r="M16" s="241">
        <v>22338</v>
      </c>
      <c r="N16" s="241">
        <v>21819</v>
      </c>
      <c r="O16" s="241">
        <v>22437</v>
      </c>
      <c r="P16" s="241">
        <v>23465</v>
      </c>
      <c r="Q16" s="241">
        <v>25330</v>
      </c>
    </row>
    <row r="17" spans="1:17" x14ac:dyDescent="0.25">
      <c r="A17" s="189" t="s">
        <v>44</v>
      </c>
      <c r="B17" s="192">
        <v>23931</v>
      </c>
      <c r="C17" s="192">
        <v>23588</v>
      </c>
      <c r="D17" s="192">
        <v>23523</v>
      </c>
      <c r="E17" s="192">
        <v>22957</v>
      </c>
      <c r="F17" s="192">
        <v>23047</v>
      </c>
      <c r="G17" s="13">
        <v>24092</v>
      </c>
      <c r="H17" s="192">
        <v>25539</v>
      </c>
      <c r="J17" s="16" t="s">
        <v>37</v>
      </c>
      <c r="K17" s="241">
        <v>17092</v>
      </c>
      <c r="L17" s="241">
        <v>16837</v>
      </c>
      <c r="M17" s="241">
        <v>17285</v>
      </c>
      <c r="N17" s="241">
        <v>16825</v>
      </c>
      <c r="O17" s="241">
        <v>17322</v>
      </c>
      <c r="P17" s="241">
        <v>17426</v>
      </c>
      <c r="Q17" s="241">
        <v>18285</v>
      </c>
    </row>
    <row r="18" spans="1:17" x14ac:dyDescent="0.25">
      <c r="A18" s="189" t="s">
        <v>45</v>
      </c>
      <c r="B18" s="192">
        <v>23191</v>
      </c>
      <c r="C18" s="192">
        <v>22661</v>
      </c>
      <c r="D18" s="192">
        <v>22338</v>
      </c>
      <c r="E18" s="192">
        <v>21819</v>
      </c>
      <c r="F18" s="192">
        <v>22437</v>
      </c>
      <c r="G18" s="13">
        <v>23465</v>
      </c>
      <c r="H18" s="192">
        <v>25330</v>
      </c>
      <c r="J18" s="16" t="s">
        <v>38</v>
      </c>
      <c r="K18" s="241">
        <v>20397</v>
      </c>
      <c r="L18" s="241">
        <v>20418</v>
      </c>
      <c r="M18" s="241">
        <v>19422</v>
      </c>
      <c r="N18" s="241">
        <v>19387</v>
      </c>
      <c r="O18" s="241">
        <v>20098</v>
      </c>
      <c r="P18" s="241">
        <v>20845</v>
      </c>
      <c r="Q18" s="241">
        <v>22016</v>
      </c>
    </row>
    <row r="19" spans="1:17" x14ac:dyDescent="0.25">
      <c r="A19" s="189" t="s">
        <v>46</v>
      </c>
      <c r="B19" s="192">
        <v>17092</v>
      </c>
      <c r="C19" s="192">
        <v>16837</v>
      </c>
      <c r="D19" s="192">
        <v>17285</v>
      </c>
      <c r="E19" s="192">
        <v>16825</v>
      </c>
      <c r="F19" s="192">
        <v>17322</v>
      </c>
      <c r="G19" s="13">
        <v>17426</v>
      </c>
      <c r="H19" s="192">
        <v>18285</v>
      </c>
      <c r="J19" s="242" t="s">
        <v>31</v>
      </c>
      <c r="K19" s="243">
        <v>84611</v>
      </c>
      <c r="L19" s="243">
        <v>83504</v>
      </c>
      <c r="M19" s="243">
        <v>82568</v>
      </c>
      <c r="N19" s="243">
        <v>80988</v>
      </c>
      <c r="O19" s="243">
        <v>82904</v>
      </c>
      <c r="P19" s="243">
        <v>85828</v>
      </c>
      <c r="Q19" s="243">
        <v>91170</v>
      </c>
    </row>
    <row r="20" spans="1:17" x14ac:dyDescent="0.25">
      <c r="A20" s="189" t="s">
        <v>47</v>
      </c>
      <c r="B20" s="192">
        <v>20397</v>
      </c>
      <c r="C20" s="192">
        <v>20418</v>
      </c>
      <c r="D20" s="192">
        <v>19422</v>
      </c>
      <c r="E20" s="192">
        <v>19387</v>
      </c>
      <c r="F20" s="192">
        <v>20098</v>
      </c>
      <c r="G20" s="13">
        <v>20845</v>
      </c>
      <c r="H20" s="192">
        <v>22016</v>
      </c>
      <c r="J20" s="244" t="s">
        <v>32</v>
      </c>
      <c r="K20" s="245">
        <v>4996158</v>
      </c>
      <c r="L20" s="245">
        <v>5039637</v>
      </c>
      <c r="M20" s="245">
        <v>5171894</v>
      </c>
      <c r="N20" s="245">
        <v>5030716</v>
      </c>
      <c r="O20" s="245">
        <v>5141341</v>
      </c>
      <c r="P20" s="245">
        <v>5253658</v>
      </c>
      <c r="Q20" s="245">
        <v>5422426</v>
      </c>
    </row>
    <row r="22" spans="1:17" x14ac:dyDescent="0.25">
      <c r="B22" s="246"/>
      <c r="C22" s="246"/>
      <c r="D22" s="246"/>
      <c r="E22" s="246"/>
      <c r="F22" s="246"/>
      <c r="G22" s="3"/>
      <c r="H22" s="3"/>
      <c r="I22" s="3"/>
      <c r="J22" s="3"/>
      <c r="K22" s="3"/>
      <c r="L22" s="3"/>
      <c r="M22" s="3"/>
    </row>
    <row r="25" spans="1:17" s="3" customFormat="1" x14ac:dyDescent="0.25">
      <c r="A25" s="247" t="s">
        <v>393</v>
      </c>
    </row>
    <row r="26" spans="1:17" x14ac:dyDescent="0.25">
      <c r="A26" s="248" t="s">
        <v>387</v>
      </c>
      <c r="B26" s="3"/>
      <c r="C26" s="3"/>
      <c r="D26" s="3"/>
      <c r="E26" s="3"/>
      <c r="F26" s="3"/>
    </row>
    <row r="27" spans="1:17" x14ac:dyDescent="0.25">
      <c r="A27" s="248" t="s">
        <v>391</v>
      </c>
      <c r="B27" s="3"/>
      <c r="C27" s="3"/>
      <c r="D27" s="3"/>
      <c r="E27" s="3"/>
      <c r="F27" s="3"/>
    </row>
    <row r="28" spans="1:17" x14ac:dyDescent="0.25">
      <c r="A28" s="248" t="s">
        <v>388</v>
      </c>
      <c r="B28" s="3"/>
      <c r="C28" s="3"/>
      <c r="D28" s="3"/>
      <c r="E28" s="3"/>
      <c r="F28" s="3"/>
    </row>
    <row r="29" spans="1:17" x14ac:dyDescent="0.25">
      <c r="A29" s="248" t="s">
        <v>389</v>
      </c>
      <c r="B29" s="3"/>
      <c r="C29" s="3"/>
      <c r="D29" s="3"/>
      <c r="E29" s="3"/>
      <c r="F29" s="3"/>
    </row>
    <row r="30" spans="1:17" x14ac:dyDescent="0.25">
      <c r="A30" s="248" t="s">
        <v>394</v>
      </c>
      <c r="B30" s="3"/>
      <c r="C30" s="3"/>
      <c r="D30" s="3"/>
      <c r="E30" s="3"/>
      <c r="F30" s="3"/>
    </row>
    <row r="31" spans="1:17" x14ac:dyDescent="0.25">
      <c r="A31" s="249" t="s">
        <v>395</v>
      </c>
      <c r="B31" s="3"/>
      <c r="C31" s="3"/>
      <c r="D31" s="3"/>
      <c r="E31" s="3"/>
      <c r="F31" s="3"/>
    </row>
    <row r="32" spans="1:17" x14ac:dyDescent="0.25">
      <c r="A32" s="8" t="s">
        <v>12</v>
      </c>
      <c r="B32" s="9" t="s">
        <v>0</v>
      </c>
      <c r="C32" s="9" t="s">
        <v>1</v>
      </c>
      <c r="D32" s="9" t="s">
        <v>2</v>
      </c>
      <c r="E32" s="9" t="s">
        <v>3</v>
      </c>
      <c r="F32" s="9" t="s">
        <v>13</v>
      </c>
      <c r="G32" s="9">
        <v>2024</v>
      </c>
      <c r="H32" s="9" t="s">
        <v>39</v>
      </c>
      <c r="I32" s="20"/>
    </row>
    <row r="33" spans="1:9" x14ac:dyDescent="0.25">
      <c r="A33" s="8" t="s">
        <v>52</v>
      </c>
      <c r="B33" s="74" t="s">
        <v>14</v>
      </c>
      <c r="C33" s="74" t="s">
        <v>14</v>
      </c>
      <c r="D33" s="74" t="s">
        <v>14</v>
      </c>
      <c r="E33" s="74" t="s">
        <v>14</v>
      </c>
      <c r="F33" s="74" t="s">
        <v>14</v>
      </c>
      <c r="G33" s="74" t="s">
        <v>14</v>
      </c>
      <c r="H33" s="74" t="s">
        <v>14</v>
      </c>
      <c r="I33" s="250"/>
    </row>
    <row r="34" spans="1:9" x14ac:dyDescent="0.25">
      <c r="A34" s="75" t="s">
        <v>49</v>
      </c>
      <c r="B34" s="76">
        <v>59816673</v>
      </c>
      <c r="C34" s="76">
        <v>59641488</v>
      </c>
      <c r="D34" s="76">
        <v>59236213</v>
      </c>
      <c r="E34" s="76">
        <v>59030133</v>
      </c>
      <c r="F34" s="76">
        <v>58997201</v>
      </c>
      <c r="G34" s="251">
        <v>58971230</v>
      </c>
      <c r="H34" s="251">
        <v>58934177</v>
      </c>
      <c r="I34" s="252"/>
    </row>
    <row r="35" spans="1:9" x14ac:dyDescent="0.25">
      <c r="A35" s="75" t="s">
        <v>48</v>
      </c>
      <c r="B35" s="76">
        <v>1300645</v>
      </c>
      <c r="C35" s="76">
        <v>1293941</v>
      </c>
      <c r="D35" s="76">
        <v>1281012</v>
      </c>
      <c r="E35" s="76">
        <v>1275950</v>
      </c>
      <c r="F35" s="76">
        <v>1272627</v>
      </c>
      <c r="G35" s="251">
        <v>1269571</v>
      </c>
      <c r="H35" s="251">
        <v>1268430</v>
      </c>
      <c r="I35" s="252"/>
    </row>
    <row r="36" spans="1:9" x14ac:dyDescent="0.25">
      <c r="A36" s="9" t="s">
        <v>44</v>
      </c>
      <c r="B36" s="13">
        <v>297313</v>
      </c>
      <c r="C36" s="13">
        <v>294838</v>
      </c>
      <c r="D36" s="13">
        <v>290811</v>
      </c>
      <c r="E36" s="13">
        <v>288956</v>
      </c>
      <c r="F36" s="13">
        <v>287806</v>
      </c>
      <c r="G36" s="253">
        <v>286832</v>
      </c>
      <c r="H36" s="253">
        <v>286681</v>
      </c>
      <c r="I36" s="254"/>
    </row>
    <row r="37" spans="1:9" x14ac:dyDescent="0.25">
      <c r="A37" s="9" t="s">
        <v>45</v>
      </c>
      <c r="B37" s="13">
        <v>305291</v>
      </c>
      <c r="C37" s="13">
        <v>303900</v>
      </c>
      <c r="D37" s="13">
        <v>301104</v>
      </c>
      <c r="E37" s="13">
        <v>299646</v>
      </c>
      <c r="F37" s="13">
        <v>299071</v>
      </c>
      <c r="G37" s="253">
        <v>299274</v>
      </c>
      <c r="H37" s="253">
        <v>299796</v>
      </c>
      <c r="I37" s="254"/>
    </row>
    <row r="38" spans="1:9" x14ac:dyDescent="0.25">
      <c r="A38" s="9" t="s">
        <v>46</v>
      </c>
      <c r="B38" s="13">
        <v>317366</v>
      </c>
      <c r="C38" s="13">
        <v>316363</v>
      </c>
      <c r="D38" s="13">
        <v>313882</v>
      </c>
      <c r="E38" s="13">
        <v>313631</v>
      </c>
      <c r="F38" s="13">
        <v>313110</v>
      </c>
      <c r="G38" s="253">
        <v>312246</v>
      </c>
      <c r="H38" s="253">
        <v>311826</v>
      </c>
      <c r="I38" s="254"/>
    </row>
    <row r="39" spans="1:9" x14ac:dyDescent="0.25">
      <c r="A39" s="9" t="s">
        <v>47</v>
      </c>
      <c r="B39" s="13">
        <v>380675</v>
      </c>
      <c r="C39" s="13">
        <v>378840</v>
      </c>
      <c r="D39" s="13">
        <v>375215</v>
      </c>
      <c r="E39" s="13">
        <v>373717</v>
      </c>
      <c r="F39" s="13">
        <v>372640</v>
      </c>
      <c r="G39" s="253">
        <v>371219</v>
      </c>
      <c r="H39" s="253">
        <v>370127</v>
      </c>
      <c r="I39" s="254"/>
    </row>
    <row r="40" spans="1:9" x14ac:dyDescent="0.25">
      <c r="A40" s="3"/>
      <c r="B40" s="3"/>
      <c r="C40" s="3"/>
      <c r="D40" s="3"/>
      <c r="E40" s="3"/>
      <c r="F40" s="3"/>
    </row>
    <row r="41" spans="1:9" x14ac:dyDescent="0.25">
      <c r="A41" s="3"/>
      <c r="B41" s="3"/>
      <c r="C41" s="3"/>
      <c r="D41" s="3"/>
      <c r="E41" s="3"/>
      <c r="F41" s="3"/>
    </row>
    <row r="42" spans="1:9" x14ac:dyDescent="0.25">
      <c r="A42" s="3"/>
      <c r="B42" s="9" t="s">
        <v>0</v>
      </c>
      <c r="C42" s="9" t="s">
        <v>1</v>
      </c>
      <c r="D42" s="9" t="s">
        <v>2</v>
      </c>
      <c r="E42" s="9" t="s">
        <v>3</v>
      </c>
      <c r="F42" s="9">
        <v>2023</v>
      </c>
      <c r="G42" s="9">
        <v>2024</v>
      </c>
      <c r="H42" s="9" t="s">
        <v>39</v>
      </c>
    </row>
    <row r="43" spans="1:9" x14ac:dyDescent="0.25">
      <c r="A43" s="9" t="s">
        <v>49</v>
      </c>
      <c r="B43" s="255">
        <f t="shared" ref="B43:H48" si="0">B15/B34*100</f>
        <v>8.3524504948645344</v>
      </c>
      <c r="C43" s="255">
        <f t="shared" si="0"/>
        <v>8.4498847513663637</v>
      </c>
      <c r="D43" s="255">
        <f t="shared" si="0"/>
        <v>8.7309666470407219</v>
      </c>
      <c r="E43" s="255">
        <f t="shared" si="0"/>
        <v>8.5222847117759333</v>
      </c>
      <c r="F43" s="255">
        <f t="shared" si="0"/>
        <v>8.7145507123295562</v>
      </c>
      <c r="G43" s="255">
        <f t="shared" si="0"/>
        <v>8.9088492812512126</v>
      </c>
      <c r="H43" s="255">
        <f t="shared" si="0"/>
        <v>9.2008173797014265</v>
      </c>
    </row>
    <row r="44" spans="1:9" x14ac:dyDescent="0.25">
      <c r="A44" s="9" t="s">
        <v>48</v>
      </c>
      <c r="B44" s="255">
        <f t="shared" si="0"/>
        <v>6.5053108265514412</v>
      </c>
      <c r="C44" s="255">
        <f t="shared" si="0"/>
        <v>6.4534627158425311</v>
      </c>
      <c r="D44" s="255">
        <f t="shared" si="0"/>
        <v>6.4455290036315036</v>
      </c>
      <c r="E44" s="255">
        <f t="shared" si="0"/>
        <v>6.3472706610760614</v>
      </c>
      <c r="F44" s="255">
        <f t="shared" si="0"/>
        <v>6.5143989558605941</v>
      </c>
      <c r="G44" s="255">
        <f t="shared" si="0"/>
        <v>6.7603938653293119</v>
      </c>
      <c r="H44" s="255">
        <f t="shared" si="0"/>
        <v>7.1876256474539391</v>
      </c>
    </row>
    <row r="45" spans="1:9" x14ac:dyDescent="0.25">
      <c r="A45" s="9" t="s">
        <v>44</v>
      </c>
      <c r="B45" s="255">
        <f t="shared" si="0"/>
        <v>8.0490930433583472</v>
      </c>
      <c r="C45" s="255">
        <f t="shared" si="0"/>
        <v>8.0003256025342733</v>
      </c>
      <c r="D45" s="255">
        <f t="shared" si="0"/>
        <v>8.0887586783168448</v>
      </c>
      <c r="E45" s="255">
        <f t="shared" si="0"/>
        <v>7.9448082060936622</v>
      </c>
      <c r="F45" s="255">
        <f t="shared" si="0"/>
        <v>8.0078247152595843</v>
      </c>
      <c r="G45" s="255">
        <f t="shared" si="0"/>
        <v>8.3993417749762926</v>
      </c>
      <c r="H45" s="255">
        <f t="shared" si="0"/>
        <v>8.908508062968945</v>
      </c>
    </row>
    <row r="46" spans="1:9" x14ac:dyDescent="0.25">
      <c r="A46" s="9" t="s">
        <v>45</v>
      </c>
      <c r="B46" s="255">
        <f t="shared" si="0"/>
        <v>7.596358883819045</v>
      </c>
      <c r="C46" s="255">
        <f t="shared" si="0"/>
        <v>7.4567291872326429</v>
      </c>
      <c r="D46" s="255">
        <f t="shared" si="0"/>
        <v>7.4186991869918701</v>
      </c>
      <c r="E46" s="255">
        <f t="shared" si="0"/>
        <v>7.2815922788890886</v>
      </c>
      <c r="F46" s="255">
        <f t="shared" si="0"/>
        <v>7.502231911485902</v>
      </c>
      <c r="G46" s="255">
        <f t="shared" si="0"/>
        <v>7.8406410179300572</v>
      </c>
      <c r="H46" s="255">
        <f t="shared" si="0"/>
        <v>8.4490787068539941</v>
      </c>
    </row>
    <row r="47" spans="1:9" x14ac:dyDescent="0.25">
      <c r="A47" s="9" t="s">
        <v>46</v>
      </c>
      <c r="B47" s="255">
        <f t="shared" si="0"/>
        <v>5.3855800558345885</v>
      </c>
      <c r="C47" s="255">
        <f t="shared" si="0"/>
        <v>5.3220509351599272</v>
      </c>
      <c r="D47" s="255">
        <f t="shared" si="0"/>
        <v>5.506846521941366</v>
      </c>
      <c r="E47" s="255">
        <f t="shared" si="0"/>
        <v>5.3645844957928261</v>
      </c>
      <c r="F47" s="255">
        <f t="shared" si="0"/>
        <v>5.5322410654402603</v>
      </c>
      <c r="G47" s="255">
        <f t="shared" si="0"/>
        <v>5.5808561198542179</v>
      </c>
      <c r="H47" s="255">
        <f t="shared" si="0"/>
        <v>5.8638471455234651</v>
      </c>
    </row>
    <row r="48" spans="1:9" x14ac:dyDescent="0.25">
      <c r="A48" s="9" t="s">
        <v>47</v>
      </c>
      <c r="B48" s="255">
        <f t="shared" si="0"/>
        <v>5.3581138766664473</v>
      </c>
      <c r="C48" s="255">
        <f t="shared" si="0"/>
        <v>5.3896103896103895</v>
      </c>
      <c r="D48" s="255">
        <f t="shared" si="0"/>
        <v>5.176232293485068</v>
      </c>
      <c r="E48" s="255">
        <f t="shared" si="0"/>
        <v>5.1876152275652432</v>
      </c>
      <c r="F48" s="255">
        <f t="shared" si="0"/>
        <v>5.3934091884929156</v>
      </c>
      <c r="G48" s="255">
        <f t="shared" si="0"/>
        <v>5.6152837004571428</v>
      </c>
      <c r="H48" s="255">
        <f t="shared" si="0"/>
        <v>5.9482285810005751</v>
      </c>
    </row>
    <row r="51" spans="2:2" x14ac:dyDescent="0.25">
      <c r="B51" s="256" t="s">
        <v>396</v>
      </c>
    </row>
    <row r="52" spans="2:2" x14ac:dyDescent="0.25">
      <c r="B52" s="257"/>
    </row>
    <row r="64" spans="2:2" x14ac:dyDescent="0.25">
      <c r="B64" s="32" t="s">
        <v>26</v>
      </c>
    </row>
  </sheetData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FCBA1-88AE-4D85-A631-6E787D7B7250}">
  <sheetPr>
    <tabColor rgb="FFC00000"/>
  </sheetPr>
  <dimension ref="A1:O46"/>
  <sheetViews>
    <sheetView topLeftCell="A14" zoomScaleNormal="100" workbookViewId="0">
      <selection activeCell="A5" sqref="A5"/>
    </sheetView>
  </sheetViews>
  <sheetFormatPr defaultRowHeight="15" x14ac:dyDescent="0.25"/>
  <cols>
    <col min="1" max="1" width="32.140625" style="6" customWidth="1"/>
    <col min="2" max="9" width="9.5703125" style="6" bestFit="1" customWidth="1"/>
    <col min="10" max="16384" width="9.140625" style="6"/>
  </cols>
  <sheetData>
    <row r="1" spans="1:15" ht="18" x14ac:dyDescent="0.25">
      <c r="A1" s="22" t="s">
        <v>24</v>
      </c>
    </row>
    <row r="2" spans="1:15" x14ac:dyDescent="0.25">
      <c r="A2" s="1"/>
    </row>
    <row r="3" spans="1:15" ht="15.75" x14ac:dyDescent="0.25">
      <c r="A3" s="30" t="s">
        <v>377</v>
      </c>
    </row>
    <row r="4" spans="1:15" x14ac:dyDescent="0.2">
      <c r="A4" s="32" t="s">
        <v>26</v>
      </c>
    </row>
    <row r="7" spans="1:15" s="211" customFormat="1" ht="22.5" customHeight="1" x14ac:dyDescent="0.25">
      <c r="A7" s="210" t="s">
        <v>380</v>
      </c>
      <c r="J7" s="326" t="s">
        <v>381</v>
      </c>
      <c r="K7" s="326"/>
      <c r="L7" s="326"/>
      <c r="M7" s="326"/>
      <c r="N7" s="326"/>
      <c r="O7" s="326"/>
    </row>
    <row r="8" spans="1:15" x14ac:dyDescent="0.25">
      <c r="A8" s="211" t="s">
        <v>382</v>
      </c>
      <c r="B8" s="212" t="s">
        <v>69</v>
      </c>
      <c r="C8" s="212" t="s">
        <v>70</v>
      </c>
      <c r="D8" s="212" t="s">
        <v>71</v>
      </c>
      <c r="E8" s="212" t="s">
        <v>72</v>
      </c>
      <c r="F8" s="212" t="s">
        <v>336</v>
      </c>
      <c r="G8" s="212" t="s">
        <v>337</v>
      </c>
      <c r="H8" s="212" t="s">
        <v>338</v>
      </c>
      <c r="I8" s="212" t="s">
        <v>339</v>
      </c>
      <c r="J8" s="213" t="s">
        <v>0</v>
      </c>
      <c r="K8" s="213" t="s">
        <v>1</v>
      </c>
      <c r="L8" s="213" t="s">
        <v>2</v>
      </c>
      <c r="M8" s="213" t="s">
        <v>3</v>
      </c>
      <c r="N8" s="213" t="s">
        <v>76</v>
      </c>
      <c r="O8" s="213" t="s">
        <v>92</v>
      </c>
    </row>
    <row r="9" spans="1:15" x14ac:dyDescent="0.25">
      <c r="A9" s="214" t="s">
        <v>355</v>
      </c>
      <c r="B9" s="215">
        <v>376582</v>
      </c>
      <c r="C9" s="215">
        <v>359523</v>
      </c>
      <c r="D9" s="215">
        <v>309211</v>
      </c>
      <c r="E9" s="215">
        <v>267042</v>
      </c>
      <c r="F9" s="215">
        <v>259758</v>
      </c>
      <c r="G9" s="215">
        <v>271810</v>
      </c>
      <c r="H9" s="215">
        <v>314567</v>
      </c>
      <c r="I9" s="215">
        <v>303399</v>
      </c>
      <c r="J9" s="216">
        <v>264571</v>
      </c>
      <c r="K9" s="216">
        <v>191766</v>
      </c>
      <c r="L9" s="216">
        <v>243607</v>
      </c>
      <c r="M9" s="216">
        <v>336495</v>
      </c>
      <c r="N9" s="216">
        <v>378372</v>
      </c>
      <c r="O9" s="216">
        <v>382071</v>
      </c>
    </row>
    <row r="10" spans="1:15" x14ac:dyDescent="0.25">
      <c r="A10" s="214" t="s">
        <v>356</v>
      </c>
      <c r="B10" s="217">
        <v>176019</v>
      </c>
      <c r="C10" s="217">
        <v>77188</v>
      </c>
      <c r="D10" s="217">
        <v>103661</v>
      </c>
      <c r="E10" s="217">
        <v>158351</v>
      </c>
      <c r="F10" s="217">
        <v>151525</v>
      </c>
      <c r="G10" s="217">
        <v>145480</v>
      </c>
      <c r="H10" s="217">
        <v>163771</v>
      </c>
      <c r="I10" s="217">
        <v>135923</v>
      </c>
      <c r="J10" s="216">
        <v>57485</v>
      </c>
      <c r="K10" s="216">
        <v>38934</v>
      </c>
      <c r="L10" s="216">
        <v>64093</v>
      </c>
      <c r="M10" s="216">
        <v>50679</v>
      </c>
      <c r="N10" s="216">
        <v>44381</v>
      </c>
      <c r="O10" s="216">
        <v>35235</v>
      </c>
    </row>
    <row r="11" spans="1:15" ht="30" x14ac:dyDescent="0.25">
      <c r="A11" s="218" t="s">
        <v>383</v>
      </c>
      <c r="B11" s="219">
        <f t="shared" ref="B11:I11" si="0">B9-B10</f>
        <v>200563</v>
      </c>
      <c r="C11" s="219">
        <f>C9-C10</f>
        <v>282335</v>
      </c>
      <c r="D11" s="219">
        <f t="shared" si="0"/>
        <v>205550</v>
      </c>
      <c r="E11" s="219">
        <f t="shared" si="0"/>
        <v>108691</v>
      </c>
      <c r="F11" s="219">
        <f t="shared" si="0"/>
        <v>108233</v>
      </c>
      <c r="G11" s="219">
        <f t="shared" si="0"/>
        <v>126330</v>
      </c>
      <c r="H11" s="219">
        <f t="shared" si="0"/>
        <v>150796</v>
      </c>
      <c r="I11" s="219">
        <f t="shared" si="0"/>
        <v>167476</v>
      </c>
      <c r="J11" s="216">
        <v>207086</v>
      </c>
      <c r="K11" s="216">
        <v>152832</v>
      </c>
      <c r="L11" s="216">
        <v>179514</v>
      </c>
      <c r="M11" s="216">
        <v>285816</v>
      </c>
      <c r="N11" s="216">
        <v>333991</v>
      </c>
      <c r="O11" s="216">
        <v>346836</v>
      </c>
    </row>
    <row r="12" spans="1:15" x14ac:dyDescent="0.2">
      <c r="A12" s="220" t="s">
        <v>357</v>
      </c>
      <c r="B12" s="184">
        <v>4319201</v>
      </c>
      <c r="C12" s="184">
        <v>4610493</v>
      </c>
      <c r="D12" s="184">
        <v>4787166</v>
      </c>
      <c r="E12" s="184">
        <v>4835245</v>
      </c>
      <c r="F12" s="184">
        <v>4831042</v>
      </c>
      <c r="G12" s="184">
        <v>4818633</v>
      </c>
      <c r="H12" s="184">
        <v>4883451</v>
      </c>
      <c r="I12" s="184">
        <v>4996158</v>
      </c>
      <c r="J12" s="221">
        <v>5039637</v>
      </c>
      <c r="K12" s="221">
        <v>5171894</v>
      </c>
      <c r="L12" s="221">
        <v>5030716</v>
      </c>
      <c r="M12" s="221">
        <v>5141341</v>
      </c>
      <c r="N12" s="221">
        <v>5253658</v>
      </c>
      <c r="O12" s="221">
        <v>5422426</v>
      </c>
    </row>
    <row r="13" spans="1:15" x14ac:dyDescent="0.25">
      <c r="M13" s="192"/>
    </row>
    <row r="16" spans="1:15" x14ac:dyDescent="0.25">
      <c r="A16" s="210" t="s">
        <v>384</v>
      </c>
    </row>
    <row r="17" spans="1:15" x14ac:dyDescent="0.25">
      <c r="B17" s="212" t="s">
        <v>69</v>
      </c>
      <c r="C17" s="212" t="s">
        <v>70</v>
      </c>
      <c r="D17" s="212" t="s">
        <v>71</v>
      </c>
      <c r="E17" s="212" t="s">
        <v>72</v>
      </c>
      <c r="F17" s="212" t="s">
        <v>336</v>
      </c>
      <c r="G17" s="212" t="s">
        <v>337</v>
      </c>
      <c r="H17" s="212" t="s">
        <v>338</v>
      </c>
      <c r="I17" s="212" t="s">
        <v>339</v>
      </c>
      <c r="J17" s="213" t="s">
        <v>0</v>
      </c>
      <c r="K17" s="213" t="s">
        <v>1</v>
      </c>
      <c r="L17" s="213" t="s">
        <v>2</v>
      </c>
      <c r="M17" s="213" t="s">
        <v>3</v>
      </c>
      <c r="N17" s="213" t="s">
        <v>76</v>
      </c>
      <c r="O17" s="213" t="s">
        <v>92</v>
      </c>
    </row>
    <row r="18" spans="1:15" x14ac:dyDescent="0.25">
      <c r="A18" s="181" t="s">
        <v>355</v>
      </c>
      <c r="B18" s="222">
        <v>7298</v>
      </c>
      <c r="C18" s="222">
        <v>6752</v>
      </c>
      <c r="D18" s="222">
        <v>5667</v>
      </c>
      <c r="E18" s="222">
        <v>4735</v>
      </c>
      <c r="F18" s="182">
        <v>4708</v>
      </c>
      <c r="G18" s="182">
        <v>5649</v>
      </c>
      <c r="H18" s="182">
        <v>6326</v>
      </c>
      <c r="I18" s="182">
        <v>7008</v>
      </c>
      <c r="J18" s="13">
        <v>5333</v>
      </c>
      <c r="K18" s="13">
        <v>3869</v>
      </c>
      <c r="L18" s="13">
        <v>5210</v>
      </c>
      <c r="M18" s="13">
        <v>6882</v>
      </c>
      <c r="N18" s="13">
        <v>8101</v>
      </c>
      <c r="O18" s="13">
        <v>9175</v>
      </c>
    </row>
    <row r="19" spans="1:15" x14ac:dyDescent="0.25">
      <c r="A19" s="181" t="s">
        <v>356</v>
      </c>
      <c r="B19" s="223">
        <v>3294</v>
      </c>
      <c r="C19" s="223">
        <v>1418</v>
      </c>
      <c r="D19" s="223">
        <v>2364</v>
      </c>
      <c r="E19" s="223">
        <v>2600</v>
      </c>
      <c r="F19" s="183">
        <v>3464</v>
      </c>
      <c r="G19" s="183">
        <v>3370</v>
      </c>
      <c r="H19" s="183">
        <v>3415</v>
      </c>
      <c r="I19" s="183">
        <v>3115</v>
      </c>
      <c r="J19" s="13">
        <v>1193</v>
      </c>
      <c r="K19" s="13">
        <v>796</v>
      </c>
      <c r="L19" s="13">
        <v>1339</v>
      </c>
      <c r="M19" s="13">
        <v>1057</v>
      </c>
      <c r="N19" s="13">
        <v>961</v>
      </c>
      <c r="O19" s="13">
        <v>746</v>
      </c>
    </row>
    <row r="20" spans="1:15" ht="30" x14ac:dyDescent="0.25">
      <c r="A20" s="218" t="s">
        <v>383</v>
      </c>
      <c r="B20" s="224">
        <f>B18-B19</f>
        <v>4004</v>
      </c>
      <c r="C20" s="224">
        <f t="shared" ref="C20:I20" si="1">C18-C19</f>
        <v>5334</v>
      </c>
      <c r="D20" s="224">
        <f t="shared" si="1"/>
        <v>3303</v>
      </c>
      <c r="E20" s="224">
        <f t="shared" si="1"/>
        <v>2135</v>
      </c>
      <c r="F20" s="224">
        <f t="shared" si="1"/>
        <v>1244</v>
      </c>
      <c r="G20" s="224">
        <f t="shared" si="1"/>
        <v>2279</v>
      </c>
      <c r="H20" s="224">
        <f t="shared" si="1"/>
        <v>2911</v>
      </c>
      <c r="I20" s="224">
        <f t="shared" si="1"/>
        <v>3893</v>
      </c>
      <c r="J20" s="13">
        <v>4140</v>
      </c>
      <c r="K20" s="13">
        <v>3073</v>
      </c>
      <c r="L20" s="13">
        <v>3871</v>
      </c>
      <c r="M20" s="13">
        <v>5825</v>
      </c>
      <c r="N20" s="13">
        <v>7140</v>
      </c>
      <c r="O20" s="13">
        <v>8429</v>
      </c>
    </row>
    <row r="21" spans="1:15" x14ac:dyDescent="0.25">
      <c r="A21" s="181" t="s">
        <v>357</v>
      </c>
      <c r="B21" s="222">
        <v>75988</v>
      </c>
      <c r="C21" s="222">
        <v>80952</v>
      </c>
      <c r="D21" s="222">
        <v>83494</v>
      </c>
      <c r="E21" s="222">
        <v>84787</v>
      </c>
      <c r="F21" s="182">
        <v>83857</v>
      </c>
      <c r="G21" s="182">
        <v>83160</v>
      </c>
      <c r="H21" s="182">
        <v>83145</v>
      </c>
      <c r="I21" s="182">
        <v>84611</v>
      </c>
      <c r="J21" s="76">
        <v>83504</v>
      </c>
      <c r="K21" s="76">
        <v>82568</v>
      </c>
      <c r="L21" s="76">
        <v>80988</v>
      </c>
      <c r="M21" s="76">
        <v>82904</v>
      </c>
      <c r="N21" s="76">
        <v>85828</v>
      </c>
      <c r="O21" s="76">
        <v>91170</v>
      </c>
    </row>
    <row r="25" spans="1:15" x14ac:dyDescent="0.25">
      <c r="A25" s="6" t="s">
        <v>385</v>
      </c>
    </row>
    <row r="26" spans="1:15" x14ac:dyDescent="0.25">
      <c r="B26" s="212" t="s">
        <v>69</v>
      </c>
      <c r="C26" s="212" t="s">
        <v>70</v>
      </c>
      <c r="D26" s="212" t="s">
        <v>71</v>
      </c>
      <c r="E26" s="212" t="s">
        <v>72</v>
      </c>
      <c r="F26" s="212" t="s">
        <v>336</v>
      </c>
      <c r="G26" s="212" t="s">
        <v>337</v>
      </c>
      <c r="H26" s="212" t="s">
        <v>338</v>
      </c>
      <c r="I26" s="212" t="s">
        <v>339</v>
      </c>
      <c r="J26" s="213" t="s">
        <v>0</v>
      </c>
      <c r="K26" s="213" t="s">
        <v>1</v>
      </c>
      <c r="L26" s="213" t="s">
        <v>2</v>
      </c>
      <c r="M26" s="213" t="s">
        <v>3</v>
      </c>
      <c r="N26" s="213" t="s">
        <v>76</v>
      </c>
      <c r="O26" s="213">
        <v>2024</v>
      </c>
    </row>
    <row r="27" spans="1:15" x14ac:dyDescent="0.25">
      <c r="A27" s="6" t="s">
        <v>32</v>
      </c>
      <c r="B27" s="225">
        <f>B11/B12*1000</f>
        <v>46.435208734208018</v>
      </c>
      <c r="C27" s="225">
        <f>C11/C12*1000</f>
        <v>61.237485882746164</v>
      </c>
      <c r="D27" s="225">
        <f t="shared" ref="D27:I27" si="2">D11/D12*1000</f>
        <v>42.937721399257931</v>
      </c>
      <c r="E27" s="225">
        <f t="shared" si="2"/>
        <v>22.478902310017382</v>
      </c>
      <c r="F27" s="225">
        <f t="shared" si="2"/>
        <v>22.403655360479171</v>
      </c>
      <c r="G27" s="225">
        <f t="shared" si="2"/>
        <v>26.216978964781092</v>
      </c>
      <c r="H27" s="225">
        <f>H11/H12*1000</f>
        <v>30.878982915974788</v>
      </c>
      <c r="I27" s="225">
        <f t="shared" si="2"/>
        <v>33.520957503745876</v>
      </c>
      <c r="J27" s="225">
        <f>J11/J12*1000</f>
        <v>41.091451626377058</v>
      </c>
      <c r="K27" s="225">
        <f>K11/K12*1000</f>
        <v>29.550489627204271</v>
      </c>
      <c r="L27" s="225">
        <f>L11/L12*1000</f>
        <v>35.683588578643679</v>
      </c>
      <c r="M27" s="225">
        <f>M11/M12*1000</f>
        <v>55.591722081845965</v>
      </c>
      <c r="N27" s="225">
        <f t="shared" ref="N27" si="3">N11/N12*1000</f>
        <v>63.573038062241586</v>
      </c>
      <c r="O27" s="225">
        <f>O11/O12*1000</f>
        <v>63.963251872870188</v>
      </c>
    </row>
    <row r="28" spans="1:15" x14ac:dyDescent="0.25">
      <c r="A28" s="6" t="s">
        <v>31</v>
      </c>
      <c r="B28" s="225">
        <f>B20/B21*1000</f>
        <v>52.692530399536764</v>
      </c>
      <c r="C28" s="225">
        <f>C20/C21*1000</f>
        <v>65.890898310109691</v>
      </c>
      <c r="D28" s="225">
        <f t="shared" ref="D28:J28" si="4">D20/D21*1000</f>
        <v>39.559728842791095</v>
      </c>
      <c r="E28" s="225">
        <f t="shared" si="4"/>
        <v>25.180747048486207</v>
      </c>
      <c r="F28" s="225">
        <f t="shared" si="4"/>
        <v>14.834778253455287</v>
      </c>
      <c r="G28" s="225">
        <f t="shared" si="4"/>
        <v>27.405002405002403</v>
      </c>
      <c r="H28" s="225">
        <f>H20/H21*1000</f>
        <v>35.011125142822777</v>
      </c>
      <c r="I28" s="225">
        <f t="shared" si="4"/>
        <v>46.010566002056471</v>
      </c>
      <c r="J28" s="225">
        <f t="shared" si="4"/>
        <v>49.578463307146961</v>
      </c>
      <c r="K28" s="225">
        <f>K20/K21*1000</f>
        <v>37.217808351903884</v>
      </c>
      <c r="L28" s="225">
        <f>L20/L21*1000</f>
        <v>47.797204524127032</v>
      </c>
      <c r="M28" s="225">
        <f t="shared" ref="M28:N28" si="5">M20/M21*1000</f>
        <v>70.261989771301742</v>
      </c>
      <c r="N28" s="225">
        <f t="shared" si="5"/>
        <v>83.189635084121733</v>
      </c>
      <c r="O28" s="225">
        <f>O20/O21*1000</f>
        <v>92.453658001535601</v>
      </c>
    </row>
    <row r="32" spans="1:15" x14ac:dyDescent="0.2">
      <c r="C32" s="226" t="s">
        <v>386</v>
      </c>
    </row>
    <row r="46" spans="3:3" x14ac:dyDescent="0.2">
      <c r="C46" s="32" t="s">
        <v>26</v>
      </c>
    </row>
  </sheetData>
  <mergeCells count="1">
    <mergeCell ref="J7:O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5F8AC-5657-4E52-9736-73EB027C3696}">
  <sheetPr>
    <tabColor rgb="FFC00000"/>
  </sheetPr>
  <dimension ref="A1:E30"/>
  <sheetViews>
    <sheetView zoomScale="115" zoomScaleNormal="115" workbookViewId="0">
      <selection activeCell="E26" sqref="E26"/>
    </sheetView>
  </sheetViews>
  <sheetFormatPr defaultColWidth="26.28515625" defaultRowHeight="15" x14ac:dyDescent="0.25"/>
  <cols>
    <col min="1" max="1" width="26.28515625" style="227"/>
    <col min="2" max="2" width="11.5703125" style="227" customWidth="1"/>
    <col min="3" max="3" width="13.7109375" style="227" customWidth="1"/>
    <col min="4" max="16384" width="26.28515625" style="227"/>
  </cols>
  <sheetData>
    <row r="1" spans="1:5" ht="18" x14ac:dyDescent="0.25">
      <c r="A1" s="22" t="s">
        <v>24</v>
      </c>
    </row>
    <row r="2" spans="1:5" x14ac:dyDescent="0.25">
      <c r="A2" s="1"/>
    </row>
    <row r="3" spans="1:5" ht="15.75" x14ac:dyDescent="0.25">
      <c r="A3" s="30" t="s">
        <v>377</v>
      </c>
    </row>
    <row r="4" spans="1:5" x14ac:dyDescent="0.25">
      <c r="A4" s="32" t="s">
        <v>26</v>
      </c>
    </row>
    <row r="6" spans="1:5" x14ac:dyDescent="0.25">
      <c r="A6" s="227" t="s">
        <v>420</v>
      </c>
    </row>
    <row r="7" spans="1:5" x14ac:dyDescent="0.25">
      <c r="A7" s="258" t="s">
        <v>397</v>
      </c>
      <c r="B7" s="259">
        <v>2024</v>
      </c>
      <c r="C7" s="260" t="s">
        <v>398</v>
      </c>
    </row>
    <row r="8" spans="1:5" x14ac:dyDescent="0.25">
      <c r="B8" s="261"/>
      <c r="C8" s="262"/>
    </row>
    <row r="9" spans="1:5" x14ac:dyDescent="0.25">
      <c r="A9" s="189" t="s">
        <v>399</v>
      </c>
      <c r="B9" s="192">
        <v>21537</v>
      </c>
      <c r="C9" s="263">
        <f>B9/$B$27*100</f>
        <v>25.093209675164278</v>
      </c>
      <c r="D9" s="257"/>
      <c r="E9" s="256" t="s">
        <v>400</v>
      </c>
    </row>
    <row r="10" spans="1:5" x14ac:dyDescent="0.25">
      <c r="A10" s="189" t="s">
        <v>401</v>
      </c>
      <c r="B10" s="192">
        <v>10962</v>
      </c>
      <c r="C10" s="263">
        <f t="shared" ref="C10:C24" si="0">B10/$B$27*100</f>
        <v>12.772055739385749</v>
      </c>
    </row>
    <row r="11" spans="1:5" x14ac:dyDescent="0.25">
      <c r="A11" s="189" t="s">
        <v>402</v>
      </c>
      <c r="B11" s="192">
        <v>8165</v>
      </c>
      <c r="C11" s="263">
        <f t="shared" si="0"/>
        <v>9.513212471454537</v>
      </c>
    </row>
    <row r="12" spans="1:5" x14ac:dyDescent="0.25">
      <c r="A12" s="189" t="s">
        <v>403</v>
      </c>
      <c r="B12" s="192">
        <v>4867</v>
      </c>
      <c r="C12" s="263">
        <f>B12/$B$27*100</f>
        <v>5.6706436128070097</v>
      </c>
    </row>
    <row r="13" spans="1:5" x14ac:dyDescent="0.25">
      <c r="A13" s="189" t="s">
        <v>404</v>
      </c>
      <c r="B13" s="192">
        <v>3851</v>
      </c>
      <c r="C13" s="263">
        <f t="shared" si="0"/>
        <v>4.4868807382206271</v>
      </c>
    </row>
    <row r="14" spans="1:5" x14ac:dyDescent="0.25">
      <c r="A14" s="264" t="s">
        <v>405</v>
      </c>
      <c r="B14" s="192">
        <v>2942</v>
      </c>
      <c r="C14" s="263">
        <f t="shared" si="0"/>
        <v>3.4277858041664722</v>
      </c>
    </row>
    <row r="15" spans="1:5" x14ac:dyDescent="0.25">
      <c r="A15" s="189" t="s">
        <v>406</v>
      </c>
      <c r="B15" s="192">
        <v>2738</v>
      </c>
      <c r="C15" s="263">
        <f t="shared" si="0"/>
        <v>3.1901011324975532</v>
      </c>
    </row>
    <row r="16" spans="1:5" x14ac:dyDescent="0.25">
      <c r="A16" s="189" t="s">
        <v>407</v>
      </c>
      <c r="B16" s="192">
        <v>2399</v>
      </c>
      <c r="C16" s="263">
        <f t="shared" si="0"/>
        <v>2.7951251339889081</v>
      </c>
    </row>
    <row r="17" spans="1:3" x14ac:dyDescent="0.25">
      <c r="A17" s="189" t="s">
        <v>408</v>
      </c>
      <c r="B17" s="192">
        <v>2048</v>
      </c>
      <c r="C17" s="263">
        <f t="shared" si="0"/>
        <v>2.3861676842056205</v>
      </c>
    </row>
    <row r="18" spans="1:3" x14ac:dyDescent="0.25">
      <c r="A18" s="189" t="s">
        <v>409</v>
      </c>
      <c r="B18" s="192">
        <v>2010</v>
      </c>
      <c r="C18" s="263">
        <f t="shared" si="0"/>
        <v>2.3418930885025868</v>
      </c>
    </row>
    <row r="19" spans="1:3" x14ac:dyDescent="0.25">
      <c r="A19" s="189" t="s">
        <v>410</v>
      </c>
      <c r="B19" s="192">
        <v>1926</v>
      </c>
      <c r="C19" s="263">
        <f t="shared" si="0"/>
        <v>2.2440229295800904</v>
      </c>
    </row>
    <row r="20" spans="1:3" x14ac:dyDescent="0.25">
      <c r="A20" s="189" t="s">
        <v>411</v>
      </c>
      <c r="B20" s="192">
        <v>1235</v>
      </c>
      <c r="C20" s="263">
        <f t="shared" si="0"/>
        <v>1.4389243603486042</v>
      </c>
    </row>
    <row r="21" spans="1:3" x14ac:dyDescent="0.25">
      <c r="A21" s="189" t="s">
        <v>412</v>
      </c>
      <c r="B21" s="192">
        <v>1120</v>
      </c>
      <c r="C21" s="263">
        <f t="shared" si="0"/>
        <v>1.3049354522999486</v>
      </c>
    </row>
    <row r="22" spans="1:3" x14ac:dyDescent="0.25">
      <c r="A22" s="189" t="s">
        <v>413</v>
      </c>
      <c r="B22" s="192">
        <v>1039</v>
      </c>
      <c r="C22" s="263">
        <f t="shared" si="0"/>
        <v>1.2105606561961131</v>
      </c>
    </row>
    <row r="23" spans="1:3" x14ac:dyDescent="0.25">
      <c r="A23" s="189" t="s">
        <v>414</v>
      </c>
      <c r="B23" s="192">
        <v>1036</v>
      </c>
      <c r="C23" s="263">
        <f t="shared" si="0"/>
        <v>1.2070652933774526</v>
      </c>
    </row>
    <row r="24" spans="1:3" x14ac:dyDescent="0.25">
      <c r="A24" s="264" t="s">
        <v>415</v>
      </c>
      <c r="B24" s="192">
        <v>17953</v>
      </c>
      <c r="C24" s="263">
        <f t="shared" si="0"/>
        <v>20.917416227804448</v>
      </c>
    </row>
    <row r="26" spans="1:3" x14ac:dyDescent="0.25">
      <c r="A26" s="227" t="s">
        <v>416</v>
      </c>
      <c r="B26" s="265">
        <v>67875</v>
      </c>
    </row>
    <row r="27" spans="1:3" x14ac:dyDescent="0.25">
      <c r="A27" s="266" t="s">
        <v>417</v>
      </c>
      <c r="B27" s="267">
        <v>85828</v>
      </c>
    </row>
    <row r="30" spans="1:3" x14ac:dyDescent="0.25">
      <c r="A30" s="230"/>
      <c r="B30" s="268"/>
      <c r="C30" s="268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23F0C-42F0-4E37-8936-692564043D3A}">
  <sheetPr>
    <tabColor rgb="FFC00000"/>
  </sheetPr>
  <dimension ref="A1:T112"/>
  <sheetViews>
    <sheetView topLeftCell="A51" zoomScale="130" zoomScaleNormal="130" workbookViewId="0">
      <selection activeCell="A5" sqref="A5"/>
    </sheetView>
  </sheetViews>
  <sheetFormatPr defaultColWidth="8.7109375" defaultRowHeight="15" x14ac:dyDescent="0.25"/>
  <cols>
    <col min="1" max="1" width="8.7109375" style="270"/>
    <col min="2" max="3" width="9.85546875" style="270" bestFit="1" customWidth="1"/>
    <col min="4" max="4" width="12" style="270" customWidth="1"/>
    <col min="5" max="5" width="8.7109375" style="270"/>
    <col min="6" max="6" width="10.140625" style="270" bestFit="1" customWidth="1"/>
    <col min="7" max="7" width="9.85546875" style="270" bestFit="1" customWidth="1"/>
    <col min="8" max="8" width="9.85546875" style="270" customWidth="1"/>
    <col min="9" max="9" width="13.28515625" style="270" customWidth="1"/>
    <col min="10" max="10" width="4.42578125" style="270" customWidth="1"/>
    <col min="11" max="13" width="10.140625" style="270" bestFit="1" customWidth="1"/>
    <col min="14" max="14" width="9.85546875" style="270" bestFit="1" customWidth="1"/>
    <col min="15" max="15" width="6.85546875" style="270" customWidth="1"/>
    <col min="16" max="16" width="8.7109375" style="270"/>
    <col min="17" max="17" width="9.85546875" style="270" bestFit="1" customWidth="1"/>
    <col min="18" max="18" width="6.28515625" style="270" customWidth="1"/>
    <col min="19" max="19" width="5.85546875" style="270" customWidth="1"/>
    <col min="20" max="21" width="8.7109375" style="270"/>
    <col min="22" max="22" width="8" style="270" customWidth="1"/>
    <col min="23" max="23" width="8.42578125" style="270" bestFit="1" customWidth="1"/>
    <col min="24" max="16384" width="8.7109375" style="270"/>
  </cols>
  <sheetData>
    <row r="1" spans="1:20" ht="18" x14ac:dyDescent="0.25">
      <c r="A1" s="22" t="s">
        <v>24</v>
      </c>
      <c r="T1" s="22"/>
    </row>
    <row r="2" spans="1:20" x14ac:dyDescent="0.25">
      <c r="A2" s="1"/>
      <c r="T2" s="1"/>
    </row>
    <row r="3" spans="1:20" ht="15.75" x14ac:dyDescent="0.25">
      <c r="A3" s="30" t="s">
        <v>377</v>
      </c>
      <c r="T3" s="30"/>
    </row>
    <row r="4" spans="1:20" x14ac:dyDescent="0.25">
      <c r="A4" s="32" t="s">
        <v>26</v>
      </c>
      <c r="T4" s="32"/>
    </row>
    <row r="7" spans="1:20" x14ac:dyDescent="0.25">
      <c r="A7" s="269" t="s">
        <v>418</v>
      </c>
      <c r="F7" s="271"/>
      <c r="G7" s="271"/>
      <c r="H7" s="271"/>
    </row>
    <row r="8" spans="1:20" x14ac:dyDescent="0.25">
      <c r="D8" s="272" t="s">
        <v>335</v>
      </c>
      <c r="E8" s="273"/>
      <c r="F8" s="269" t="s">
        <v>31</v>
      </c>
      <c r="G8" s="271"/>
      <c r="H8" s="271"/>
      <c r="P8" s="272" t="s">
        <v>335</v>
      </c>
      <c r="Q8" s="272"/>
      <c r="T8" s="271" t="s">
        <v>419</v>
      </c>
    </row>
    <row r="9" spans="1:20" s="276" customFormat="1" ht="26.25" x14ac:dyDescent="0.25">
      <c r="A9" s="274" t="s">
        <v>104</v>
      </c>
      <c r="B9" s="275" t="s">
        <v>105</v>
      </c>
      <c r="C9" s="275" t="s">
        <v>106</v>
      </c>
      <c r="D9" s="275" t="s">
        <v>107</v>
      </c>
      <c r="G9" s="275" t="s">
        <v>105</v>
      </c>
      <c r="H9" s="275" t="s">
        <v>106</v>
      </c>
      <c r="I9" s="275" t="s">
        <v>107</v>
      </c>
      <c r="L9" s="275" t="s">
        <v>105</v>
      </c>
      <c r="M9" s="275" t="s">
        <v>106</v>
      </c>
      <c r="N9" s="275" t="s">
        <v>108</v>
      </c>
      <c r="P9" s="275" t="s">
        <v>110</v>
      </c>
      <c r="Q9" s="275" t="s">
        <v>109</v>
      </c>
    </row>
    <row r="10" spans="1:20" x14ac:dyDescent="0.25">
      <c r="A10" s="270" t="s">
        <v>111</v>
      </c>
      <c r="B10" s="277">
        <v>397</v>
      </c>
      <c r="C10" s="277">
        <v>358</v>
      </c>
      <c r="D10" s="278">
        <v>755</v>
      </c>
      <c r="K10" s="279" t="s">
        <v>112</v>
      </c>
      <c r="L10" s="280">
        <f>G14</f>
        <v>2064</v>
      </c>
      <c r="M10" s="280">
        <f>H14</f>
        <v>1829</v>
      </c>
      <c r="N10" s="280">
        <f>I14</f>
        <v>3893</v>
      </c>
      <c r="P10" s="281">
        <f>L10/$N$31*-1</f>
        <v>-2.2639025995393223E-2</v>
      </c>
      <c r="Q10" s="281">
        <f>M10/$N$31</f>
        <v>2.0061423713940988E-2</v>
      </c>
    </row>
    <row r="11" spans="1:20" x14ac:dyDescent="0.25">
      <c r="A11" s="270" t="s">
        <v>113</v>
      </c>
      <c r="B11" s="280">
        <v>416</v>
      </c>
      <c r="C11" s="280">
        <v>389</v>
      </c>
      <c r="D11" s="282">
        <v>805</v>
      </c>
      <c r="K11" s="279" t="s">
        <v>114</v>
      </c>
      <c r="L11" s="280">
        <f>G19</f>
        <v>2473</v>
      </c>
      <c r="M11" s="280">
        <f>H19</f>
        <v>2282</v>
      </c>
      <c r="N11" s="280">
        <f>I19</f>
        <v>4755</v>
      </c>
      <c r="P11" s="281">
        <f t="shared" ref="P11:P30" si="0">L11/$N$31*-1</f>
        <v>-2.7125150817154765E-2</v>
      </c>
      <c r="Q11" s="281">
        <f t="shared" ref="Q11:Q31" si="1">M11/$N$31</f>
        <v>2.5030163430953163E-2</v>
      </c>
    </row>
    <row r="12" spans="1:20" x14ac:dyDescent="0.25">
      <c r="A12" s="270" t="s">
        <v>115</v>
      </c>
      <c r="B12" s="280">
        <v>419</v>
      </c>
      <c r="C12" s="280">
        <v>356</v>
      </c>
      <c r="D12" s="282">
        <v>775</v>
      </c>
      <c r="K12" s="279" t="s">
        <v>116</v>
      </c>
      <c r="L12" s="280">
        <f>G24</f>
        <v>2564</v>
      </c>
      <c r="M12" s="280">
        <f>H24</f>
        <v>2282</v>
      </c>
      <c r="N12" s="280">
        <f>I24</f>
        <v>4846</v>
      </c>
      <c r="P12" s="281">
        <f t="shared" si="0"/>
        <v>-2.8123286168695843E-2</v>
      </c>
      <c r="Q12" s="281">
        <f t="shared" si="1"/>
        <v>2.5030163430953163E-2</v>
      </c>
    </row>
    <row r="13" spans="1:20" x14ac:dyDescent="0.25">
      <c r="A13" s="270" t="s">
        <v>117</v>
      </c>
      <c r="B13" s="280">
        <v>394</v>
      </c>
      <c r="C13" s="280">
        <v>350</v>
      </c>
      <c r="D13" s="282">
        <v>744</v>
      </c>
      <c r="K13" s="279" t="s">
        <v>118</v>
      </c>
      <c r="L13" s="280">
        <f>G29</f>
        <v>2629</v>
      </c>
      <c r="M13" s="280">
        <f>H29</f>
        <v>1987</v>
      </c>
      <c r="N13" s="280">
        <f>I29</f>
        <v>4616</v>
      </c>
      <c r="P13" s="281">
        <f t="shared" si="0"/>
        <v>-2.8836239991225185E-2</v>
      </c>
      <c r="Q13" s="281">
        <f t="shared" si="1"/>
        <v>2.1794449928704617E-2</v>
      </c>
    </row>
    <row r="14" spans="1:20" x14ac:dyDescent="0.25">
      <c r="A14" s="270" t="s">
        <v>119</v>
      </c>
      <c r="B14" s="283">
        <v>438</v>
      </c>
      <c r="C14" s="283">
        <v>376</v>
      </c>
      <c r="D14" s="284">
        <v>814</v>
      </c>
      <c r="F14" s="285" t="s">
        <v>112</v>
      </c>
      <c r="G14" s="286">
        <f>SUM(B10:B14)</f>
        <v>2064</v>
      </c>
      <c r="H14" s="286">
        <f>SUM(C10:C14)</f>
        <v>1829</v>
      </c>
      <c r="I14" s="286">
        <f>SUM(D10:D14)</f>
        <v>3893</v>
      </c>
      <c r="K14" s="279" t="s">
        <v>120</v>
      </c>
      <c r="L14" s="280">
        <f>G34</f>
        <v>3391</v>
      </c>
      <c r="M14" s="280">
        <f>H34</f>
        <v>2078</v>
      </c>
      <c r="N14" s="280">
        <f>I34</f>
        <v>5469</v>
      </c>
      <c r="P14" s="281">
        <f t="shared" si="0"/>
        <v>-3.7194252495338379E-2</v>
      </c>
      <c r="Q14" s="281">
        <f t="shared" si="1"/>
        <v>2.2792585280245695E-2</v>
      </c>
    </row>
    <row r="15" spans="1:20" x14ac:dyDescent="0.25">
      <c r="A15" s="270" t="s">
        <v>121</v>
      </c>
      <c r="B15" s="277">
        <v>453</v>
      </c>
      <c r="C15" s="277">
        <v>449</v>
      </c>
      <c r="D15" s="278">
        <v>902</v>
      </c>
      <c r="K15" s="279" t="s">
        <v>122</v>
      </c>
      <c r="L15" s="280">
        <f>G39</f>
        <v>4811</v>
      </c>
      <c r="M15" s="280">
        <f>H39</f>
        <v>2961</v>
      </c>
      <c r="N15" s="280">
        <f>I39</f>
        <v>7772</v>
      </c>
      <c r="P15" s="281">
        <f t="shared" si="0"/>
        <v>-5.2769551387517821E-2</v>
      </c>
      <c r="Q15" s="281">
        <f t="shared" si="1"/>
        <v>3.2477788746298121E-2</v>
      </c>
    </row>
    <row r="16" spans="1:20" x14ac:dyDescent="0.25">
      <c r="A16" s="270" t="s">
        <v>123</v>
      </c>
      <c r="B16" s="280">
        <v>498</v>
      </c>
      <c r="C16" s="280">
        <v>417</v>
      </c>
      <c r="D16" s="282">
        <v>915</v>
      </c>
      <c r="K16" s="279" t="s">
        <v>124</v>
      </c>
      <c r="L16" s="280">
        <f>G44</f>
        <v>4648</v>
      </c>
      <c r="M16" s="280">
        <f>H44</f>
        <v>3672</v>
      </c>
      <c r="N16" s="280">
        <f>I44</f>
        <v>8320</v>
      </c>
      <c r="O16" s="287">
        <f>N16/N31*100</f>
        <v>9.1258089283755623</v>
      </c>
      <c r="P16" s="281">
        <f t="shared" si="0"/>
        <v>-5.0981682571021168E-2</v>
      </c>
      <c r="Q16" s="281">
        <f t="shared" si="1"/>
        <v>4.0276406712734455E-2</v>
      </c>
    </row>
    <row r="17" spans="1:20" x14ac:dyDescent="0.25">
      <c r="A17" s="270" t="s">
        <v>125</v>
      </c>
      <c r="B17" s="280">
        <v>533</v>
      </c>
      <c r="C17" s="280">
        <v>492</v>
      </c>
      <c r="D17" s="282">
        <v>1025</v>
      </c>
      <c r="K17" s="279" t="s">
        <v>126</v>
      </c>
      <c r="L17" s="280">
        <f>G49</f>
        <v>4968</v>
      </c>
      <c r="M17" s="280">
        <f>H49</f>
        <v>4853</v>
      </c>
      <c r="N17" s="280">
        <f>I49</f>
        <v>9821</v>
      </c>
      <c r="O17" s="287">
        <f>N17/N31*100</f>
        <v>10.77218383240101</v>
      </c>
      <c r="P17" s="281">
        <f t="shared" si="0"/>
        <v>-5.4491609081934844E-2</v>
      </c>
      <c r="Q17" s="281">
        <f t="shared" si="1"/>
        <v>5.3230229242075246E-2</v>
      </c>
    </row>
    <row r="18" spans="1:20" x14ac:dyDescent="0.25">
      <c r="A18" s="270" t="s">
        <v>127</v>
      </c>
      <c r="B18" s="280">
        <v>489</v>
      </c>
      <c r="C18" s="280">
        <v>455</v>
      </c>
      <c r="D18" s="282">
        <v>944</v>
      </c>
      <c r="K18" s="279" t="s">
        <v>128</v>
      </c>
      <c r="L18" s="280">
        <f>G54</f>
        <v>4519</v>
      </c>
      <c r="M18" s="280">
        <f>H54</f>
        <v>4865</v>
      </c>
      <c r="N18" s="280">
        <f>I54</f>
        <v>9384</v>
      </c>
      <c r="O18" s="287">
        <f>N18/N31*100</f>
        <v>10.29285949325436</v>
      </c>
      <c r="P18" s="281">
        <f t="shared" si="0"/>
        <v>-4.956674344630909E-2</v>
      </c>
      <c r="Q18" s="281">
        <f t="shared" si="1"/>
        <v>5.3361851486234506E-2</v>
      </c>
    </row>
    <row r="19" spans="1:20" x14ac:dyDescent="0.25">
      <c r="A19" s="270" t="s">
        <v>129</v>
      </c>
      <c r="B19" s="283">
        <v>500</v>
      </c>
      <c r="C19" s="283">
        <v>469</v>
      </c>
      <c r="D19" s="284">
        <v>969</v>
      </c>
      <c r="F19" s="288" t="s">
        <v>114</v>
      </c>
      <c r="G19" s="286">
        <f>SUM(B15:B19)</f>
        <v>2473</v>
      </c>
      <c r="H19" s="286">
        <f>SUM(C15:C19)</f>
        <v>2282</v>
      </c>
      <c r="I19" s="286">
        <f>SUM(D15:D19)</f>
        <v>4755</v>
      </c>
      <c r="K19" s="279" t="s">
        <v>130</v>
      </c>
      <c r="L19" s="280">
        <f>G59</f>
        <v>3834</v>
      </c>
      <c r="M19" s="280">
        <f>H59</f>
        <v>4508</v>
      </c>
      <c r="N19" s="280">
        <f>I59</f>
        <v>8342</v>
      </c>
      <c r="O19" s="287">
        <f>N19/N31*100</f>
        <v>9.1499396731380944</v>
      </c>
      <c r="P19" s="281">
        <f t="shared" si="0"/>
        <v>-4.2053307008884502E-2</v>
      </c>
      <c r="Q19" s="281">
        <f t="shared" si="1"/>
        <v>4.9446089722496436E-2</v>
      </c>
    </row>
    <row r="20" spans="1:20" x14ac:dyDescent="0.25">
      <c r="A20" s="270" t="s">
        <v>131</v>
      </c>
      <c r="B20" s="277">
        <v>525</v>
      </c>
      <c r="C20" s="277">
        <v>498</v>
      </c>
      <c r="D20" s="278">
        <v>1023</v>
      </c>
      <c r="K20" s="279" t="s">
        <v>132</v>
      </c>
      <c r="L20" s="280">
        <f>G64</f>
        <v>2886</v>
      </c>
      <c r="M20" s="280">
        <f>H64</f>
        <v>4158</v>
      </c>
      <c r="N20" s="280">
        <f>I64</f>
        <v>7044</v>
      </c>
      <c r="O20" s="287">
        <f>N20/N31*100</f>
        <v>7.726225732148734</v>
      </c>
      <c r="P20" s="281">
        <f t="shared" si="0"/>
        <v>-3.1655149720302735E-2</v>
      </c>
      <c r="Q20" s="281">
        <f t="shared" si="1"/>
        <v>4.5607107601184603E-2</v>
      </c>
    </row>
    <row r="21" spans="1:20" x14ac:dyDescent="0.25">
      <c r="A21" s="270" t="s">
        <v>133</v>
      </c>
      <c r="B21" s="280">
        <v>498</v>
      </c>
      <c r="C21" s="280">
        <v>450</v>
      </c>
      <c r="D21" s="282">
        <v>948</v>
      </c>
      <c r="K21" s="279" t="s">
        <v>134</v>
      </c>
      <c r="L21" s="280">
        <f>G69</f>
        <v>2226</v>
      </c>
      <c r="M21" s="280">
        <f>H69</f>
        <v>3571</v>
      </c>
      <c r="N21" s="280">
        <f>I69</f>
        <v>5797</v>
      </c>
      <c r="P21" s="281">
        <f t="shared" si="0"/>
        <v>-2.441592629154327E-2</v>
      </c>
      <c r="Q21" s="281">
        <f t="shared" si="1"/>
        <v>3.9168586157727323E-2</v>
      </c>
    </row>
    <row r="22" spans="1:20" x14ac:dyDescent="0.25">
      <c r="A22" s="270" t="s">
        <v>135</v>
      </c>
      <c r="B22" s="280">
        <v>493</v>
      </c>
      <c r="C22" s="280">
        <v>490</v>
      </c>
      <c r="D22" s="282">
        <v>983</v>
      </c>
      <c r="K22" s="279" t="s">
        <v>136</v>
      </c>
      <c r="L22" s="280">
        <f>G74</f>
        <v>1504</v>
      </c>
      <c r="M22" s="280">
        <f>H74</f>
        <v>2806</v>
      </c>
      <c r="N22" s="280">
        <f>I74</f>
        <v>4310</v>
      </c>
      <c r="P22" s="281">
        <f t="shared" si="0"/>
        <v>-1.6496654601294285E-2</v>
      </c>
      <c r="Q22" s="281">
        <f t="shared" si="1"/>
        <v>3.077766809257431E-2</v>
      </c>
    </row>
    <row r="23" spans="1:20" x14ac:dyDescent="0.25">
      <c r="A23" s="270" t="s">
        <v>137</v>
      </c>
      <c r="B23" s="280">
        <v>554</v>
      </c>
      <c r="C23" s="280">
        <v>432</v>
      </c>
      <c r="D23" s="282">
        <v>986</v>
      </c>
      <c r="K23" s="279" t="s">
        <v>138</v>
      </c>
      <c r="L23" s="280">
        <f>G79</f>
        <v>1069</v>
      </c>
      <c r="M23" s="280">
        <f>H79</f>
        <v>1983</v>
      </c>
      <c r="N23" s="280">
        <f>I79</f>
        <v>3052</v>
      </c>
      <c r="P23" s="281">
        <f t="shared" si="0"/>
        <v>-1.1725348250521005E-2</v>
      </c>
      <c r="Q23" s="281">
        <f t="shared" si="1"/>
        <v>2.1750575847318196E-2</v>
      </c>
    </row>
    <row r="24" spans="1:20" x14ac:dyDescent="0.25">
      <c r="A24" s="270" t="s">
        <v>139</v>
      </c>
      <c r="B24" s="283">
        <v>494</v>
      </c>
      <c r="C24" s="283">
        <v>412</v>
      </c>
      <c r="D24" s="284">
        <v>906</v>
      </c>
      <c r="F24" s="288" t="s">
        <v>116</v>
      </c>
      <c r="G24" s="286">
        <f>SUM(B20:B24)</f>
        <v>2564</v>
      </c>
      <c r="H24" s="286">
        <f>SUM(C20:C24)</f>
        <v>2282</v>
      </c>
      <c r="I24" s="286">
        <f>SUM(D20:D24)</f>
        <v>4846</v>
      </c>
      <c r="K24" s="279" t="s">
        <v>140</v>
      </c>
      <c r="L24" s="280">
        <f>G84</f>
        <v>608</v>
      </c>
      <c r="M24" s="280">
        <f>H84</f>
        <v>1274</v>
      </c>
      <c r="N24" s="280">
        <f>I84</f>
        <v>1882</v>
      </c>
      <c r="P24" s="281">
        <f t="shared" si="0"/>
        <v>-6.6688603707359875E-3</v>
      </c>
      <c r="Q24" s="281">
        <f t="shared" si="1"/>
        <v>1.3973894921575079E-2</v>
      </c>
    </row>
    <row r="25" spans="1:20" x14ac:dyDescent="0.25">
      <c r="A25" s="270" t="s">
        <v>141</v>
      </c>
      <c r="B25" s="277">
        <v>489</v>
      </c>
      <c r="C25" s="277">
        <v>415</v>
      </c>
      <c r="D25" s="278">
        <v>904</v>
      </c>
      <c r="K25" s="279" t="s">
        <v>142</v>
      </c>
      <c r="L25" s="280">
        <f>G89</f>
        <v>358</v>
      </c>
      <c r="M25" s="280">
        <f>H89</f>
        <v>670</v>
      </c>
      <c r="N25" s="280">
        <f>I89</f>
        <v>1028</v>
      </c>
      <c r="P25" s="281">
        <f t="shared" si="0"/>
        <v>-3.9267302840846766E-3</v>
      </c>
      <c r="Q25" s="281">
        <f t="shared" si="1"/>
        <v>7.3489086322255127E-3</v>
      </c>
    </row>
    <row r="26" spans="1:20" x14ac:dyDescent="0.25">
      <c r="A26" s="270" t="s">
        <v>143</v>
      </c>
      <c r="B26" s="280">
        <v>481</v>
      </c>
      <c r="C26" s="280">
        <v>430</v>
      </c>
      <c r="D26" s="282">
        <v>911</v>
      </c>
      <c r="K26" s="279" t="s">
        <v>144</v>
      </c>
      <c r="L26" s="280">
        <f>G94</f>
        <v>172</v>
      </c>
      <c r="M26" s="280">
        <f>H94</f>
        <v>335</v>
      </c>
      <c r="N26" s="280">
        <f>I94</f>
        <v>507</v>
      </c>
      <c r="P26" s="281">
        <f t="shared" si="0"/>
        <v>-1.8865854996161018E-3</v>
      </c>
      <c r="Q26" s="281">
        <f t="shared" si="1"/>
        <v>3.6744543161127564E-3</v>
      </c>
    </row>
    <row r="27" spans="1:20" x14ac:dyDescent="0.25">
      <c r="A27" s="270" t="s">
        <v>145</v>
      </c>
      <c r="B27" s="280">
        <v>505</v>
      </c>
      <c r="C27" s="280">
        <v>398</v>
      </c>
      <c r="D27" s="282">
        <v>903</v>
      </c>
      <c r="K27" s="279" t="s">
        <v>146</v>
      </c>
      <c r="L27" s="280">
        <f>G99</f>
        <v>91</v>
      </c>
      <c r="M27" s="280">
        <f>H99</f>
        <v>141</v>
      </c>
      <c r="N27" s="280">
        <f>I99</f>
        <v>232</v>
      </c>
      <c r="P27" s="281">
        <f t="shared" si="0"/>
        <v>-9.981353515410771E-4</v>
      </c>
      <c r="Q27" s="281">
        <f t="shared" si="1"/>
        <v>1.5465613688713392E-3</v>
      </c>
    </row>
    <row r="28" spans="1:20" x14ac:dyDescent="0.25">
      <c r="A28" s="270" t="s">
        <v>147</v>
      </c>
      <c r="B28" s="280">
        <v>545</v>
      </c>
      <c r="C28" s="280">
        <v>387</v>
      </c>
      <c r="D28" s="282">
        <v>932</v>
      </c>
      <c r="K28" s="279" t="s">
        <v>148</v>
      </c>
      <c r="L28" s="280">
        <f>G104</f>
        <v>21</v>
      </c>
      <c r="M28" s="280">
        <f>H104</f>
        <v>60</v>
      </c>
      <c r="N28" s="280">
        <f>I104</f>
        <v>81</v>
      </c>
      <c r="P28" s="281">
        <f t="shared" si="0"/>
        <v>-2.303389272787101E-4</v>
      </c>
      <c r="Q28" s="281">
        <f t="shared" si="1"/>
        <v>6.5811122079631457E-4</v>
      </c>
      <c r="T28" s="32" t="s">
        <v>26</v>
      </c>
    </row>
    <row r="29" spans="1:20" x14ac:dyDescent="0.25">
      <c r="A29" s="270" t="s">
        <v>149</v>
      </c>
      <c r="B29" s="280">
        <v>609</v>
      </c>
      <c r="C29" s="280">
        <v>357</v>
      </c>
      <c r="D29" s="282">
        <v>966</v>
      </c>
      <c r="F29" s="288" t="s">
        <v>118</v>
      </c>
      <c r="G29" s="286">
        <f>SUM(B25:B29)</f>
        <v>2629</v>
      </c>
      <c r="H29" s="286">
        <f>SUM(C25:C29)</f>
        <v>1987</v>
      </c>
      <c r="I29" s="286">
        <f>SUM(D25:D29)</f>
        <v>4616</v>
      </c>
      <c r="K29" s="279" t="s">
        <v>150</v>
      </c>
      <c r="L29" s="280">
        <f>G109</f>
        <v>5</v>
      </c>
      <c r="M29" s="280">
        <f t="shared" ref="L29:N30" si="2">H109</f>
        <v>11</v>
      </c>
      <c r="N29" s="280">
        <f t="shared" si="2"/>
        <v>16</v>
      </c>
      <c r="P29" s="281">
        <f t="shared" si="0"/>
        <v>-5.4842601733026214E-5</v>
      </c>
      <c r="Q29" s="281">
        <f t="shared" si="1"/>
        <v>1.2065372381265768E-4</v>
      </c>
      <c r="T29" s="289"/>
    </row>
    <row r="30" spans="1:20" x14ac:dyDescent="0.25">
      <c r="A30" s="270" t="s">
        <v>151</v>
      </c>
      <c r="B30" s="277">
        <v>622</v>
      </c>
      <c r="C30" s="277">
        <v>396</v>
      </c>
      <c r="D30" s="278">
        <v>1018</v>
      </c>
      <c r="K30" s="279" t="s">
        <v>152</v>
      </c>
      <c r="L30" s="280">
        <f t="shared" si="2"/>
        <v>1</v>
      </c>
      <c r="M30" s="280">
        <f t="shared" si="2"/>
        <v>2</v>
      </c>
      <c r="N30" s="280">
        <f>I110</f>
        <v>3</v>
      </c>
      <c r="P30" s="281">
        <f t="shared" si="0"/>
        <v>-1.0968520346605243E-5</v>
      </c>
      <c r="Q30" s="281">
        <f t="shared" si="1"/>
        <v>2.1937040693210486E-5</v>
      </c>
    </row>
    <row r="31" spans="1:20" x14ac:dyDescent="0.25">
      <c r="A31" s="270" t="s">
        <v>153</v>
      </c>
      <c r="B31" s="280">
        <v>598</v>
      </c>
      <c r="C31" s="280">
        <v>373</v>
      </c>
      <c r="D31" s="282">
        <v>971</v>
      </c>
      <c r="K31" s="279"/>
      <c r="L31" s="290">
        <f>SUM(L10:L30)</f>
        <v>44842</v>
      </c>
      <c r="M31" s="290">
        <f>SUM(M10:M30)</f>
        <v>46328</v>
      </c>
      <c r="N31" s="290">
        <f>SUM(N10:N30)</f>
        <v>91170</v>
      </c>
      <c r="P31" s="281">
        <f>L31/$N$31*-1</f>
        <v>-0.49185038938247233</v>
      </c>
      <c r="Q31" s="281">
        <f t="shared" si="1"/>
        <v>0.50814961061752772</v>
      </c>
    </row>
    <row r="32" spans="1:20" x14ac:dyDescent="0.25">
      <c r="A32" s="270" t="s">
        <v>154</v>
      </c>
      <c r="B32" s="280">
        <v>653</v>
      </c>
      <c r="C32" s="280">
        <v>417</v>
      </c>
      <c r="D32" s="282">
        <v>1070</v>
      </c>
      <c r="K32" s="279"/>
      <c r="L32" s="280"/>
      <c r="M32" s="280"/>
      <c r="N32" s="280"/>
      <c r="R32" s="281"/>
    </row>
    <row r="33" spans="1:14" x14ac:dyDescent="0.25">
      <c r="A33" s="270" t="s">
        <v>155</v>
      </c>
      <c r="B33" s="280">
        <v>695</v>
      </c>
      <c r="C33" s="280">
        <v>414</v>
      </c>
      <c r="D33" s="282">
        <v>1109</v>
      </c>
      <c r="K33" s="279"/>
      <c r="L33" s="280"/>
      <c r="M33" s="280"/>
      <c r="N33" s="280"/>
    </row>
    <row r="34" spans="1:14" x14ac:dyDescent="0.25">
      <c r="A34" s="270" t="s">
        <v>156</v>
      </c>
      <c r="B34" s="283">
        <v>823</v>
      </c>
      <c r="C34" s="283">
        <v>478</v>
      </c>
      <c r="D34" s="284">
        <v>1301</v>
      </c>
      <c r="F34" s="288" t="s">
        <v>120</v>
      </c>
      <c r="G34" s="286">
        <f>SUM(B30:B34)</f>
        <v>3391</v>
      </c>
      <c r="H34" s="286">
        <f>SUM(C30:C34)</f>
        <v>2078</v>
      </c>
      <c r="I34" s="286">
        <f>SUM(D30:D34)</f>
        <v>5469</v>
      </c>
    </row>
    <row r="35" spans="1:14" x14ac:dyDescent="0.25">
      <c r="A35" s="270" t="s">
        <v>157</v>
      </c>
      <c r="B35" s="277">
        <v>912</v>
      </c>
      <c r="C35" s="277">
        <v>532</v>
      </c>
      <c r="D35" s="278">
        <v>1444</v>
      </c>
      <c r="K35" s="279"/>
      <c r="L35" s="280"/>
      <c r="M35" s="280"/>
      <c r="N35" s="280"/>
    </row>
    <row r="36" spans="1:14" x14ac:dyDescent="0.25">
      <c r="A36" s="270" t="s">
        <v>158</v>
      </c>
      <c r="B36" s="280">
        <v>977</v>
      </c>
      <c r="C36" s="280">
        <v>590</v>
      </c>
      <c r="D36" s="282">
        <v>1567</v>
      </c>
      <c r="K36" s="279"/>
      <c r="L36" s="280"/>
      <c r="M36" s="280"/>
      <c r="N36" s="280"/>
    </row>
    <row r="37" spans="1:14" x14ac:dyDescent="0.25">
      <c r="A37" s="270" t="s">
        <v>159</v>
      </c>
      <c r="B37" s="280">
        <v>980</v>
      </c>
      <c r="C37" s="280">
        <v>594</v>
      </c>
      <c r="D37" s="282">
        <v>1574</v>
      </c>
      <c r="K37" s="279"/>
      <c r="L37" s="280"/>
      <c r="M37" s="280"/>
      <c r="N37" s="280"/>
    </row>
    <row r="38" spans="1:14" x14ac:dyDescent="0.25">
      <c r="A38" s="270" t="s">
        <v>160</v>
      </c>
      <c r="B38" s="280">
        <v>984</v>
      </c>
      <c r="C38" s="280">
        <v>616</v>
      </c>
      <c r="D38" s="282">
        <v>1600</v>
      </c>
      <c r="K38" s="279"/>
      <c r="L38" s="280"/>
      <c r="M38" s="280"/>
      <c r="N38" s="280"/>
    </row>
    <row r="39" spans="1:14" x14ac:dyDescent="0.25">
      <c r="A39" s="270" t="s">
        <v>161</v>
      </c>
      <c r="B39" s="283">
        <v>958</v>
      </c>
      <c r="C39" s="283">
        <v>629</v>
      </c>
      <c r="D39" s="284">
        <v>1587</v>
      </c>
      <c r="F39" s="288" t="s">
        <v>122</v>
      </c>
      <c r="G39" s="286">
        <f>SUM(B35:B39)</f>
        <v>4811</v>
      </c>
      <c r="H39" s="286">
        <f>SUM(C35:C39)</f>
        <v>2961</v>
      </c>
      <c r="I39" s="286">
        <f>SUM(D35:D39)</f>
        <v>7772</v>
      </c>
    </row>
    <row r="40" spans="1:14" x14ac:dyDescent="0.25">
      <c r="A40" s="270" t="s">
        <v>162</v>
      </c>
      <c r="B40" s="277">
        <v>948</v>
      </c>
      <c r="C40" s="277">
        <v>678</v>
      </c>
      <c r="D40" s="278">
        <v>1626</v>
      </c>
      <c r="K40" s="279"/>
      <c r="L40" s="280"/>
      <c r="M40" s="280"/>
      <c r="N40" s="280"/>
    </row>
    <row r="41" spans="1:14" x14ac:dyDescent="0.25">
      <c r="A41" s="270" t="s">
        <v>163</v>
      </c>
      <c r="B41" s="280">
        <v>884</v>
      </c>
      <c r="C41" s="280">
        <v>651</v>
      </c>
      <c r="D41" s="282">
        <v>1535</v>
      </c>
      <c r="K41" s="279"/>
      <c r="L41" s="280"/>
      <c r="M41" s="280"/>
      <c r="N41" s="280"/>
    </row>
    <row r="42" spans="1:14" x14ac:dyDescent="0.25">
      <c r="A42" s="270" t="s">
        <v>164</v>
      </c>
      <c r="B42" s="280">
        <v>954</v>
      </c>
      <c r="C42" s="280">
        <v>735</v>
      </c>
      <c r="D42" s="282">
        <v>1689</v>
      </c>
      <c r="K42" s="279"/>
      <c r="L42" s="280"/>
      <c r="M42" s="280"/>
      <c r="N42" s="280"/>
    </row>
    <row r="43" spans="1:14" x14ac:dyDescent="0.25">
      <c r="A43" s="270" t="s">
        <v>165</v>
      </c>
      <c r="B43" s="280">
        <v>902</v>
      </c>
      <c r="C43" s="280">
        <v>738</v>
      </c>
      <c r="D43" s="282">
        <v>1640</v>
      </c>
      <c r="K43" s="279"/>
      <c r="L43" s="280"/>
      <c r="M43" s="280"/>
      <c r="N43" s="280"/>
    </row>
    <row r="44" spans="1:14" x14ac:dyDescent="0.25">
      <c r="A44" s="270" t="s">
        <v>166</v>
      </c>
      <c r="B44" s="283">
        <v>960</v>
      </c>
      <c r="C44" s="283">
        <v>870</v>
      </c>
      <c r="D44" s="284">
        <v>1830</v>
      </c>
      <c r="F44" s="288" t="s">
        <v>124</v>
      </c>
      <c r="G44" s="286">
        <f>SUM(B40:B44)</f>
        <v>4648</v>
      </c>
      <c r="H44" s="286">
        <f>SUM(C40:C44)</f>
        <v>3672</v>
      </c>
      <c r="I44" s="286">
        <f>SUM(D40:D44)</f>
        <v>8320</v>
      </c>
    </row>
    <row r="45" spans="1:14" x14ac:dyDescent="0.25">
      <c r="A45" s="270" t="s">
        <v>167</v>
      </c>
      <c r="B45" s="277">
        <v>1025</v>
      </c>
      <c r="C45" s="277">
        <v>856</v>
      </c>
      <c r="D45" s="278">
        <v>1881</v>
      </c>
      <c r="K45" s="279"/>
      <c r="L45" s="280"/>
      <c r="M45" s="280"/>
      <c r="N45" s="280"/>
    </row>
    <row r="46" spans="1:14" x14ac:dyDescent="0.25">
      <c r="A46" s="270" t="s">
        <v>168</v>
      </c>
      <c r="B46" s="280">
        <v>984</v>
      </c>
      <c r="C46" s="280">
        <v>969</v>
      </c>
      <c r="D46" s="282">
        <v>1953</v>
      </c>
      <c r="K46" s="279"/>
      <c r="L46" s="280"/>
      <c r="M46" s="280"/>
      <c r="N46" s="280"/>
    </row>
    <row r="47" spans="1:14" x14ac:dyDescent="0.25">
      <c r="A47" s="270" t="s">
        <v>169</v>
      </c>
      <c r="B47" s="280">
        <v>1006</v>
      </c>
      <c r="C47" s="280">
        <v>1049</v>
      </c>
      <c r="D47" s="282">
        <v>2055</v>
      </c>
      <c r="K47" s="279"/>
      <c r="L47" s="280"/>
      <c r="M47" s="280"/>
      <c r="N47" s="280"/>
    </row>
    <row r="48" spans="1:14" x14ac:dyDescent="0.25">
      <c r="A48" s="270" t="s">
        <v>170</v>
      </c>
      <c r="B48" s="280">
        <v>998</v>
      </c>
      <c r="C48" s="280">
        <v>1030</v>
      </c>
      <c r="D48" s="282">
        <v>2028</v>
      </c>
      <c r="K48" s="279"/>
      <c r="L48" s="280"/>
      <c r="M48" s="280"/>
      <c r="N48" s="280"/>
    </row>
    <row r="49" spans="1:14" x14ac:dyDescent="0.25">
      <c r="A49" s="270" t="s">
        <v>171</v>
      </c>
      <c r="B49" s="283">
        <v>955</v>
      </c>
      <c r="C49" s="283">
        <v>949</v>
      </c>
      <c r="D49" s="284">
        <v>1904</v>
      </c>
      <c r="F49" s="288" t="s">
        <v>126</v>
      </c>
      <c r="G49" s="286">
        <f>SUM(B45:B49)</f>
        <v>4968</v>
      </c>
      <c r="H49" s="286">
        <f>SUM(C45:C49)</f>
        <v>4853</v>
      </c>
      <c r="I49" s="286">
        <f>SUM(D45:D49)</f>
        <v>9821</v>
      </c>
    </row>
    <row r="50" spans="1:14" x14ac:dyDescent="0.25">
      <c r="A50" s="270" t="s">
        <v>172</v>
      </c>
      <c r="B50" s="277">
        <v>942</v>
      </c>
      <c r="C50" s="277">
        <v>992</v>
      </c>
      <c r="D50" s="278">
        <v>1934</v>
      </c>
      <c r="K50" s="279"/>
      <c r="L50" s="280"/>
      <c r="M50" s="280"/>
      <c r="N50" s="280"/>
    </row>
    <row r="51" spans="1:14" x14ac:dyDescent="0.25">
      <c r="A51" s="270" t="s">
        <v>173</v>
      </c>
      <c r="B51" s="280">
        <v>852</v>
      </c>
      <c r="C51" s="280">
        <v>956</v>
      </c>
      <c r="D51" s="282">
        <v>1808</v>
      </c>
      <c r="K51" s="279"/>
      <c r="L51" s="280"/>
      <c r="M51" s="280"/>
      <c r="N51" s="280"/>
    </row>
    <row r="52" spans="1:14" x14ac:dyDescent="0.25">
      <c r="A52" s="270" t="s">
        <v>174</v>
      </c>
      <c r="B52" s="280">
        <v>878</v>
      </c>
      <c r="C52" s="280">
        <v>967</v>
      </c>
      <c r="D52" s="282">
        <v>1845</v>
      </c>
      <c r="K52" s="279"/>
      <c r="L52" s="280"/>
      <c r="M52" s="280"/>
      <c r="N52" s="280"/>
    </row>
    <row r="53" spans="1:14" x14ac:dyDescent="0.25">
      <c r="A53" s="270" t="s">
        <v>175</v>
      </c>
      <c r="B53" s="280">
        <v>907</v>
      </c>
      <c r="C53" s="280">
        <v>940</v>
      </c>
      <c r="D53" s="282">
        <v>1847</v>
      </c>
      <c r="K53" s="279"/>
      <c r="L53" s="280"/>
      <c r="M53" s="280"/>
      <c r="N53" s="280"/>
    </row>
    <row r="54" spans="1:14" x14ac:dyDescent="0.25">
      <c r="A54" s="270" t="s">
        <v>176</v>
      </c>
      <c r="B54" s="283">
        <v>940</v>
      </c>
      <c r="C54" s="283">
        <v>1010</v>
      </c>
      <c r="D54" s="284">
        <v>1950</v>
      </c>
      <c r="F54" s="288" t="s">
        <v>128</v>
      </c>
      <c r="G54" s="286">
        <f>SUM(B50:B54)</f>
        <v>4519</v>
      </c>
      <c r="H54" s="286">
        <f>SUM(C50:C54)</f>
        <v>4865</v>
      </c>
      <c r="I54" s="286">
        <f>SUM(D50:D54)</f>
        <v>9384</v>
      </c>
    </row>
    <row r="55" spans="1:14" x14ac:dyDescent="0.25">
      <c r="A55" s="270" t="s">
        <v>177</v>
      </c>
      <c r="B55" s="277">
        <v>833</v>
      </c>
      <c r="C55" s="277">
        <v>980</v>
      </c>
      <c r="D55" s="278">
        <v>1813</v>
      </c>
      <c r="K55" s="279"/>
      <c r="L55" s="280"/>
      <c r="M55" s="280"/>
      <c r="N55" s="280"/>
    </row>
    <row r="56" spans="1:14" x14ac:dyDescent="0.25">
      <c r="A56" s="270" t="s">
        <v>178</v>
      </c>
      <c r="B56" s="280">
        <v>853</v>
      </c>
      <c r="C56" s="280">
        <v>958</v>
      </c>
      <c r="D56" s="282">
        <v>1811</v>
      </c>
      <c r="K56" s="279"/>
      <c r="L56" s="280"/>
      <c r="M56" s="280"/>
      <c r="N56" s="280"/>
    </row>
    <row r="57" spans="1:14" x14ac:dyDescent="0.25">
      <c r="A57" s="270" t="s">
        <v>179</v>
      </c>
      <c r="B57" s="280">
        <v>741</v>
      </c>
      <c r="C57" s="280">
        <v>874</v>
      </c>
      <c r="D57" s="282">
        <v>1615</v>
      </c>
      <c r="K57" s="279"/>
      <c r="L57" s="280"/>
      <c r="M57" s="280"/>
      <c r="N57" s="280"/>
    </row>
    <row r="58" spans="1:14" x14ac:dyDescent="0.25">
      <c r="A58" s="270" t="s">
        <v>180</v>
      </c>
      <c r="B58" s="280">
        <v>722</v>
      </c>
      <c r="C58" s="280">
        <v>855</v>
      </c>
      <c r="D58" s="282">
        <v>1577</v>
      </c>
      <c r="K58" s="279"/>
      <c r="L58" s="280"/>
      <c r="M58" s="280"/>
      <c r="N58" s="280"/>
    </row>
    <row r="59" spans="1:14" x14ac:dyDescent="0.25">
      <c r="A59" s="270" t="s">
        <v>181</v>
      </c>
      <c r="B59" s="283">
        <v>685</v>
      </c>
      <c r="C59" s="283">
        <v>841</v>
      </c>
      <c r="D59" s="284">
        <v>1526</v>
      </c>
      <c r="F59" s="288" t="s">
        <v>130</v>
      </c>
      <c r="G59" s="286">
        <f>SUM(B55:B59)</f>
        <v>3834</v>
      </c>
      <c r="H59" s="286">
        <f>SUM(C55:C59)</f>
        <v>4508</v>
      </c>
      <c r="I59" s="286">
        <f>SUM(D55:D59)</f>
        <v>8342</v>
      </c>
    </row>
    <row r="60" spans="1:14" x14ac:dyDescent="0.25">
      <c r="A60" s="270" t="s">
        <v>182</v>
      </c>
      <c r="B60" s="277">
        <v>657</v>
      </c>
      <c r="C60" s="277">
        <v>876</v>
      </c>
      <c r="D60" s="278">
        <v>1533</v>
      </c>
      <c r="K60" s="279"/>
      <c r="L60" s="280"/>
      <c r="M60" s="280"/>
      <c r="N60" s="280"/>
    </row>
    <row r="61" spans="1:14" x14ac:dyDescent="0.25">
      <c r="A61" s="270" t="s">
        <v>183</v>
      </c>
      <c r="B61" s="280">
        <v>574</v>
      </c>
      <c r="C61" s="280">
        <v>805</v>
      </c>
      <c r="D61" s="282">
        <v>1379</v>
      </c>
      <c r="K61" s="279"/>
      <c r="L61" s="280"/>
      <c r="M61" s="280"/>
      <c r="N61" s="280"/>
    </row>
    <row r="62" spans="1:14" x14ac:dyDescent="0.25">
      <c r="A62" s="270" t="s">
        <v>184</v>
      </c>
      <c r="B62" s="280">
        <v>593</v>
      </c>
      <c r="C62" s="280">
        <v>841</v>
      </c>
      <c r="D62" s="282">
        <v>1434</v>
      </c>
      <c r="K62" s="279"/>
      <c r="L62" s="280"/>
      <c r="M62" s="280"/>
      <c r="N62" s="280"/>
    </row>
    <row r="63" spans="1:14" x14ac:dyDescent="0.25">
      <c r="A63" s="270" t="s">
        <v>185</v>
      </c>
      <c r="B63" s="280">
        <v>523</v>
      </c>
      <c r="C63" s="280">
        <v>842</v>
      </c>
      <c r="D63" s="282">
        <v>1365</v>
      </c>
      <c r="K63" s="279"/>
      <c r="L63" s="280"/>
      <c r="M63" s="280"/>
      <c r="N63" s="280"/>
    </row>
    <row r="64" spans="1:14" x14ac:dyDescent="0.25">
      <c r="A64" s="270" t="s">
        <v>186</v>
      </c>
      <c r="B64" s="283">
        <v>539</v>
      </c>
      <c r="C64" s="283">
        <v>794</v>
      </c>
      <c r="D64" s="284">
        <v>1333</v>
      </c>
      <c r="F64" s="288" t="s">
        <v>132</v>
      </c>
      <c r="G64" s="286">
        <f>SUM(B60:B64)</f>
        <v>2886</v>
      </c>
      <c r="H64" s="286">
        <f>SUM(C60:C64)</f>
        <v>4158</v>
      </c>
      <c r="I64" s="286">
        <f>SUM(D60:D64)</f>
        <v>7044</v>
      </c>
    </row>
    <row r="65" spans="1:14" x14ac:dyDescent="0.25">
      <c r="A65" s="270" t="s">
        <v>187</v>
      </c>
      <c r="B65" s="277">
        <v>552</v>
      </c>
      <c r="C65" s="277">
        <v>826</v>
      </c>
      <c r="D65" s="278">
        <v>1378</v>
      </c>
      <c r="K65" s="279"/>
      <c r="L65" s="280"/>
      <c r="M65" s="280"/>
      <c r="N65" s="280"/>
    </row>
    <row r="66" spans="1:14" x14ac:dyDescent="0.25">
      <c r="A66" s="270" t="s">
        <v>188</v>
      </c>
      <c r="B66" s="280">
        <v>512</v>
      </c>
      <c r="C66" s="280">
        <v>781</v>
      </c>
      <c r="D66" s="282">
        <v>1293</v>
      </c>
      <c r="K66" s="279"/>
      <c r="L66" s="280"/>
      <c r="M66" s="280"/>
      <c r="N66" s="280"/>
    </row>
    <row r="67" spans="1:14" x14ac:dyDescent="0.25">
      <c r="A67" s="270" t="s">
        <v>189</v>
      </c>
      <c r="B67" s="280">
        <v>437</v>
      </c>
      <c r="C67" s="280">
        <v>757</v>
      </c>
      <c r="D67" s="282">
        <v>1194</v>
      </c>
      <c r="K67" s="279"/>
      <c r="L67" s="280"/>
      <c r="M67" s="280"/>
      <c r="N67" s="280"/>
    </row>
    <row r="68" spans="1:14" x14ac:dyDescent="0.25">
      <c r="A68" s="270" t="s">
        <v>190</v>
      </c>
      <c r="B68" s="280">
        <v>384</v>
      </c>
      <c r="C68" s="280">
        <v>611</v>
      </c>
      <c r="D68" s="282">
        <v>995</v>
      </c>
      <c r="K68" s="279"/>
      <c r="L68" s="280"/>
      <c r="M68" s="280"/>
      <c r="N68" s="280"/>
    </row>
    <row r="69" spans="1:14" x14ac:dyDescent="0.25">
      <c r="A69" s="270" t="s">
        <v>191</v>
      </c>
      <c r="B69" s="280">
        <v>341</v>
      </c>
      <c r="C69" s="280">
        <v>596</v>
      </c>
      <c r="D69" s="282">
        <v>937</v>
      </c>
      <c r="F69" s="288" t="s">
        <v>134</v>
      </c>
      <c r="G69" s="286">
        <f>SUM(B65:B69)</f>
        <v>2226</v>
      </c>
      <c r="H69" s="286">
        <f>SUM(C65:C69)</f>
        <v>3571</v>
      </c>
      <c r="I69" s="286">
        <f>SUM(D65:D69)</f>
        <v>5797</v>
      </c>
    </row>
    <row r="70" spans="1:14" x14ac:dyDescent="0.25">
      <c r="A70" s="270" t="s">
        <v>192</v>
      </c>
      <c r="B70" s="277">
        <v>340</v>
      </c>
      <c r="C70" s="277">
        <v>598</v>
      </c>
      <c r="D70" s="278">
        <v>938</v>
      </c>
      <c r="K70" s="279"/>
      <c r="L70" s="280"/>
      <c r="M70" s="280"/>
      <c r="N70" s="280"/>
    </row>
    <row r="71" spans="1:14" x14ac:dyDescent="0.25">
      <c r="A71" s="270" t="s">
        <v>193</v>
      </c>
      <c r="B71" s="280">
        <v>314</v>
      </c>
      <c r="C71" s="280">
        <v>554</v>
      </c>
      <c r="D71" s="282">
        <v>868</v>
      </c>
      <c r="K71" s="279"/>
      <c r="L71" s="280"/>
      <c r="M71" s="280"/>
      <c r="N71" s="280"/>
    </row>
    <row r="72" spans="1:14" x14ac:dyDescent="0.25">
      <c r="A72" s="270" t="s">
        <v>194</v>
      </c>
      <c r="B72" s="280">
        <v>333</v>
      </c>
      <c r="C72" s="280">
        <v>566</v>
      </c>
      <c r="D72" s="282">
        <v>899</v>
      </c>
      <c r="K72" s="279"/>
      <c r="L72" s="280"/>
      <c r="M72" s="280"/>
      <c r="N72" s="280"/>
    </row>
    <row r="73" spans="1:14" x14ac:dyDescent="0.25">
      <c r="A73" s="270" t="s">
        <v>195</v>
      </c>
      <c r="B73" s="280">
        <v>238</v>
      </c>
      <c r="C73" s="280">
        <v>584</v>
      </c>
      <c r="D73" s="282">
        <v>822</v>
      </c>
      <c r="K73" s="279"/>
      <c r="L73" s="280"/>
      <c r="M73" s="280"/>
      <c r="N73" s="280"/>
    </row>
    <row r="74" spans="1:14" x14ac:dyDescent="0.25">
      <c r="A74" s="270" t="s">
        <v>196</v>
      </c>
      <c r="B74" s="283">
        <v>279</v>
      </c>
      <c r="C74" s="283">
        <v>504</v>
      </c>
      <c r="D74" s="284">
        <v>783</v>
      </c>
      <c r="F74" s="288" t="s">
        <v>136</v>
      </c>
      <c r="G74" s="286">
        <f>SUM(B70:B74)</f>
        <v>1504</v>
      </c>
      <c r="H74" s="286">
        <f>SUM(C70:C74)</f>
        <v>2806</v>
      </c>
      <c r="I74" s="286">
        <f>SUM(D70:D74)</f>
        <v>4310</v>
      </c>
    </row>
    <row r="75" spans="1:14" x14ac:dyDescent="0.25">
      <c r="A75" s="270" t="s">
        <v>197</v>
      </c>
      <c r="B75" s="277">
        <v>261</v>
      </c>
      <c r="C75" s="277">
        <v>507</v>
      </c>
      <c r="D75" s="278">
        <v>768</v>
      </c>
      <c r="K75" s="279"/>
      <c r="L75" s="280"/>
      <c r="M75" s="280"/>
      <c r="N75" s="280"/>
    </row>
    <row r="76" spans="1:14" x14ac:dyDescent="0.25">
      <c r="A76" s="270" t="s">
        <v>198</v>
      </c>
      <c r="B76" s="280">
        <v>236</v>
      </c>
      <c r="C76" s="280">
        <v>400</v>
      </c>
      <c r="D76" s="282">
        <v>636</v>
      </c>
      <c r="K76" s="279"/>
      <c r="L76" s="280"/>
      <c r="M76" s="280"/>
      <c r="N76" s="280"/>
    </row>
    <row r="77" spans="1:14" x14ac:dyDescent="0.25">
      <c r="A77" s="270" t="s">
        <v>199</v>
      </c>
      <c r="B77" s="280">
        <v>211</v>
      </c>
      <c r="C77" s="280">
        <v>378</v>
      </c>
      <c r="D77" s="282">
        <v>589</v>
      </c>
      <c r="K77" s="279"/>
      <c r="L77" s="280"/>
      <c r="M77" s="280"/>
      <c r="N77" s="280"/>
    </row>
    <row r="78" spans="1:14" x14ac:dyDescent="0.25">
      <c r="A78" s="270" t="s">
        <v>200</v>
      </c>
      <c r="B78" s="280">
        <v>190</v>
      </c>
      <c r="C78" s="280">
        <v>369</v>
      </c>
      <c r="D78" s="282">
        <v>559</v>
      </c>
      <c r="K78" s="279"/>
      <c r="L78" s="280"/>
      <c r="M78" s="280"/>
      <c r="N78" s="280"/>
    </row>
    <row r="79" spans="1:14" x14ac:dyDescent="0.25">
      <c r="A79" s="270" t="s">
        <v>201</v>
      </c>
      <c r="B79" s="283">
        <v>171</v>
      </c>
      <c r="C79" s="283">
        <v>329</v>
      </c>
      <c r="D79" s="284">
        <v>500</v>
      </c>
      <c r="F79" s="288" t="s">
        <v>138</v>
      </c>
      <c r="G79" s="286">
        <f>SUM(B75:B79)</f>
        <v>1069</v>
      </c>
      <c r="H79" s="286">
        <f>SUM(C75:C79)</f>
        <v>1983</v>
      </c>
      <c r="I79" s="286">
        <f>SUM(D75:D79)</f>
        <v>3052</v>
      </c>
    </row>
    <row r="80" spans="1:14" x14ac:dyDescent="0.25">
      <c r="A80" s="270" t="s">
        <v>202</v>
      </c>
      <c r="B80" s="277">
        <v>153</v>
      </c>
      <c r="C80" s="277">
        <v>342</v>
      </c>
      <c r="D80" s="278">
        <v>495</v>
      </c>
      <c r="K80" s="279"/>
      <c r="L80" s="280"/>
      <c r="M80" s="280"/>
      <c r="N80" s="280"/>
    </row>
    <row r="81" spans="1:14" x14ac:dyDescent="0.25">
      <c r="A81" s="270" t="s">
        <v>203</v>
      </c>
      <c r="B81" s="280">
        <v>120</v>
      </c>
      <c r="C81" s="280">
        <v>247</v>
      </c>
      <c r="D81" s="282">
        <v>367</v>
      </c>
      <c r="K81" s="279"/>
      <c r="L81" s="280"/>
      <c r="M81" s="280"/>
      <c r="N81" s="280"/>
    </row>
    <row r="82" spans="1:14" x14ac:dyDescent="0.25">
      <c r="A82" s="270" t="s">
        <v>204</v>
      </c>
      <c r="B82" s="280">
        <v>119</v>
      </c>
      <c r="C82" s="280">
        <v>239</v>
      </c>
      <c r="D82" s="282">
        <v>358</v>
      </c>
      <c r="K82" s="279"/>
      <c r="L82" s="280"/>
      <c r="M82" s="280"/>
      <c r="N82" s="280"/>
    </row>
    <row r="83" spans="1:14" x14ac:dyDescent="0.25">
      <c r="A83" s="270" t="s">
        <v>205</v>
      </c>
      <c r="B83" s="280">
        <v>115</v>
      </c>
      <c r="C83" s="280">
        <v>244</v>
      </c>
      <c r="D83" s="282">
        <v>359</v>
      </c>
      <c r="K83" s="279"/>
      <c r="L83" s="280"/>
      <c r="M83" s="280"/>
      <c r="N83" s="280"/>
    </row>
    <row r="84" spans="1:14" x14ac:dyDescent="0.25">
      <c r="A84" s="270" t="s">
        <v>206</v>
      </c>
      <c r="B84" s="283">
        <v>101</v>
      </c>
      <c r="C84" s="283">
        <v>202</v>
      </c>
      <c r="D84" s="284">
        <v>303</v>
      </c>
      <c r="F84" s="288" t="s">
        <v>140</v>
      </c>
      <c r="G84" s="286">
        <f>SUM(B80:B84)</f>
        <v>608</v>
      </c>
      <c r="H84" s="286">
        <f>SUM(C80:C84)</f>
        <v>1274</v>
      </c>
      <c r="I84" s="286">
        <f>SUM(D80:D84)</f>
        <v>1882</v>
      </c>
    </row>
    <row r="85" spans="1:14" x14ac:dyDescent="0.25">
      <c r="A85" s="270" t="s">
        <v>207</v>
      </c>
      <c r="B85" s="277">
        <v>98</v>
      </c>
      <c r="C85" s="277">
        <v>186</v>
      </c>
      <c r="D85" s="278">
        <v>284</v>
      </c>
      <c r="K85" s="279"/>
      <c r="L85" s="280"/>
      <c r="M85" s="280"/>
      <c r="N85" s="280"/>
    </row>
    <row r="86" spans="1:14" x14ac:dyDescent="0.25">
      <c r="A86" s="270" t="s">
        <v>208</v>
      </c>
      <c r="B86" s="280">
        <v>78</v>
      </c>
      <c r="C86" s="280">
        <v>152</v>
      </c>
      <c r="D86" s="282">
        <v>230</v>
      </c>
      <c r="K86" s="279"/>
      <c r="L86" s="280"/>
      <c r="M86" s="280"/>
      <c r="N86" s="280"/>
    </row>
    <row r="87" spans="1:14" x14ac:dyDescent="0.25">
      <c r="A87" s="270" t="s">
        <v>209</v>
      </c>
      <c r="B87" s="280">
        <v>65</v>
      </c>
      <c r="C87" s="280">
        <v>133</v>
      </c>
      <c r="D87" s="282">
        <v>198</v>
      </c>
      <c r="K87" s="279"/>
      <c r="L87" s="280"/>
      <c r="M87" s="280"/>
      <c r="N87" s="280"/>
    </row>
    <row r="88" spans="1:14" x14ac:dyDescent="0.25">
      <c r="A88" s="270" t="s">
        <v>210</v>
      </c>
      <c r="B88" s="280">
        <v>72</v>
      </c>
      <c r="C88" s="280">
        <v>109</v>
      </c>
      <c r="D88" s="282">
        <v>181</v>
      </c>
      <c r="K88" s="279"/>
      <c r="L88" s="280"/>
      <c r="M88" s="280"/>
      <c r="N88" s="280"/>
    </row>
    <row r="89" spans="1:14" x14ac:dyDescent="0.25">
      <c r="A89" s="270" t="s">
        <v>211</v>
      </c>
      <c r="B89" s="280">
        <v>45</v>
      </c>
      <c r="C89" s="280">
        <v>90</v>
      </c>
      <c r="D89" s="282">
        <v>135</v>
      </c>
      <c r="F89" s="288" t="s">
        <v>142</v>
      </c>
      <c r="G89" s="286">
        <f>SUM(B85:B89)</f>
        <v>358</v>
      </c>
      <c r="H89" s="286">
        <f>SUM(C85:C89)</f>
        <v>670</v>
      </c>
      <c r="I89" s="286">
        <f>SUM(D85:D89)</f>
        <v>1028</v>
      </c>
    </row>
    <row r="90" spans="1:14" x14ac:dyDescent="0.25">
      <c r="A90" s="270" t="s">
        <v>212</v>
      </c>
      <c r="B90" s="277">
        <v>44</v>
      </c>
      <c r="C90" s="277">
        <v>67</v>
      </c>
      <c r="D90" s="278">
        <v>111</v>
      </c>
    </row>
    <row r="91" spans="1:14" x14ac:dyDescent="0.25">
      <c r="A91" s="270" t="s">
        <v>213</v>
      </c>
      <c r="B91" s="280">
        <v>34</v>
      </c>
      <c r="C91" s="280">
        <v>65</v>
      </c>
      <c r="D91" s="282">
        <v>99</v>
      </c>
    </row>
    <row r="92" spans="1:14" x14ac:dyDescent="0.25">
      <c r="A92" s="270" t="s">
        <v>214</v>
      </c>
      <c r="B92" s="280">
        <v>28</v>
      </c>
      <c r="C92" s="280">
        <v>77</v>
      </c>
      <c r="D92" s="282">
        <v>105</v>
      </c>
    </row>
    <row r="93" spans="1:14" x14ac:dyDescent="0.25">
      <c r="A93" s="270" t="s">
        <v>215</v>
      </c>
      <c r="B93" s="280">
        <v>30</v>
      </c>
      <c r="C93" s="280">
        <v>75</v>
      </c>
      <c r="D93" s="282">
        <v>105</v>
      </c>
    </row>
    <row r="94" spans="1:14" x14ac:dyDescent="0.25">
      <c r="A94" s="270" t="s">
        <v>216</v>
      </c>
      <c r="B94" s="283">
        <v>36</v>
      </c>
      <c r="C94" s="283">
        <v>51</v>
      </c>
      <c r="D94" s="284">
        <v>87</v>
      </c>
      <c r="F94" s="288" t="s">
        <v>144</v>
      </c>
      <c r="G94" s="286">
        <f>SUM(B90:B94)</f>
        <v>172</v>
      </c>
      <c r="H94" s="286">
        <f>SUM(C90:C94)</f>
        <v>335</v>
      </c>
      <c r="I94" s="286">
        <f>SUM(D90:D94)</f>
        <v>507</v>
      </c>
    </row>
    <row r="95" spans="1:14" x14ac:dyDescent="0.25">
      <c r="A95" s="270" t="s">
        <v>217</v>
      </c>
      <c r="B95" s="277">
        <v>24</v>
      </c>
      <c r="C95" s="277">
        <v>46</v>
      </c>
      <c r="D95" s="278">
        <v>70</v>
      </c>
    </row>
    <row r="96" spans="1:14" x14ac:dyDescent="0.25">
      <c r="A96" s="270" t="s">
        <v>218</v>
      </c>
      <c r="B96" s="280">
        <v>23</v>
      </c>
      <c r="C96" s="280">
        <v>32</v>
      </c>
      <c r="D96" s="282">
        <v>55</v>
      </c>
    </row>
    <row r="97" spans="1:9" x14ac:dyDescent="0.25">
      <c r="A97" s="270" t="s">
        <v>219</v>
      </c>
      <c r="B97" s="280">
        <v>23</v>
      </c>
      <c r="C97" s="280">
        <v>23</v>
      </c>
      <c r="D97" s="282">
        <v>46</v>
      </c>
    </row>
    <row r="98" spans="1:9" x14ac:dyDescent="0.25">
      <c r="A98" s="270" t="s">
        <v>220</v>
      </c>
      <c r="B98" s="280">
        <v>13</v>
      </c>
      <c r="C98" s="280">
        <v>22</v>
      </c>
      <c r="D98" s="282">
        <v>35</v>
      </c>
    </row>
    <row r="99" spans="1:9" x14ac:dyDescent="0.25">
      <c r="A99" s="270" t="s">
        <v>221</v>
      </c>
      <c r="B99" s="283">
        <v>8</v>
      </c>
      <c r="C99" s="283">
        <v>18</v>
      </c>
      <c r="D99" s="284">
        <v>26</v>
      </c>
      <c r="F99" s="288" t="s">
        <v>146</v>
      </c>
      <c r="G99" s="286">
        <f>SUM(B95:B99)</f>
        <v>91</v>
      </c>
      <c r="H99" s="286">
        <f>SUM(C95:C99)</f>
        <v>141</v>
      </c>
      <c r="I99" s="286">
        <f>SUM(D95:D99)</f>
        <v>232</v>
      </c>
    </row>
    <row r="100" spans="1:9" x14ac:dyDescent="0.25">
      <c r="A100" s="270" t="s">
        <v>222</v>
      </c>
      <c r="B100" s="277">
        <v>3</v>
      </c>
      <c r="C100" s="277">
        <v>21</v>
      </c>
      <c r="D100" s="278">
        <v>24</v>
      </c>
    </row>
    <row r="101" spans="1:9" x14ac:dyDescent="0.25">
      <c r="A101" s="270" t="s">
        <v>223</v>
      </c>
      <c r="B101" s="280">
        <v>6</v>
      </c>
      <c r="C101" s="280">
        <v>12</v>
      </c>
      <c r="D101" s="282">
        <v>18</v>
      </c>
    </row>
    <row r="102" spans="1:9" x14ac:dyDescent="0.25">
      <c r="A102" s="270" t="s">
        <v>224</v>
      </c>
      <c r="B102" s="280">
        <v>8</v>
      </c>
      <c r="C102" s="280">
        <v>17</v>
      </c>
      <c r="D102" s="282">
        <v>25</v>
      </c>
    </row>
    <row r="103" spans="1:9" x14ac:dyDescent="0.25">
      <c r="A103" s="270" t="s">
        <v>225</v>
      </c>
      <c r="B103" s="280">
        <v>4</v>
      </c>
      <c r="C103" s="280">
        <v>6</v>
      </c>
      <c r="D103" s="282">
        <v>10</v>
      </c>
    </row>
    <row r="104" spans="1:9" x14ac:dyDescent="0.25">
      <c r="A104" s="270" t="s">
        <v>226</v>
      </c>
      <c r="B104" s="283">
        <v>0</v>
      </c>
      <c r="C104" s="283">
        <v>4</v>
      </c>
      <c r="D104" s="284">
        <v>4</v>
      </c>
      <c r="F104" s="288" t="s">
        <v>148</v>
      </c>
      <c r="G104" s="286">
        <f>SUM(B100:B104)</f>
        <v>21</v>
      </c>
      <c r="H104" s="286">
        <f>SUM(C100:C104)</f>
        <v>60</v>
      </c>
      <c r="I104" s="286">
        <f>SUM(D100:D104)</f>
        <v>81</v>
      </c>
    </row>
    <row r="105" spans="1:9" x14ac:dyDescent="0.25">
      <c r="A105" s="270" t="s">
        <v>227</v>
      </c>
      <c r="B105" s="277">
        <v>2</v>
      </c>
      <c r="C105" s="277">
        <v>4</v>
      </c>
      <c r="D105" s="278">
        <v>6</v>
      </c>
    </row>
    <row r="106" spans="1:9" x14ac:dyDescent="0.25">
      <c r="A106" s="270" t="s">
        <v>228</v>
      </c>
      <c r="B106" s="280">
        <v>2</v>
      </c>
      <c r="C106" s="280">
        <v>2</v>
      </c>
      <c r="D106" s="282">
        <v>4</v>
      </c>
    </row>
    <row r="107" spans="1:9" x14ac:dyDescent="0.25">
      <c r="A107" s="270" t="s">
        <v>229</v>
      </c>
      <c r="B107" s="280">
        <v>1</v>
      </c>
      <c r="C107" s="280">
        <v>0</v>
      </c>
      <c r="D107" s="282">
        <v>1</v>
      </c>
    </row>
    <row r="108" spans="1:9" x14ac:dyDescent="0.25">
      <c r="A108" s="270" t="s">
        <v>230</v>
      </c>
      <c r="B108" s="280">
        <v>0</v>
      </c>
      <c r="C108" s="280">
        <v>1</v>
      </c>
      <c r="D108" s="282">
        <v>1</v>
      </c>
    </row>
    <row r="109" spans="1:9" x14ac:dyDescent="0.25">
      <c r="A109" s="270" t="s">
        <v>231</v>
      </c>
      <c r="B109" s="283">
        <v>0</v>
      </c>
      <c r="C109" s="283">
        <v>4</v>
      </c>
      <c r="D109" s="284">
        <v>4</v>
      </c>
      <c r="F109" s="288" t="s">
        <v>150</v>
      </c>
      <c r="G109" s="286">
        <f>SUM(B105:B109)</f>
        <v>5</v>
      </c>
      <c r="H109" s="286">
        <f>SUM(C105:C109)</f>
        <v>11</v>
      </c>
      <c r="I109" s="286">
        <f>SUM(D105:D109)</f>
        <v>16</v>
      </c>
    </row>
    <row r="110" spans="1:9" x14ac:dyDescent="0.25">
      <c r="A110" s="270" t="s">
        <v>232</v>
      </c>
      <c r="B110" s="280">
        <v>1</v>
      </c>
      <c r="C110" s="280">
        <v>2</v>
      </c>
      <c r="D110" s="280">
        <v>3</v>
      </c>
      <c r="F110" s="288" t="s">
        <v>152</v>
      </c>
      <c r="G110" s="280">
        <f>B110</f>
        <v>1</v>
      </c>
      <c r="H110" s="280">
        <f>C110</f>
        <v>2</v>
      </c>
      <c r="I110" s="280">
        <f>D110</f>
        <v>3</v>
      </c>
    </row>
    <row r="111" spans="1:9" x14ac:dyDescent="0.25">
      <c r="A111" s="291" t="s">
        <v>233</v>
      </c>
      <c r="B111" s="290">
        <v>44842</v>
      </c>
      <c r="C111" s="290">
        <v>46328</v>
      </c>
      <c r="D111" s="290">
        <v>91170</v>
      </c>
      <c r="G111" s="286">
        <f>SUM(G14:G110)</f>
        <v>44842</v>
      </c>
      <c r="H111" s="286">
        <f>SUM(H14:H110)</f>
        <v>46328</v>
      </c>
      <c r="I111" s="286">
        <f>SUM(I14:I110)</f>
        <v>91170</v>
      </c>
    </row>
    <row r="112" spans="1:9" x14ac:dyDescent="0.25">
      <c r="F112" s="286"/>
      <c r="G112" s="286"/>
      <c r="H112" s="286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18B9C-A606-47C6-9203-3FC48CC5AA6B}">
  <sheetPr>
    <tabColor rgb="FFCC4204"/>
  </sheetPr>
  <dimension ref="A1:M68"/>
  <sheetViews>
    <sheetView topLeftCell="A33" zoomScale="85" zoomScaleNormal="85" workbookViewId="0">
      <selection activeCell="Y8" sqref="Y8"/>
    </sheetView>
  </sheetViews>
  <sheetFormatPr defaultRowHeight="15" x14ac:dyDescent="0.25"/>
  <cols>
    <col min="1" max="1" width="38.5703125" customWidth="1"/>
    <col min="2" max="9" width="12.28515625" customWidth="1"/>
  </cols>
  <sheetData>
    <row r="1" spans="1:13" ht="18" x14ac:dyDescent="0.25">
      <c r="A1" s="22" t="s">
        <v>24</v>
      </c>
    </row>
    <row r="3" spans="1:13" ht="15.75" x14ac:dyDescent="0.25">
      <c r="A3" s="30" t="s">
        <v>451</v>
      </c>
    </row>
    <row r="4" spans="1:13" x14ac:dyDescent="0.25">
      <c r="A4" s="32" t="s">
        <v>450</v>
      </c>
    </row>
    <row r="8" spans="1:13" x14ac:dyDescent="0.25">
      <c r="B8" s="292" t="s">
        <v>421</v>
      </c>
      <c r="M8" s="294" t="s">
        <v>423</v>
      </c>
    </row>
    <row r="9" spans="1:13" x14ac:dyDescent="0.25">
      <c r="A9" s="293" t="s">
        <v>422</v>
      </c>
    </row>
    <row r="10" spans="1:13" x14ac:dyDescent="0.25">
      <c r="A10" t="s">
        <v>424</v>
      </c>
      <c r="B10" t="s">
        <v>425</v>
      </c>
    </row>
    <row r="11" spans="1:13" x14ac:dyDescent="0.25">
      <c r="A11" s="294" t="s">
        <v>426</v>
      </c>
      <c r="B11" s="294" t="s">
        <v>427</v>
      </c>
      <c r="C11" s="294" t="s">
        <v>428</v>
      </c>
      <c r="D11" s="294" t="s">
        <v>429</v>
      </c>
      <c r="E11" s="294" t="s">
        <v>430</v>
      </c>
      <c r="F11" s="294" t="s">
        <v>431</v>
      </c>
      <c r="G11" s="294" t="s">
        <v>432</v>
      </c>
      <c r="H11" s="294" t="s">
        <v>433</v>
      </c>
      <c r="I11" s="294" t="s">
        <v>434</v>
      </c>
    </row>
    <row r="12" spans="1:13" x14ac:dyDescent="0.25">
      <c r="A12" s="294" t="s">
        <v>435</v>
      </c>
      <c r="B12" s="295">
        <v>3712</v>
      </c>
      <c r="C12" s="295">
        <v>3855</v>
      </c>
      <c r="D12" s="295">
        <v>3876</v>
      </c>
      <c r="E12" s="295">
        <v>3650</v>
      </c>
      <c r="F12" s="295">
        <v>3695</v>
      </c>
      <c r="G12" s="295">
        <v>3567</v>
      </c>
      <c r="H12" s="295">
        <v>3774</v>
      </c>
      <c r="I12" s="296">
        <v>26129</v>
      </c>
    </row>
    <row r="13" spans="1:13" x14ac:dyDescent="0.25">
      <c r="A13" s="294" t="s">
        <v>35</v>
      </c>
      <c r="B13" s="295">
        <v>1863</v>
      </c>
      <c r="C13" s="295">
        <v>2024</v>
      </c>
      <c r="D13" s="295">
        <v>2265</v>
      </c>
      <c r="E13" s="295">
        <v>2121</v>
      </c>
      <c r="F13" s="295">
        <v>2237</v>
      </c>
      <c r="G13" s="295">
        <v>2466</v>
      </c>
      <c r="H13" s="295">
        <v>2711</v>
      </c>
      <c r="I13" s="296">
        <v>15687</v>
      </c>
    </row>
    <row r="14" spans="1:13" x14ac:dyDescent="0.25">
      <c r="A14" s="294" t="s">
        <v>36</v>
      </c>
      <c r="B14" s="295">
        <v>926</v>
      </c>
      <c r="C14" s="295">
        <v>946</v>
      </c>
      <c r="D14" s="295">
        <v>951</v>
      </c>
      <c r="E14" s="295">
        <v>887</v>
      </c>
      <c r="F14" s="295">
        <v>803</v>
      </c>
      <c r="G14" s="295">
        <v>844</v>
      </c>
      <c r="H14" s="295">
        <v>764</v>
      </c>
      <c r="I14" s="296">
        <v>6121</v>
      </c>
    </row>
    <row r="15" spans="1:13" x14ac:dyDescent="0.25">
      <c r="A15" s="294" t="s">
        <v>436</v>
      </c>
      <c r="B15" s="295">
        <v>2</v>
      </c>
      <c r="C15" s="295"/>
      <c r="D15" s="295">
        <v>5</v>
      </c>
      <c r="E15" s="295">
        <v>15</v>
      </c>
      <c r="F15" s="295">
        <v>173</v>
      </c>
      <c r="G15" s="295">
        <v>90</v>
      </c>
      <c r="H15" s="295">
        <v>135</v>
      </c>
      <c r="I15" s="296">
        <v>420</v>
      </c>
    </row>
    <row r="16" spans="1:13" x14ac:dyDescent="0.25">
      <c r="A16" s="294" t="s">
        <v>434</v>
      </c>
      <c r="B16" s="296">
        <v>6503</v>
      </c>
      <c r="C16" s="296">
        <v>6825</v>
      </c>
      <c r="D16" s="296">
        <v>7097</v>
      </c>
      <c r="E16" s="296">
        <v>6673</v>
      </c>
      <c r="F16" s="296">
        <v>6908</v>
      </c>
      <c r="G16" s="296">
        <v>6967</v>
      </c>
      <c r="H16" s="296">
        <v>7384</v>
      </c>
      <c r="I16" s="296">
        <v>48357</v>
      </c>
    </row>
    <row r="22" spans="1:13" x14ac:dyDescent="0.25">
      <c r="H22" s="297"/>
      <c r="I22" s="297"/>
    </row>
    <row r="23" spans="1:13" x14ac:dyDescent="0.25">
      <c r="H23" s="298"/>
      <c r="I23" s="298"/>
    </row>
    <row r="24" spans="1:13" x14ac:dyDescent="0.25">
      <c r="H24" s="298"/>
      <c r="I24" s="298"/>
    </row>
    <row r="25" spans="1:13" x14ac:dyDescent="0.25">
      <c r="H25" s="298"/>
      <c r="I25" s="298"/>
      <c r="M25" s="294" t="s">
        <v>437</v>
      </c>
    </row>
    <row r="26" spans="1:13" x14ac:dyDescent="0.25">
      <c r="H26" s="298"/>
      <c r="I26" s="298"/>
    </row>
    <row r="27" spans="1:13" x14ac:dyDescent="0.25">
      <c r="H27" s="299"/>
      <c r="I27" s="299"/>
    </row>
    <row r="28" spans="1:13" x14ac:dyDescent="0.25">
      <c r="A28" s="293" t="s">
        <v>438</v>
      </c>
      <c r="B28" s="292" t="s">
        <v>439</v>
      </c>
    </row>
    <row r="29" spans="1:13" x14ac:dyDescent="0.25">
      <c r="A29" t="s">
        <v>440</v>
      </c>
      <c r="B29" t="s">
        <v>425</v>
      </c>
    </row>
    <row r="30" spans="1:13" x14ac:dyDescent="0.25">
      <c r="A30" t="s">
        <v>426</v>
      </c>
      <c r="B30" s="294" t="s">
        <v>427</v>
      </c>
      <c r="C30" s="294" t="s">
        <v>428</v>
      </c>
      <c r="D30" s="294" t="s">
        <v>429</v>
      </c>
      <c r="E30" s="294" t="s">
        <v>430</v>
      </c>
      <c r="F30" s="294" t="s">
        <v>431</v>
      </c>
      <c r="G30" s="294" t="s">
        <v>432</v>
      </c>
      <c r="H30" s="294" t="s">
        <v>433</v>
      </c>
      <c r="I30" s="294" t="s">
        <v>434</v>
      </c>
      <c r="J30" s="294"/>
    </row>
    <row r="31" spans="1:13" x14ac:dyDescent="0.25">
      <c r="A31" s="294" t="s">
        <v>435</v>
      </c>
      <c r="B31" s="295">
        <v>23859</v>
      </c>
      <c r="C31" s="295">
        <v>23051</v>
      </c>
      <c r="D31" s="295">
        <v>22753</v>
      </c>
      <c r="E31" s="295">
        <v>21771</v>
      </c>
      <c r="F31" s="295">
        <v>21202</v>
      </c>
      <c r="G31" s="295">
        <v>21005</v>
      </c>
      <c r="H31" s="295">
        <v>20569</v>
      </c>
      <c r="I31" s="296">
        <v>84547</v>
      </c>
      <c r="J31" s="296"/>
    </row>
    <row r="32" spans="1:13" x14ac:dyDescent="0.25">
      <c r="A32" s="294" t="s">
        <v>35</v>
      </c>
      <c r="B32" s="295">
        <v>16033</v>
      </c>
      <c r="C32" s="295">
        <v>15772</v>
      </c>
      <c r="D32" s="295">
        <v>15949</v>
      </c>
      <c r="E32" s="295">
        <v>15885</v>
      </c>
      <c r="F32" s="295">
        <v>16046</v>
      </c>
      <c r="G32" s="295">
        <v>16681</v>
      </c>
      <c r="H32" s="295">
        <v>17045</v>
      </c>
      <c r="I32" s="296">
        <v>65657</v>
      </c>
      <c r="J32" s="296"/>
    </row>
    <row r="33" spans="1:13" x14ac:dyDescent="0.25">
      <c r="A33" s="294" t="s">
        <v>36</v>
      </c>
      <c r="B33" s="295">
        <v>5621</v>
      </c>
      <c r="C33" s="295">
        <v>5563</v>
      </c>
      <c r="D33" s="295">
        <v>5600</v>
      </c>
      <c r="E33" s="295">
        <v>5170</v>
      </c>
      <c r="F33" s="295">
        <v>4878</v>
      </c>
      <c r="G33" s="295">
        <v>4901</v>
      </c>
      <c r="H33" s="295">
        <v>4647</v>
      </c>
      <c r="I33" s="296">
        <v>19596</v>
      </c>
      <c r="J33" s="296"/>
    </row>
    <row r="34" spans="1:13" x14ac:dyDescent="0.25">
      <c r="A34" s="294" t="s">
        <v>436</v>
      </c>
      <c r="B34" s="295">
        <v>72</v>
      </c>
      <c r="C34" s="295">
        <v>60</v>
      </c>
      <c r="D34" s="295">
        <v>46</v>
      </c>
      <c r="E34" s="295">
        <v>69</v>
      </c>
      <c r="F34" s="295">
        <v>461</v>
      </c>
      <c r="G34" s="295">
        <v>346</v>
      </c>
      <c r="H34" s="295">
        <v>546</v>
      </c>
      <c r="I34" s="296">
        <v>1422</v>
      </c>
      <c r="J34" s="296"/>
    </row>
    <row r="35" spans="1:13" x14ac:dyDescent="0.25">
      <c r="A35" s="294" t="s">
        <v>434</v>
      </c>
      <c r="B35" s="296">
        <v>45585</v>
      </c>
      <c r="C35" s="296">
        <v>44446</v>
      </c>
      <c r="D35" s="296">
        <v>44348</v>
      </c>
      <c r="E35" s="296">
        <v>42895</v>
      </c>
      <c r="F35" s="296">
        <v>42587</v>
      </c>
      <c r="G35" s="296">
        <v>42933</v>
      </c>
      <c r="H35" s="296">
        <v>42807</v>
      </c>
      <c r="I35" s="296">
        <v>171222</v>
      </c>
      <c r="J35" s="296"/>
    </row>
    <row r="43" spans="1:13" x14ac:dyDescent="0.25">
      <c r="L43" s="294"/>
    </row>
    <row r="45" spans="1:13" x14ac:dyDescent="0.25">
      <c r="M45" s="32" t="s">
        <v>450</v>
      </c>
    </row>
    <row r="50" spans="1:10" x14ac:dyDescent="0.25">
      <c r="A50" s="300" t="s">
        <v>442</v>
      </c>
    </row>
    <row r="51" spans="1:10" x14ac:dyDescent="0.25">
      <c r="B51" s="301"/>
      <c r="C51" s="301"/>
      <c r="D51" s="301"/>
      <c r="E51" s="301"/>
      <c r="F51" s="301"/>
      <c r="G51" s="301"/>
      <c r="H51" s="301"/>
      <c r="I51" s="301"/>
    </row>
    <row r="52" spans="1:10" x14ac:dyDescent="0.25">
      <c r="A52" s="329" t="s">
        <v>443</v>
      </c>
      <c r="B52" s="331" t="s">
        <v>444</v>
      </c>
      <c r="C52" s="331"/>
      <c r="D52" s="331" t="s">
        <v>445</v>
      </c>
      <c r="E52" s="331"/>
      <c r="F52" s="331" t="s">
        <v>445</v>
      </c>
      <c r="G52" s="331"/>
      <c r="H52" s="327" t="s">
        <v>441</v>
      </c>
      <c r="I52" s="328"/>
      <c r="J52" s="328"/>
    </row>
    <row r="53" spans="1:10" ht="15.75" thickBot="1" x14ac:dyDescent="0.3">
      <c r="A53" s="330"/>
      <c r="B53" s="302" t="s">
        <v>438</v>
      </c>
      <c r="C53" s="302" t="s">
        <v>422</v>
      </c>
      <c r="D53" s="302" t="s">
        <v>438</v>
      </c>
      <c r="E53" s="302" t="s">
        <v>422</v>
      </c>
      <c r="F53" s="302" t="s">
        <v>438</v>
      </c>
      <c r="G53" s="302" t="s">
        <v>422</v>
      </c>
      <c r="H53" s="302">
        <v>2022</v>
      </c>
      <c r="I53" s="302">
        <v>2023</v>
      </c>
      <c r="J53" s="302">
        <v>2024</v>
      </c>
    </row>
    <row r="54" spans="1:10" ht="22.5" x14ac:dyDescent="0.25">
      <c r="A54" s="303" t="s">
        <v>446</v>
      </c>
      <c r="B54" s="304">
        <v>21202</v>
      </c>
      <c r="C54" s="304">
        <v>3695</v>
      </c>
      <c r="D54" s="304">
        <v>21005</v>
      </c>
      <c r="E54" s="304">
        <v>3567</v>
      </c>
      <c r="F54" s="304">
        <v>20569</v>
      </c>
      <c r="G54" s="304">
        <v>3774</v>
      </c>
      <c r="H54" s="305">
        <v>4334</v>
      </c>
      <c r="I54" s="304">
        <v>4109</v>
      </c>
      <c r="J54" s="304">
        <v>4331</v>
      </c>
    </row>
    <row r="55" spans="1:10" x14ac:dyDescent="0.25">
      <c r="A55" s="303" t="s">
        <v>447</v>
      </c>
      <c r="B55" s="304">
        <v>16046</v>
      </c>
      <c r="C55" s="304">
        <v>2237</v>
      </c>
      <c r="D55" s="304">
        <v>16681</v>
      </c>
      <c r="E55" s="304">
        <v>2466</v>
      </c>
      <c r="F55" s="304">
        <v>17045</v>
      </c>
      <c r="G55" s="304">
        <v>2711</v>
      </c>
      <c r="H55" s="305">
        <v>3057</v>
      </c>
      <c r="I55" s="304">
        <v>3151</v>
      </c>
      <c r="J55" s="304">
        <v>3272</v>
      </c>
    </row>
    <row r="56" spans="1:10" x14ac:dyDescent="0.25">
      <c r="A56" s="303" t="s">
        <v>448</v>
      </c>
      <c r="B56" s="304">
        <v>4878</v>
      </c>
      <c r="C56" s="306">
        <v>803</v>
      </c>
      <c r="D56" s="306">
        <v>4901</v>
      </c>
      <c r="E56" s="306">
        <v>844</v>
      </c>
      <c r="F56" s="304">
        <v>4647</v>
      </c>
      <c r="G56" s="306">
        <v>764</v>
      </c>
      <c r="H56" s="307">
        <v>841</v>
      </c>
      <c r="I56" s="306">
        <v>894</v>
      </c>
      <c r="J56" s="306">
        <v>814</v>
      </c>
    </row>
    <row r="57" spans="1:10" ht="22.5" x14ac:dyDescent="0.25">
      <c r="A57" s="303" t="s">
        <v>449</v>
      </c>
      <c r="B57" s="306">
        <v>461</v>
      </c>
      <c r="C57" s="308">
        <v>173</v>
      </c>
      <c r="D57" s="308">
        <v>346</v>
      </c>
      <c r="E57" s="308">
        <v>90</v>
      </c>
      <c r="F57" s="306">
        <v>546</v>
      </c>
      <c r="G57" s="308">
        <v>135</v>
      </c>
      <c r="H57" s="309">
        <v>4</v>
      </c>
      <c r="I57" s="308">
        <v>12</v>
      </c>
      <c r="J57" s="308">
        <v>59</v>
      </c>
    </row>
    <row r="58" spans="1:10" x14ac:dyDescent="0.25">
      <c r="A58" s="310" t="s">
        <v>108</v>
      </c>
      <c r="B58" s="311">
        <v>42587</v>
      </c>
      <c r="C58" s="311">
        <v>6908</v>
      </c>
      <c r="D58" s="311">
        <v>42933</v>
      </c>
      <c r="E58" s="311">
        <v>6967</v>
      </c>
      <c r="F58" s="311">
        <v>42807</v>
      </c>
      <c r="G58" s="311">
        <v>7384</v>
      </c>
      <c r="H58" s="312">
        <v>8236</v>
      </c>
      <c r="I58" s="311">
        <v>8166</v>
      </c>
      <c r="J58" s="311">
        <v>8476</v>
      </c>
    </row>
    <row r="59" spans="1:10" x14ac:dyDescent="0.25">
      <c r="B59" s="301"/>
      <c r="C59" s="301"/>
      <c r="D59" s="301"/>
      <c r="E59" s="301"/>
      <c r="F59" s="301"/>
      <c r="G59" s="301"/>
      <c r="H59" s="301"/>
      <c r="I59" s="301"/>
      <c r="J59" s="313"/>
    </row>
    <row r="60" spans="1:10" x14ac:dyDescent="0.25">
      <c r="B60" s="301"/>
      <c r="C60" s="301"/>
      <c r="D60" s="301"/>
      <c r="E60" s="301"/>
      <c r="F60" s="301"/>
      <c r="G60" s="301"/>
      <c r="H60" s="301"/>
      <c r="I60" s="301"/>
    </row>
    <row r="61" spans="1:10" x14ac:dyDescent="0.25">
      <c r="B61" s="301"/>
      <c r="C61" s="301"/>
      <c r="D61" s="301"/>
      <c r="E61" s="301"/>
      <c r="F61" s="301"/>
      <c r="G61" s="301"/>
      <c r="H61" s="301"/>
      <c r="I61" s="301"/>
    </row>
    <row r="68" spans="11:12" x14ac:dyDescent="0.25">
      <c r="K68" s="313"/>
      <c r="L68" s="313"/>
    </row>
  </sheetData>
  <mergeCells count="5">
    <mergeCell ref="H52:J52"/>
    <mergeCell ref="A52:A53"/>
    <mergeCell ref="B52:C52"/>
    <mergeCell ref="D52:E52"/>
    <mergeCell ref="F52:G5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D445-BFDE-429F-B125-E25F907B8375}">
  <sheetPr codeName="Foglio2">
    <tabColor rgb="FFFF3B3B"/>
  </sheetPr>
  <dimension ref="A1:O33"/>
  <sheetViews>
    <sheetView zoomScaleNormal="100" workbookViewId="0">
      <selection activeCell="N24" sqref="N24"/>
    </sheetView>
  </sheetViews>
  <sheetFormatPr defaultRowHeight="15" x14ac:dyDescent="0.25"/>
  <cols>
    <col min="1" max="1" width="13.42578125" style="1" customWidth="1"/>
    <col min="2" max="2" width="10" style="1" bestFit="1" customWidth="1"/>
    <col min="3" max="5" width="9.42578125" style="1" bestFit="1" customWidth="1"/>
    <col min="6" max="6" width="11" style="1" customWidth="1"/>
    <col min="7" max="7" width="9.85546875" style="1" bestFit="1" customWidth="1"/>
    <col min="8" max="9" width="9.140625" style="1"/>
    <col min="10" max="11" width="12.28515625" style="1" bestFit="1" customWidth="1"/>
    <col min="12" max="13" width="12.42578125" style="1" bestFit="1" customWidth="1"/>
    <col min="14" max="14" width="14" style="1" bestFit="1" customWidth="1"/>
    <col min="15" max="15" width="15.140625" style="1" bestFit="1" customWidth="1"/>
    <col min="16" max="16384" width="9.140625" style="1"/>
  </cols>
  <sheetData>
    <row r="1" spans="1:15" ht="18" x14ac:dyDescent="0.25">
      <c r="A1" s="22" t="s">
        <v>24</v>
      </c>
      <c r="K1" s="34"/>
    </row>
    <row r="3" spans="1:15" ht="15.75" x14ac:dyDescent="0.25">
      <c r="A3" s="30" t="s">
        <v>25</v>
      </c>
    </row>
    <row r="4" spans="1:15" x14ac:dyDescent="0.25">
      <c r="B4" s="36"/>
      <c r="C4" s="36"/>
      <c r="D4" s="36"/>
      <c r="E4" s="36"/>
    </row>
    <row r="5" spans="1:15" x14ac:dyDescent="0.25">
      <c r="A5" s="32" t="s">
        <v>26</v>
      </c>
      <c r="B5" s="17"/>
      <c r="C5" s="17"/>
      <c r="D5" s="17"/>
      <c r="E5" s="17"/>
      <c r="J5" s="37"/>
    </row>
    <row r="6" spans="1:15" x14ac:dyDescent="0.25">
      <c r="A6" s="19"/>
      <c r="B6" s="17"/>
      <c r="C6" s="17"/>
      <c r="D6" s="17"/>
      <c r="E6" s="17"/>
      <c r="J6" s="37"/>
    </row>
    <row r="8" spans="1:15" ht="18" x14ac:dyDescent="0.25">
      <c r="A8" s="38" t="s">
        <v>50</v>
      </c>
      <c r="B8" s="39"/>
    </row>
    <row r="9" spans="1:15" ht="18" x14ac:dyDescent="0.25">
      <c r="B9" s="39"/>
      <c r="J9" s="40" t="s">
        <v>33</v>
      </c>
    </row>
    <row r="10" spans="1:15" x14ac:dyDescent="0.25">
      <c r="A10" s="41" t="s">
        <v>34</v>
      </c>
      <c r="B10" s="42" t="s">
        <v>35</v>
      </c>
      <c r="C10" s="42" t="s">
        <v>36</v>
      </c>
      <c r="D10" s="42" t="s">
        <v>37</v>
      </c>
      <c r="E10" s="42" t="s">
        <v>38</v>
      </c>
      <c r="F10" s="42" t="s">
        <v>31</v>
      </c>
      <c r="G10" s="42" t="s">
        <v>32</v>
      </c>
    </row>
    <row r="11" spans="1:15" x14ac:dyDescent="0.25">
      <c r="A11" s="43"/>
      <c r="B11" s="44"/>
      <c r="C11" s="45"/>
      <c r="D11" s="45"/>
      <c r="E11" s="45"/>
      <c r="F11" s="45"/>
      <c r="G11" s="46"/>
      <c r="H11" s="4"/>
    </row>
    <row r="12" spans="1:15" x14ac:dyDescent="0.25">
      <c r="A12" s="47"/>
      <c r="B12" s="48"/>
      <c r="C12" s="49"/>
      <c r="D12" s="49"/>
      <c r="E12" s="49"/>
      <c r="F12" s="49"/>
      <c r="G12" s="50"/>
      <c r="H12" s="51"/>
    </row>
    <row r="13" spans="1:15" x14ac:dyDescent="0.25">
      <c r="A13" s="52"/>
      <c r="B13" s="53"/>
      <c r="C13" s="54"/>
      <c r="D13" s="54"/>
      <c r="E13" s="54"/>
      <c r="F13" s="54"/>
      <c r="G13" s="55"/>
      <c r="H13" s="56"/>
      <c r="J13" s="42"/>
      <c r="K13" s="42"/>
      <c r="L13" s="42"/>
      <c r="M13" s="42"/>
      <c r="N13" s="42"/>
      <c r="O13" s="42"/>
    </row>
    <row r="14" spans="1:15" x14ac:dyDescent="0.25">
      <c r="A14" s="57">
        <v>2019</v>
      </c>
      <c r="B14" s="17">
        <v>297313</v>
      </c>
      <c r="C14" s="17">
        <v>305291</v>
      </c>
      <c r="D14" s="17">
        <v>317366</v>
      </c>
      <c r="E14" s="17">
        <v>380675</v>
      </c>
      <c r="F14" s="17">
        <v>1300645</v>
      </c>
      <c r="G14" s="17">
        <v>59816673</v>
      </c>
      <c r="H14" s="5"/>
      <c r="J14" s="58"/>
      <c r="K14" s="58"/>
      <c r="L14" s="58"/>
      <c r="M14" s="58"/>
      <c r="N14" s="58"/>
      <c r="O14" s="58"/>
    </row>
    <row r="15" spans="1:15" x14ac:dyDescent="0.25">
      <c r="A15" s="57">
        <v>2020</v>
      </c>
      <c r="B15" s="59">
        <v>294838</v>
      </c>
      <c r="C15" s="59">
        <v>303900</v>
      </c>
      <c r="D15" s="59">
        <v>316363</v>
      </c>
      <c r="E15" s="59">
        <v>378840</v>
      </c>
      <c r="F15" s="59">
        <v>1293941</v>
      </c>
      <c r="G15" s="59">
        <v>59641488</v>
      </c>
      <c r="H15" s="5"/>
      <c r="I15" s="5"/>
      <c r="J15" s="58"/>
      <c r="K15" s="58"/>
      <c r="L15" s="58"/>
      <c r="M15" s="58"/>
      <c r="N15" s="58"/>
      <c r="O15" s="58"/>
    </row>
    <row r="16" spans="1:15" x14ac:dyDescent="0.25">
      <c r="A16" s="57">
        <v>2021</v>
      </c>
      <c r="B16" s="59">
        <v>290811</v>
      </c>
      <c r="C16" s="59">
        <v>301104</v>
      </c>
      <c r="D16" s="59">
        <v>313882</v>
      </c>
      <c r="E16" s="59">
        <v>375215</v>
      </c>
      <c r="F16" s="59">
        <v>1281012</v>
      </c>
      <c r="G16" s="59">
        <v>59236213</v>
      </c>
      <c r="H16" s="5"/>
      <c r="I16" s="5"/>
      <c r="J16" s="58"/>
      <c r="K16" s="58"/>
      <c r="L16" s="58"/>
      <c r="M16" s="58"/>
      <c r="N16" s="58"/>
      <c r="O16" s="58"/>
    </row>
    <row r="17" spans="1:15" x14ac:dyDescent="0.25">
      <c r="A17" s="57">
        <v>2022</v>
      </c>
      <c r="B17" s="59">
        <v>288956</v>
      </c>
      <c r="C17" s="59">
        <v>299646</v>
      </c>
      <c r="D17" s="59">
        <v>313631</v>
      </c>
      <c r="E17" s="59">
        <v>373717</v>
      </c>
      <c r="F17" s="59">
        <v>1275950</v>
      </c>
      <c r="G17" s="59">
        <v>59030133</v>
      </c>
      <c r="H17" s="5"/>
      <c r="I17" s="5"/>
      <c r="J17" s="58"/>
      <c r="K17" s="58"/>
      <c r="L17" s="58"/>
      <c r="M17" s="58"/>
      <c r="N17" s="58"/>
      <c r="O17" s="58"/>
    </row>
    <row r="18" spans="1:15" x14ac:dyDescent="0.25">
      <c r="A18" s="57">
        <v>2023</v>
      </c>
      <c r="B18" s="59">
        <v>287806</v>
      </c>
      <c r="C18" s="59">
        <v>299071</v>
      </c>
      <c r="D18" s="59">
        <v>313110</v>
      </c>
      <c r="E18" s="59">
        <v>372640</v>
      </c>
      <c r="F18" s="59">
        <v>1272627</v>
      </c>
      <c r="G18" s="59">
        <v>58997201</v>
      </c>
      <c r="H18" s="5"/>
      <c r="I18" s="5"/>
      <c r="J18" s="58"/>
      <c r="K18" s="58"/>
      <c r="L18" s="58"/>
      <c r="M18" s="58"/>
      <c r="N18" s="58"/>
      <c r="O18" s="58"/>
    </row>
    <row r="19" spans="1:15" x14ac:dyDescent="0.25">
      <c r="A19" s="60">
        <v>2024</v>
      </c>
      <c r="B19" s="59">
        <v>286832</v>
      </c>
      <c r="C19" s="59">
        <v>299274</v>
      </c>
      <c r="D19" s="59">
        <v>312246</v>
      </c>
      <c r="E19" s="59">
        <v>371219</v>
      </c>
      <c r="F19" s="59">
        <v>1269571</v>
      </c>
      <c r="G19" s="59">
        <v>58971230</v>
      </c>
      <c r="H19" s="5"/>
      <c r="I19" s="5"/>
      <c r="J19" s="58"/>
      <c r="K19" s="58"/>
      <c r="L19" s="58"/>
      <c r="M19" s="58"/>
      <c r="N19" s="58"/>
      <c r="O19" s="58"/>
    </row>
    <row r="20" spans="1:15" x14ac:dyDescent="0.25">
      <c r="A20" s="60" t="s">
        <v>39</v>
      </c>
      <c r="B20" s="59">
        <v>286681</v>
      </c>
      <c r="C20" s="59">
        <v>299796</v>
      </c>
      <c r="D20" s="59">
        <v>311826</v>
      </c>
      <c r="E20" s="59">
        <v>370127</v>
      </c>
      <c r="F20" s="59">
        <v>1268430</v>
      </c>
      <c r="G20" s="59">
        <v>58934177</v>
      </c>
      <c r="H20" s="5"/>
      <c r="I20" s="5"/>
      <c r="J20" s="58"/>
      <c r="K20" s="58"/>
      <c r="L20" s="58"/>
      <c r="M20" s="58"/>
      <c r="N20" s="58"/>
      <c r="O20" s="58"/>
    </row>
    <row r="21" spans="1:15" x14ac:dyDescent="0.25">
      <c r="A21" s="60"/>
      <c r="B21" s="59"/>
      <c r="C21" s="59"/>
      <c r="D21" s="59"/>
      <c r="E21" s="59"/>
      <c r="F21" s="59"/>
      <c r="G21" s="59"/>
      <c r="H21" s="5"/>
      <c r="I21" s="5"/>
      <c r="J21" s="58"/>
      <c r="K21" s="58"/>
      <c r="L21" s="58"/>
      <c r="M21" s="58"/>
      <c r="N21" s="58"/>
      <c r="O21" s="58"/>
    </row>
    <row r="22" spans="1:15" x14ac:dyDescent="0.25">
      <c r="A22" s="60"/>
      <c r="B22" s="59"/>
      <c r="C22" s="59"/>
      <c r="D22" s="59"/>
      <c r="E22" s="59"/>
      <c r="F22" s="59"/>
      <c r="G22" s="59"/>
      <c r="H22" s="5"/>
      <c r="I22" s="5"/>
      <c r="J22" s="58"/>
      <c r="K22" s="58"/>
      <c r="L22" s="58"/>
      <c r="M22" s="58"/>
      <c r="N22" s="58"/>
      <c r="O22" s="58"/>
    </row>
    <row r="23" spans="1:15" x14ac:dyDescent="0.25">
      <c r="A23" s="61"/>
      <c r="B23" s="62"/>
      <c r="C23" s="62"/>
      <c r="D23" s="62"/>
      <c r="E23" s="62"/>
      <c r="F23" s="62"/>
      <c r="G23" s="62"/>
    </row>
    <row r="24" spans="1:15" ht="22.5" x14ac:dyDescent="0.25">
      <c r="A24" s="63" t="s">
        <v>40</v>
      </c>
      <c r="B24" s="64">
        <f t="shared" ref="B24:G24" si="0">B19-B14</f>
        <v>-10481</v>
      </c>
      <c r="C24" s="64">
        <f t="shared" si="0"/>
        <v>-6017</v>
      </c>
      <c r="D24" s="64">
        <f t="shared" si="0"/>
        <v>-5120</v>
      </c>
      <c r="E24" s="64">
        <f t="shared" si="0"/>
        <v>-9456</v>
      </c>
      <c r="F24" s="64">
        <f t="shared" si="0"/>
        <v>-31074</v>
      </c>
      <c r="G24" s="64">
        <f t="shared" si="0"/>
        <v>-845443</v>
      </c>
      <c r="J24" s="1" t="s">
        <v>23</v>
      </c>
    </row>
    <row r="25" spans="1:15" ht="27.75" customHeight="1" x14ac:dyDescent="0.25">
      <c r="A25" s="65" t="s">
        <v>41</v>
      </c>
      <c r="B25" s="66">
        <f>B20-B14</f>
        <v>-10632</v>
      </c>
      <c r="C25" s="66">
        <f t="shared" ref="C25:G25" si="1">C20-C14</f>
        <v>-5495</v>
      </c>
      <c r="D25" s="66">
        <f t="shared" si="1"/>
        <v>-5540</v>
      </c>
      <c r="E25" s="66">
        <f t="shared" si="1"/>
        <v>-10548</v>
      </c>
      <c r="F25" s="66">
        <f t="shared" si="1"/>
        <v>-32215</v>
      </c>
      <c r="G25" s="66">
        <f t="shared" si="1"/>
        <v>-882496</v>
      </c>
    </row>
    <row r="26" spans="1:15" x14ac:dyDescent="0.25">
      <c r="A26" s="67"/>
      <c r="B26" s="68"/>
      <c r="C26" s="68"/>
      <c r="D26" s="68"/>
      <c r="E26" s="68"/>
      <c r="F26" s="68"/>
      <c r="G26" s="68"/>
      <c r="L26" s="69"/>
      <c r="M26" s="69"/>
      <c r="N26" s="69"/>
      <c r="O26" s="69"/>
    </row>
    <row r="27" spans="1:15" ht="22.5" x14ac:dyDescent="0.25">
      <c r="A27" s="63" t="s">
        <v>42</v>
      </c>
      <c r="B27" s="70">
        <f t="shared" ref="B27:G27" si="2">(B19-B14)/B14*100</f>
        <v>-3.5252410759031725</v>
      </c>
      <c r="C27" s="70">
        <f t="shared" si="2"/>
        <v>-1.9709064466361603</v>
      </c>
      <c r="D27" s="70">
        <f t="shared" si="2"/>
        <v>-1.613279305281599</v>
      </c>
      <c r="E27" s="70">
        <f t="shared" si="2"/>
        <v>-2.4840086688119789</v>
      </c>
      <c r="F27" s="70">
        <f t="shared" si="2"/>
        <v>-2.389122320079653</v>
      </c>
      <c r="G27" s="70">
        <f t="shared" si="2"/>
        <v>-1.4133902097831486</v>
      </c>
      <c r="L27" s="69"/>
      <c r="M27" s="69"/>
      <c r="N27" s="69"/>
      <c r="O27" s="69"/>
    </row>
    <row r="28" spans="1:15" ht="22.5" x14ac:dyDescent="0.25">
      <c r="A28" s="65" t="s">
        <v>43</v>
      </c>
      <c r="B28" s="71">
        <f t="shared" ref="B28:G28" si="3">(B20-B14)/B14*100</f>
        <v>-3.576029302452298</v>
      </c>
      <c r="C28" s="71">
        <f t="shared" si="3"/>
        <v>-1.799922041593103</v>
      </c>
      <c r="D28" s="71">
        <f t="shared" si="3"/>
        <v>-1.7456186232929802</v>
      </c>
      <c r="E28" s="71">
        <f t="shared" si="3"/>
        <v>-2.7708675379260526</v>
      </c>
      <c r="F28" s="71">
        <f t="shared" si="3"/>
        <v>-2.4768480254027807</v>
      </c>
      <c r="G28" s="71">
        <f t="shared" si="3"/>
        <v>-1.4753344773956252</v>
      </c>
      <c r="L28" s="69"/>
      <c r="M28" s="69"/>
      <c r="N28" s="69"/>
      <c r="O28" s="69"/>
    </row>
    <row r="29" spans="1:15" x14ac:dyDescent="0.25">
      <c r="L29" s="69"/>
      <c r="M29" s="69"/>
      <c r="N29" s="69"/>
      <c r="O29" s="69"/>
    </row>
    <row r="31" spans="1:15" x14ac:dyDescent="0.25">
      <c r="A31" s="72"/>
    </row>
    <row r="32" spans="1:15" x14ac:dyDescent="0.25">
      <c r="A32" s="72" t="s">
        <v>51</v>
      </c>
    </row>
    <row r="33" spans="1:1" x14ac:dyDescent="0.25">
      <c r="A33" s="7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1163F-A78E-4934-A2A5-F2A14B9DF54F}">
  <sheetPr codeName="Foglio8">
    <tabColor rgb="FFFF3B3B"/>
  </sheetPr>
  <dimension ref="A1:T95"/>
  <sheetViews>
    <sheetView zoomScaleNormal="100" workbookViewId="0">
      <selection activeCell="H8" sqref="H8"/>
    </sheetView>
  </sheetViews>
  <sheetFormatPr defaultRowHeight="15" x14ac:dyDescent="0.25"/>
  <cols>
    <col min="1" max="1" width="37.7109375" style="1" bestFit="1" customWidth="1"/>
    <col min="2" max="2" width="9.42578125" style="1" bestFit="1" customWidth="1"/>
    <col min="3" max="6" width="10.140625" style="1" bestFit="1" customWidth="1"/>
    <col min="7" max="7" width="12.140625" style="1" customWidth="1"/>
    <col min="8" max="10" width="10.140625" style="1" bestFit="1" customWidth="1"/>
    <col min="11" max="12" width="12.140625" style="1" customWidth="1"/>
    <col min="13" max="16384" width="9.140625" style="1"/>
  </cols>
  <sheetData>
    <row r="1" spans="1:17" ht="18" x14ac:dyDescent="0.25">
      <c r="A1" s="22" t="s">
        <v>24</v>
      </c>
    </row>
    <row r="3" spans="1:17" ht="15.75" x14ac:dyDescent="0.25">
      <c r="A3" s="30" t="s">
        <v>25</v>
      </c>
    </row>
    <row r="5" spans="1:17" x14ac:dyDescent="0.25">
      <c r="A5" s="32" t="s">
        <v>26</v>
      </c>
    </row>
    <row r="10" spans="1:17" x14ac:dyDescent="0.25">
      <c r="A10" s="10" t="s">
        <v>65</v>
      </c>
    </row>
    <row r="11" spans="1:17" x14ac:dyDescent="0.25">
      <c r="A11" s="33"/>
      <c r="L11" s="38" t="s">
        <v>54</v>
      </c>
    </row>
    <row r="12" spans="1:17" x14ac:dyDescent="0.25">
      <c r="B12" s="35"/>
    </row>
    <row r="13" spans="1:17" x14ac:dyDescent="0.25">
      <c r="C13" s="36">
        <v>2019</v>
      </c>
      <c r="D13" s="36">
        <v>2020</v>
      </c>
      <c r="E13" s="77">
        <v>2021</v>
      </c>
      <c r="F13" s="77">
        <v>2022</v>
      </c>
      <c r="G13" s="77">
        <v>2023</v>
      </c>
      <c r="H13" s="77">
        <v>2024</v>
      </c>
      <c r="I13" s="77" t="s">
        <v>39</v>
      </c>
      <c r="J13" s="77"/>
    </row>
    <row r="14" spans="1:17" x14ac:dyDescent="0.25">
      <c r="A14" s="1" t="s">
        <v>27</v>
      </c>
      <c r="B14" s="1" t="s">
        <v>55</v>
      </c>
      <c r="C14" s="5">
        <v>147031</v>
      </c>
      <c r="D14" s="5">
        <v>145759</v>
      </c>
      <c r="E14" s="5">
        <v>143924</v>
      </c>
      <c r="F14" s="5">
        <v>143291</v>
      </c>
      <c r="G14" s="21">
        <v>142793</v>
      </c>
      <c r="H14" s="21">
        <v>142585</v>
      </c>
      <c r="I14" s="21">
        <v>142933</v>
      </c>
    </row>
    <row r="15" spans="1:17" x14ac:dyDescent="0.25">
      <c r="A15" s="1" t="s">
        <v>27</v>
      </c>
      <c r="B15" s="1" t="s">
        <v>56</v>
      </c>
      <c r="C15" s="5">
        <v>150282</v>
      </c>
      <c r="D15" s="5">
        <v>149079</v>
      </c>
      <c r="E15" s="5">
        <v>146887</v>
      </c>
      <c r="F15" s="5">
        <v>145665</v>
      </c>
      <c r="G15" s="21">
        <v>145013</v>
      </c>
      <c r="H15" s="21">
        <v>144247</v>
      </c>
      <c r="I15" s="21">
        <v>143748</v>
      </c>
    </row>
    <row r="16" spans="1:17" s="10" customFormat="1" x14ac:dyDescent="0.25">
      <c r="A16" s="10" t="s">
        <v>27</v>
      </c>
      <c r="B16" s="10" t="s">
        <v>57</v>
      </c>
      <c r="C16" s="78">
        <v>297313</v>
      </c>
      <c r="D16" s="78">
        <v>294838</v>
      </c>
      <c r="E16" s="78">
        <v>290811</v>
      </c>
      <c r="F16" s="78">
        <v>288956</v>
      </c>
      <c r="G16" s="21">
        <v>287806</v>
      </c>
      <c r="H16" s="21">
        <v>286832</v>
      </c>
      <c r="I16" s="21">
        <v>286681</v>
      </c>
      <c r="K16" s="1"/>
      <c r="L16" s="1"/>
      <c r="M16" s="1"/>
      <c r="N16" s="1"/>
      <c r="O16" s="1"/>
      <c r="P16" s="1"/>
      <c r="Q16" s="1"/>
    </row>
    <row r="17" spans="1:20" x14ac:dyDescent="0.25">
      <c r="A17" s="1" t="s">
        <v>28</v>
      </c>
      <c r="B17" s="1" t="s">
        <v>55</v>
      </c>
      <c r="C17" s="5">
        <v>149439</v>
      </c>
      <c r="D17" s="5">
        <v>148705</v>
      </c>
      <c r="E17" s="5">
        <v>147348</v>
      </c>
      <c r="F17" s="5">
        <v>146699</v>
      </c>
      <c r="G17" s="21">
        <v>146431</v>
      </c>
      <c r="H17" s="21">
        <v>146725</v>
      </c>
      <c r="I17" s="21">
        <v>147468</v>
      </c>
    </row>
    <row r="18" spans="1:20" x14ac:dyDescent="0.25">
      <c r="A18" s="1" t="s">
        <v>28</v>
      </c>
      <c r="B18" s="1" t="s">
        <v>56</v>
      </c>
      <c r="C18" s="5">
        <v>155852</v>
      </c>
      <c r="D18" s="5">
        <v>155195</v>
      </c>
      <c r="E18" s="5">
        <v>153756</v>
      </c>
      <c r="F18" s="5">
        <v>152947</v>
      </c>
      <c r="G18" s="21">
        <v>152640</v>
      </c>
      <c r="H18" s="21">
        <v>152549</v>
      </c>
      <c r="I18" s="21">
        <v>152328</v>
      </c>
    </row>
    <row r="19" spans="1:20" s="10" customFormat="1" x14ac:dyDescent="0.25">
      <c r="A19" s="10" t="s">
        <v>28</v>
      </c>
      <c r="B19" s="10" t="s">
        <v>57</v>
      </c>
      <c r="C19" s="78">
        <v>305291</v>
      </c>
      <c r="D19" s="78">
        <v>303900</v>
      </c>
      <c r="E19" s="78">
        <v>301104</v>
      </c>
      <c r="F19" s="78">
        <v>299646</v>
      </c>
      <c r="G19" s="21">
        <v>299071</v>
      </c>
      <c r="H19" s="21">
        <v>299274</v>
      </c>
      <c r="I19" s="21">
        <v>299796</v>
      </c>
      <c r="K19" s="1"/>
      <c r="L19" s="1"/>
      <c r="M19" s="1"/>
      <c r="N19" s="1"/>
      <c r="O19" s="1"/>
      <c r="P19" s="1"/>
      <c r="Q19" s="1"/>
    </row>
    <row r="20" spans="1:20" x14ac:dyDescent="0.25">
      <c r="A20" s="1" t="s">
        <v>29</v>
      </c>
      <c r="B20" s="1" t="s">
        <v>55</v>
      </c>
      <c r="C20" s="5">
        <v>153039</v>
      </c>
      <c r="D20" s="5">
        <v>152614</v>
      </c>
      <c r="E20" s="5">
        <v>151451</v>
      </c>
      <c r="F20" s="5">
        <v>151743</v>
      </c>
      <c r="G20" s="21">
        <v>151415</v>
      </c>
      <c r="H20" s="21">
        <v>151060</v>
      </c>
      <c r="I20" s="21">
        <v>151131</v>
      </c>
    </row>
    <row r="21" spans="1:20" x14ac:dyDescent="0.25">
      <c r="A21" s="1" t="s">
        <v>29</v>
      </c>
      <c r="B21" s="1" t="s">
        <v>56</v>
      </c>
      <c r="C21" s="5">
        <v>164327</v>
      </c>
      <c r="D21" s="5">
        <v>163749</v>
      </c>
      <c r="E21" s="5">
        <v>162431</v>
      </c>
      <c r="F21" s="5">
        <v>161888</v>
      </c>
      <c r="G21" s="21">
        <v>161695</v>
      </c>
      <c r="H21" s="21">
        <v>161186</v>
      </c>
      <c r="I21" s="21">
        <v>160695</v>
      </c>
    </row>
    <row r="22" spans="1:20" s="10" customFormat="1" x14ac:dyDescent="0.25">
      <c r="A22" s="10" t="s">
        <v>29</v>
      </c>
      <c r="B22" s="10" t="s">
        <v>57</v>
      </c>
      <c r="C22" s="78">
        <v>317366</v>
      </c>
      <c r="D22" s="78">
        <v>316363</v>
      </c>
      <c r="E22" s="78">
        <v>313882</v>
      </c>
      <c r="F22" s="78">
        <v>313631</v>
      </c>
      <c r="G22" s="21">
        <v>313110</v>
      </c>
      <c r="H22" s="21">
        <v>312246</v>
      </c>
      <c r="I22" s="21">
        <v>311826</v>
      </c>
      <c r="K22" s="1"/>
      <c r="L22" s="1"/>
      <c r="M22" s="1"/>
      <c r="N22" s="1"/>
      <c r="O22" s="1"/>
      <c r="P22" s="1"/>
      <c r="Q22" s="1"/>
    </row>
    <row r="23" spans="1:20" x14ac:dyDescent="0.25">
      <c r="A23" s="1" t="s">
        <v>30</v>
      </c>
      <c r="B23" s="1" t="s">
        <v>55</v>
      </c>
      <c r="C23" s="5">
        <v>185552</v>
      </c>
      <c r="D23" s="5">
        <v>184665</v>
      </c>
      <c r="E23" s="5">
        <v>182862</v>
      </c>
      <c r="F23" s="5">
        <v>182429</v>
      </c>
      <c r="G23" s="21">
        <v>182040</v>
      </c>
      <c r="H23" s="21">
        <v>181639</v>
      </c>
      <c r="I23" s="21">
        <v>181404</v>
      </c>
    </row>
    <row r="24" spans="1:20" x14ac:dyDescent="0.25">
      <c r="A24" s="1" t="s">
        <v>30</v>
      </c>
      <c r="B24" s="1" t="s">
        <v>56</v>
      </c>
      <c r="C24" s="5">
        <v>195123</v>
      </c>
      <c r="D24" s="5">
        <v>194175</v>
      </c>
      <c r="E24" s="5">
        <v>192353</v>
      </c>
      <c r="F24" s="5">
        <v>191288</v>
      </c>
      <c r="G24" s="21">
        <v>190600</v>
      </c>
      <c r="H24" s="21">
        <v>189580</v>
      </c>
      <c r="I24" s="21">
        <v>188723</v>
      </c>
    </row>
    <row r="25" spans="1:20" s="10" customFormat="1" x14ac:dyDescent="0.25">
      <c r="A25" s="10" t="s">
        <v>30</v>
      </c>
      <c r="B25" s="10" t="s">
        <v>57</v>
      </c>
      <c r="C25" s="78">
        <v>380675</v>
      </c>
      <c r="D25" s="78">
        <v>378840</v>
      </c>
      <c r="E25" s="78">
        <v>375215</v>
      </c>
      <c r="F25" s="78">
        <v>373717</v>
      </c>
      <c r="G25" s="21">
        <v>372640</v>
      </c>
      <c r="H25" s="21">
        <v>371219</v>
      </c>
      <c r="I25" s="21">
        <v>370127</v>
      </c>
      <c r="K25" s="1"/>
      <c r="L25" s="1"/>
      <c r="M25" s="1"/>
      <c r="N25" s="1"/>
      <c r="O25" s="1"/>
      <c r="P25" s="1"/>
      <c r="Q25" s="1"/>
    </row>
    <row r="26" spans="1:20" s="10" customFormat="1" x14ac:dyDescent="0.25">
      <c r="A26" s="1" t="s">
        <v>58</v>
      </c>
      <c r="B26" s="1" t="s">
        <v>55</v>
      </c>
      <c r="C26" s="5">
        <v>635061</v>
      </c>
      <c r="D26" s="5">
        <v>631743</v>
      </c>
      <c r="E26" s="5">
        <v>625585</v>
      </c>
      <c r="F26" s="5">
        <v>624162</v>
      </c>
      <c r="G26" s="21">
        <v>622679</v>
      </c>
      <c r="H26" s="21">
        <v>622009</v>
      </c>
      <c r="I26" s="21">
        <v>622936</v>
      </c>
      <c r="K26" s="1"/>
      <c r="L26" s="38" t="s">
        <v>59</v>
      </c>
      <c r="M26" s="1"/>
      <c r="N26" s="1"/>
      <c r="O26" s="1"/>
      <c r="P26" s="1"/>
      <c r="Q26" s="1"/>
    </row>
    <row r="27" spans="1:20" s="10" customFormat="1" x14ac:dyDescent="0.25">
      <c r="A27" s="1" t="s">
        <v>58</v>
      </c>
      <c r="B27" s="1" t="s">
        <v>56</v>
      </c>
      <c r="C27" s="5">
        <v>665584</v>
      </c>
      <c r="D27" s="5">
        <v>662198</v>
      </c>
      <c r="E27" s="5">
        <v>655427</v>
      </c>
      <c r="F27" s="5">
        <v>651788</v>
      </c>
      <c r="G27" s="21">
        <v>649948</v>
      </c>
      <c r="H27" s="21">
        <v>647562</v>
      </c>
      <c r="I27" s="21">
        <v>645494</v>
      </c>
      <c r="K27" s="1"/>
      <c r="L27" s="1"/>
      <c r="M27" s="1"/>
      <c r="N27" s="1"/>
      <c r="O27" s="1"/>
      <c r="P27" s="1"/>
      <c r="Q27" s="1"/>
    </row>
    <row r="28" spans="1:20" s="10" customFormat="1" x14ac:dyDescent="0.25">
      <c r="A28" s="10" t="s">
        <v>58</v>
      </c>
      <c r="B28" s="10" t="s">
        <v>57</v>
      </c>
      <c r="C28" s="78">
        <v>1300645</v>
      </c>
      <c r="D28" s="78">
        <v>1293941</v>
      </c>
      <c r="E28" s="78">
        <v>1281012</v>
      </c>
      <c r="F28" s="78">
        <v>1275950</v>
      </c>
      <c r="G28" s="21">
        <v>1272627</v>
      </c>
      <c r="H28" s="21">
        <v>1269571</v>
      </c>
      <c r="I28" s="21">
        <v>1268430</v>
      </c>
      <c r="K28" s="5"/>
      <c r="L28" s="1"/>
      <c r="M28" s="1"/>
      <c r="N28" s="1"/>
      <c r="O28" s="1"/>
      <c r="P28" s="1"/>
      <c r="Q28" s="1"/>
    </row>
    <row r="29" spans="1:20" s="10" customFormat="1" x14ac:dyDescent="0.25">
      <c r="A29" s="1" t="s">
        <v>32</v>
      </c>
      <c r="B29" s="1" t="s">
        <v>55</v>
      </c>
      <c r="C29" s="5">
        <v>29131195</v>
      </c>
      <c r="D29" s="5">
        <v>29050096</v>
      </c>
      <c r="E29" s="5">
        <v>28866226</v>
      </c>
      <c r="F29" s="5">
        <v>28818956</v>
      </c>
      <c r="G29" s="79">
        <v>28814832</v>
      </c>
      <c r="H29" s="79">
        <v>28846728</v>
      </c>
      <c r="I29" s="79">
        <v>28876799</v>
      </c>
      <c r="K29" s="5"/>
      <c r="L29" s="1"/>
      <c r="M29" s="1"/>
      <c r="N29" s="1"/>
      <c r="O29" s="1"/>
      <c r="P29" s="1"/>
      <c r="Q29" s="1"/>
    </row>
    <row r="30" spans="1:20" s="10" customFormat="1" x14ac:dyDescent="0.25">
      <c r="A30" s="1" t="s">
        <v>32</v>
      </c>
      <c r="B30" s="1" t="s">
        <v>56</v>
      </c>
      <c r="C30" s="5">
        <v>30685478</v>
      </c>
      <c r="D30" s="5">
        <v>30591392</v>
      </c>
      <c r="E30" s="5">
        <v>30369987</v>
      </c>
      <c r="F30" s="5">
        <v>30211177</v>
      </c>
      <c r="G30" s="79">
        <v>30182369</v>
      </c>
      <c r="H30" s="79">
        <v>30124502</v>
      </c>
      <c r="I30" s="79">
        <v>30057378</v>
      </c>
      <c r="K30" s="5"/>
    </row>
    <row r="31" spans="1:20" s="10" customFormat="1" x14ac:dyDescent="0.25">
      <c r="A31" s="10" t="s">
        <v>32</v>
      </c>
      <c r="B31" s="10" t="s">
        <v>57</v>
      </c>
      <c r="C31" s="78">
        <v>59816673</v>
      </c>
      <c r="D31" s="78">
        <v>59641488</v>
      </c>
      <c r="E31" s="78">
        <v>59236213</v>
      </c>
      <c r="F31" s="78">
        <v>59030133</v>
      </c>
      <c r="G31" s="79">
        <v>58997201</v>
      </c>
      <c r="H31" s="79">
        <v>58971230</v>
      </c>
      <c r="I31" s="79">
        <v>58934177</v>
      </c>
      <c r="K31" s="5"/>
      <c r="L31" s="1"/>
      <c r="M31" s="1"/>
      <c r="N31" s="1"/>
      <c r="O31" s="1"/>
      <c r="P31" s="1"/>
      <c r="Q31" s="1"/>
    </row>
    <row r="32" spans="1:20" s="10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1"/>
      <c r="M32" s="1"/>
      <c r="N32" s="5"/>
      <c r="O32" s="1"/>
      <c r="P32" s="1"/>
      <c r="Q32" s="1"/>
      <c r="R32" s="1"/>
      <c r="S32" s="1"/>
      <c r="T32" s="1"/>
    </row>
    <row r="33" spans="1:20" s="10" customFormat="1" x14ac:dyDescent="0.25">
      <c r="A33" s="1" t="s">
        <v>60</v>
      </c>
      <c r="C33" s="78"/>
      <c r="D33" s="78"/>
      <c r="E33" s="78"/>
      <c r="F33" s="78"/>
      <c r="G33" s="78"/>
      <c r="H33" s="78"/>
      <c r="I33" s="78"/>
      <c r="J33" s="78"/>
      <c r="K33" s="78"/>
      <c r="N33" s="5"/>
    </row>
    <row r="34" spans="1:20" s="10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1"/>
      <c r="M34" s="1"/>
      <c r="N34" s="5"/>
      <c r="O34" s="1"/>
      <c r="P34" s="1"/>
      <c r="Q34" s="1"/>
      <c r="R34" s="1"/>
      <c r="S34" s="1"/>
      <c r="T34" s="1"/>
    </row>
    <row r="35" spans="1:20" x14ac:dyDescent="0.25">
      <c r="N35" s="5"/>
    </row>
    <row r="36" spans="1:20" x14ac:dyDescent="0.25">
      <c r="L36" s="10"/>
      <c r="M36" s="10"/>
      <c r="N36" s="5"/>
      <c r="O36" s="10"/>
      <c r="P36" s="10"/>
      <c r="Q36" s="10"/>
      <c r="R36" s="10"/>
      <c r="S36" s="10"/>
      <c r="T36" s="10"/>
    </row>
    <row r="37" spans="1:20" x14ac:dyDescent="0.25">
      <c r="N37" s="5"/>
    </row>
    <row r="38" spans="1:20" x14ac:dyDescent="0.25">
      <c r="N38" s="5"/>
    </row>
    <row r="39" spans="1:20" x14ac:dyDescent="0.25">
      <c r="L39" s="80" t="s">
        <v>61</v>
      </c>
      <c r="M39" s="10"/>
      <c r="N39" s="5"/>
      <c r="O39" s="10"/>
      <c r="P39" s="10"/>
      <c r="Q39" s="10"/>
      <c r="R39" s="10"/>
      <c r="S39" s="10"/>
      <c r="T39" s="10"/>
    </row>
    <row r="40" spans="1:20" x14ac:dyDescent="0.25">
      <c r="A40" s="38"/>
      <c r="L40" s="10"/>
      <c r="M40" s="10"/>
      <c r="N40" s="5"/>
      <c r="O40" s="10"/>
      <c r="P40" s="10"/>
      <c r="Q40" s="10"/>
      <c r="R40" s="10"/>
      <c r="S40" s="10"/>
      <c r="T40" s="10"/>
    </row>
    <row r="41" spans="1:20" x14ac:dyDescent="0.25">
      <c r="L41" s="10"/>
      <c r="M41" s="10"/>
      <c r="N41" s="5"/>
      <c r="O41" s="10"/>
      <c r="P41" s="10"/>
      <c r="Q41" s="10"/>
      <c r="R41" s="10"/>
      <c r="S41" s="10"/>
      <c r="T41" s="10"/>
    </row>
    <row r="42" spans="1:20" x14ac:dyDescent="0.25">
      <c r="L42" s="10"/>
      <c r="M42" s="10"/>
      <c r="N42" s="5"/>
      <c r="O42" s="10"/>
      <c r="P42" s="10"/>
      <c r="Q42" s="10"/>
      <c r="R42" s="10"/>
      <c r="S42" s="10"/>
      <c r="T42" s="10"/>
    </row>
    <row r="43" spans="1:20" x14ac:dyDescent="0.25">
      <c r="L43" s="10"/>
      <c r="M43" s="10"/>
      <c r="N43" s="5"/>
      <c r="O43" s="10"/>
      <c r="P43" s="10"/>
      <c r="Q43" s="10"/>
      <c r="R43" s="10"/>
      <c r="S43" s="10"/>
      <c r="T43" s="10"/>
    </row>
    <row r="44" spans="1:20" x14ac:dyDescent="0.25">
      <c r="L44" s="10"/>
      <c r="M44" s="10"/>
      <c r="N44" s="5"/>
      <c r="O44" s="10"/>
      <c r="P44" s="10"/>
      <c r="Q44" s="10"/>
      <c r="R44" s="10"/>
      <c r="S44" s="10"/>
      <c r="T44" s="10"/>
    </row>
    <row r="45" spans="1:20" x14ac:dyDescent="0.25">
      <c r="L45" s="10"/>
      <c r="M45" s="10"/>
      <c r="N45" s="5"/>
      <c r="O45" s="10"/>
      <c r="P45" s="10"/>
      <c r="Q45" s="10"/>
      <c r="R45" s="10"/>
      <c r="S45" s="10"/>
      <c r="T45" s="10"/>
    </row>
    <row r="46" spans="1:20" x14ac:dyDescent="0.25">
      <c r="L46" s="10"/>
      <c r="M46" s="10"/>
      <c r="N46" s="10"/>
      <c r="O46" s="10"/>
      <c r="P46" s="10"/>
      <c r="Q46" s="10"/>
      <c r="R46" s="10"/>
      <c r="S46" s="10"/>
      <c r="T46" s="10"/>
    </row>
    <row r="47" spans="1:20" x14ac:dyDescent="0.25">
      <c r="L47" s="10"/>
      <c r="M47" s="10"/>
      <c r="N47" s="10"/>
      <c r="O47" s="10"/>
      <c r="P47" s="10"/>
      <c r="Q47" s="10"/>
      <c r="R47" s="10"/>
      <c r="S47" s="10"/>
      <c r="T47" s="10"/>
    </row>
    <row r="48" spans="1:20" x14ac:dyDescent="0.25">
      <c r="L48" s="10"/>
      <c r="M48" s="10"/>
      <c r="N48" s="10"/>
      <c r="O48" s="10"/>
      <c r="P48" s="10"/>
      <c r="Q48" s="10"/>
      <c r="R48" s="10"/>
      <c r="S48" s="10"/>
      <c r="T48" s="10"/>
    </row>
    <row r="53" spans="12:12" x14ac:dyDescent="0.25">
      <c r="L53" s="38" t="s">
        <v>62</v>
      </c>
    </row>
    <row r="67" spans="12:12" x14ac:dyDescent="0.25">
      <c r="L67" s="38" t="s">
        <v>63</v>
      </c>
    </row>
    <row r="81" spans="12:12" x14ac:dyDescent="0.25">
      <c r="L81" s="38" t="s">
        <v>64</v>
      </c>
    </row>
    <row r="95" spans="12:12" x14ac:dyDescent="0.25">
      <c r="L95" s="32" t="s">
        <v>26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8719-BDA1-4BE4-9E3B-53D879DC241E}">
  <sheetPr codeName="Foglio10">
    <tabColor rgb="FFFF3B3B"/>
  </sheetPr>
  <dimension ref="A1:AH140"/>
  <sheetViews>
    <sheetView zoomScaleNormal="100" workbookViewId="0">
      <pane xSplit="1" ySplit="9" topLeftCell="B10" activePane="bottomRight" state="frozen"/>
      <selection activeCell="N24" sqref="N24"/>
      <selection pane="topRight" activeCell="N24" sqref="N24"/>
      <selection pane="bottomLeft" activeCell="N24" sqref="N24"/>
      <selection pane="bottomRight" activeCell="J4" sqref="J3:J4"/>
    </sheetView>
  </sheetViews>
  <sheetFormatPr defaultColWidth="62.85546875" defaultRowHeight="15" x14ac:dyDescent="0.25"/>
  <cols>
    <col min="1" max="1" width="21.5703125" style="87" customWidth="1"/>
    <col min="2" max="2" width="12" style="1" customWidth="1"/>
    <col min="3" max="7" width="7.28515625" style="1" bestFit="1" customWidth="1"/>
    <col min="8" max="10" width="7.140625" style="1" bestFit="1" customWidth="1"/>
    <col min="11" max="11" width="6.5703125" style="1" bestFit="1" customWidth="1"/>
    <col min="12" max="12" width="6.85546875" style="1" bestFit="1" customWidth="1"/>
    <col min="13" max="15" width="6.7109375" style="1" customWidth="1"/>
    <col min="16" max="16" width="6.5703125" style="1" bestFit="1" customWidth="1"/>
    <col min="17" max="17" width="10.140625" style="1" customWidth="1"/>
    <col min="18" max="22" width="8" style="1" customWidth="1"/>
    <col min="23" max="23" width="5" style="1" customWidth="1"/>
    <col min="24" max="24" width="62.85546875" style="29"/>
    <col min="25" max="25" width="38" style="1" customWidth="1"/>
    <col min="26" max="26" width="62.85546875" style="29"/>
    <col min="27" max="27" width="62.85546875" style="1"/>
    <col min="28" max="28" width="62.85546875" style="1" customWidth="1"/>
    <col min="29" max="29" width="62.85546875" style="1"/>
    <col min="30" max="30" width="62.85546875" style="1" customWidth="1"/>
    <col min="31" max="16384" width="62.85546875" style="1"/>
  </cols>
  <sheetData>
    <row r="1" spans="1:34" ht="18" x14ac:dyDescent="0.25">
      <c r="A1" s="22" t="s">
        <v>24</v>
      </c>
    </row>
    <row r="2" spans="1:34" x14ac:dyDescent="0.25">
      <c r="A2" s="1"/>
    </row>
    <row r="3" spans="1:34" ht="15.75" x14ac:dyDescent="0.25">
      <c r="A3" s="30" t="s">
        <v>354</v>
      </c>
    </row>
    <row r="4" spans="1:34" x14ac:dyDescent="0.25">
      <c r="A4" s="32" t="s">
        <v>26</v>
      </c>
    </row>
    <row r="5" spans="1:34" x14ac:dyDescent="0.25">
      <c r="G5" s="1" t="s">
        <v>101</v>
      </c>
    </row>
    <row r="6" spans="1:34" s="29" customFormat="1" ht="41.25" customHeight="1" x14ac:dyDescent="0.3">
      <c r="A6" s="81" t="s">
        <v>102</v>
      </c>
      <c r="B6" s="81"/>
      <c r="C6" s="1"/>
      <c r="D6" s="1"/>
      <c r="E6" s="1"/>
      <c r="F6" s="8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Y6" s="1"/>
      <c r="AA6" s="1"/>
      <c r="AB6" s="1"/>
      <c r="AC6" s="1"/>
      <c r="AD6" s="1"/>
      <c r="AE6" s="1"/>
      <c r="AF6" s="1"/>
      <c r="AG6" s="1"/>
      <c r="AH6" s="1"/>
    </row>
    <row r="7" spans="1:34" s="29" customFormat="1" ht="15" customHeight="1" x14ac:dyDescent="0.3">
      <c r="A7" s="81"/>
      <c r="B7" s="8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Y7" s="1"/>
      <c r="AA7" s="1"/>
      <c r="AB7" s="1"/>
      <c r="AC7" s="1"/>
      <c r="AD7" s="1"/>
      <c r="AE7" s="1"/>
      <c r="AF7" s="1"/>
      <c r="AG7" s="1"/>
      <c r="AH7" s="1"/>
    </row>
    <row r="8" spans="1:34" s="29" customFormat="1" ht="18.75" x14ac:dyDescent="0.3">
      <c r="A8" s="83"/>
      <c r="B8" s="83"/>
      <c r="C8" s="85" t="s">
        <v>66</v>
      </c>
      <c r="D8" s="85" t="s">
        <v>67</v>
      </c>
      <c r="E8" s="85" t="s">
        <v>68</v>
      </c>
      <c r="F8" s="85" t="s">
        <v>69</v>
      </c>
      <c r="G8" s="85" t="s">
        <v>70</v>
      </c>
      <c r="H8" s="85" t="s">
        <v>71</v>
      </c>
      <c r="I8" s="85" t="s">
        <v>72</v>
      </c>
      <c r="J8" s="85">
        <v>2015</v>
      </c>
      <c r="K8" s="85">
        <v>2016</v>
      </c>
      <c r="L8" s="85">
        <v>2017</v>
      </c>
      <c r="M8" s="85">
        <v>2018</v>
      </c>
      <c r="N8" s="85">
        <v>2019</v>
      </c>
      <c r="O8" s="85" t="s">
        <v>73</v>
      </c>
      <c r="P8" s="85" t="s">
        <v>74</v>
      </c>
      <c r="Q8" s="85" t="s">
        <v>75</v>
      </c>
      <c r="R8" s="85" t="s">
        <v>76</v>
      </c>
      <c r="S8" s="86" t="s">
        <v>21</v>
      </c>
      <c r="T8" s="1"/>
      <c r="U8" s="1"/>
      <c r="V8" s="1"/>
      <c r="W8" s="1"/>
      <c r="Y8" s="1"/>
      <c r="AA8" s="1"/>
      <c r="AB8" s="1"/>
      <c r="AC8" s="1"/>
      <c r="AD8" s="1"/>
      <c r="AE8" s="1"/>
      <c r="AF8" s="1"/>
      <c r="AG8" s="1"/>
      <c r="AH8" s="1"/>
    </row>
    <row r="9" spans="1:34" s="29" customFormat="1" x14ac:dyDescent="0.25">
      <c r="A9" s="87" t="s">
        <v>77</v>
      </c>
      <c r="B9" s="1" t="s">
        <v>34</v>
      </c>
      <c r="C9" s="88" t="s">
        <v>66</v>
      </c>
      <c r="D9" s="88" t="s">
        <v>67</v>
      </c>
      <c r="E9" s="88" t="s">
        <v>68</v>
      </c>
      <c r="F9" s="88" t="s">
        <v>69</v>
      </c>
      <c r="G9" s="88" t="s">
        <v>70</v>
      </c>
      <c r="H9" s="88" t="s">
        <v>71</v>
      </c>
      <c r="I9" s="88" t="s">
        <v>72</v>
      </c>
      <c r="J9" s="88">
        <v>2015</v>
      </c>
      <c r="K9" s="88">
        <v>2016</v>
      </c>
      <c r="L9" s="88">
        <v>2017</v>
      </c>
      <c r="M9" s="88">
        <v>2018</v>
      </c>
      <c r="N9" s="88">
        <v>2019</v>
      </c>
      <c r="O9" s="88" t="s">
        <v>73</v>
      </c>
      <c r="P9" s="88" t="s">
        <v>74</v>
      </c>
      <c r="Q9" s="88" t="s">
        <v>75</v>
      </c>
      <c r="R9" s="88" t="s">
        <v>76</v>
      </c>
      <c r="S9" s="84" t="s">
        <v>21</v>
      </c>
      <c r="T9" s="84"/>
      <c r="U9" s="84"/>
      <c r="V9" s="84"/>
      <c r="W9" s="1"/>
      <c r="Y9" s="1"/>
      <c r="AA9" s="1"/>
      <c r="AB9" s="1"/>
      <c r="AC9" s="1"/>
      <c r="AD9" s="1"/>
      <c r="AE9" s="1"/>
      <c r="AF9" s="1"/>
      <c r="AG9" s="1"/>
      <c r="AH9" s="1"/>
    </row>
    <row r="10" spans="1:34" s="29" customFormat="1" ht="30" x14ac:dyDescent="0.25">
      <c r="A10" s="89" t="s">
        <v>78</v>
      </c>
      <c r="B10" s="1" t="s">
        <v>32</v>
      </c>
      <c r="C10" s="1">
        <v>9.8000000000000007</v>
      </c>
      <c r="D10" s="1">
        <v>9.6</v>
      </c>
      <c r="E10" s="1">
        <v>9.5</v>
      </c>
      <c r="F10" s="1">
        <v>9.1999999999999993</v>
      </c>
      <c r="G10" s="1">
        <v>9</v>
      </c>
      <c r="H10" s="1">
        <v>8.5</v>
      </c>
      <c r="I10" s="1">
        <v>8.3000000000000007</v>
      </c>
      <c r="J10" s="1">
        <v>8</v>
      </c>
      <c r="K10" s="1">
        <v>7.8</v>
      </c>
      <c r="L10" s="1">
        <v>7.6</v>
      </c>
      <c r="M10" s="1">
        <v>7.3</v>
      </c>
      <c r="N10" s="7">
        <v>7</v>
      </c>
      <c r="O10" s="1">
        <v>6.8</v>
      </c>
      <c r="P10" s="7">
        <v>6.8</v>
      </c>
      <c r="Q10" s="90">
        <v>6.7</v>
      </c>
      <c r="R10" s="90">
        <v>6.4</v>
      </c>
      <c r="S10" s="90">
        <v>6.3</v>
      </c>
      <c r="T10" s="91"/>
      <c r="U10" s="91"/>
      <c r="V10" s="91"/>
      <c r="W10" s="1"/>
      <c r="X10" s="38" t="s">
        <v>79</v>
      </c>
      <c r="Y10" s="2" t="s">
        <v>80</v>
      </c>
      <c r="AA10" s="1"/>
      <c r="AB10" s="1"/>
      <c r="AC10" s="1"/>
      <c r="AD10" s="1"/>
      <c r="AE10" s="1"/>
      <c r="AF10" s="1"/>
      <c r="AG10" s="1"/>
      <c r="AH10" s="1"/>
    </row>
    <row r="11" spans="1:34" s="29" customFormat="1" x14ac:dyDescent="0.25">
      <c r="A11" s="87"/>
      <c r="B11" s="1" t="s">
        <v>81</v>
      </c>
      <c r="C11" s="1">
        <v>9</v>
      </c>
      <c r="D11" s="1">
        <v>8.6999999999999993</v>
      </c>
      <c r="E11" s="1">
        <v>9</v>
      </c>
      <c r="F11" s="1">
        <v>8.6999999999999993</v>
      </c>
      <c r="G11" s="1">
        <v>8.5</v>
      </c>
      <c r="H11" s="1">
        <v>8.1999999999999993</v>
      </c>
      <c r="I11" s="1">
        <v>7.9</v>
      </c>
      <c r="J11" s="1">
        <v>7.7</v>
      </c>
      <c r="K11" s="1">
        <v>7.6</v>
      </c>
      <c r="L11" s="1">
        <v>7.2</v>
      </c>
      <c r="M11" s="1">
        <v>6.8</v>
      </c>
      <c r="N11" s="1">
        <v>6.6</v>
      </c>
      <c r="O11" s="1">
        <v>6.4</v>
      </c>
      <c r="P11" s="7">
        <v>6.5</v>
      </c>
      <c r="Q11" s="90">
        <v>6.3</v>
      </c>
      <c r="R11" s="13">
        <v>6</v>
      </c>
      <c r="S11" s="90">
        <v>5.8</v>
      </c>
      <c r="T11" s="91"/>
      <c r="U11" s="91"/>
      <c r="V11" s="91"/>
      <c r="W11" s="1"/>
      <c r="Y11" s="1"/>
      <c r="AA11" s="1"/>
      <c r="AB11" s="1"/>
      <c r="AC11" s="1"/>
      <c r="AD11" s="1"/>
      <c r="AE11" s="1"/>
      <c r="AF11" s="1"/>
      <c r="AG11" s="1"/>
      <c r="AH11" s="1"/>
    </row>
    <row r="12" spans="1:34" s="29" customFormat="1" x14ac:dyDescent="0.25">
      <c r="A12" s="87"/>
      <c r="B12" s="1" t="s">
        <v>82</v>
      </c>
      <c r="C12" s="1">
        <v>8.3000000000000007</v>
      </c>
      <c r="D12" s="1">
        <v>8.1999999999999993</v>
      </c>
      <c r="E12" s="1">
        <v>8.6999999999999993</v>
      </c>
      <c r="F12" s="1">
        <v>8.6</v>
      </c>
      <c r="G12" s="1">
        <v>8.6999999999999993</v>
      </c>
      <c r="H12" s="1">
        <v>8</v>
      </c>
      <c r="I12" s="1">
        <v>7.7</v>
      </c>
      <c r="J12" s="1">
        <v>7.8</v>
      </c>
      <c r="K12" s="1">
        <v>7.5</v>
      </c>
      <c r="L12" s="1">
        <v>7.1</v>
      </c>
      <c r="M12" s="1">
        <v>6.9</v>
      </c>
      <c r="N12" s="1">
        <v>6.3</v>
      </c>
      <c r="O12" s="1">
        <v>6.4</v>
      </c>
      <c r="P12" s="7">
        <v>6</v>
      </c>
      <c r="Q12" s="90">
        <v>6.1</v>
      </c>
      <c r="R12" s="90">
        <v>5.8</v>
      </c>
      <c r="S12" s="90">
        <v>5.9</v>
      </c>
      <c r="T12" s="91"/>
      <c r="U12" s="91"/>
      <c r="V12" s="91"/>
      <c r="W12" s="1"/>
      <c r="Y12" s="1"/>
      <c r="AA12" s="1"/>
      <c r="AB12" s="1"/>
      <c r="AC12" s="1"/>
      <c r="AD12" s="1"/>
      <c r="AE12" s="1"/>
      <c r="AF12" s="1"/>
      <c r="AG12" s="1"/>
      <c r="AH12" s="1"/>
    </row>
    <row r="13" spans="1:34" s="29" customFormat="1" x14ac:dyDescent="0.25">
      <c r="A13" s="87"/>
      <c r="B13" s="1" t="s">
        <v>83</v>
      </c>
      <c r="C13" s="1">
        <v>9.3000000000000007</v>
      </c>
      <c r="D13" s="1">
        <v>9</v>
      </c>
      <c r="E13" s="1">
        <v>8.9</v>
      </c>
      <c r="F13" s="1">
        <v>8.6</v>
      </c>
      <c r="G13" s="1">
        <v>8.4</v>
      </c>
      <c r="H13" s="1">
        <v>8.4</v>
      </c>
      <c r="I13" s="1">
        <v>8</v>
      </c>
      <c r="J13" s="1">
        <v>7.7</v>
      </c>
      <c r="K13" s="1">
        <v>7.8</v>
      </c>
      <c r="L13" s="1">
        <v>7.5</v>
      </c>
      <c r="M13" s="1">
        <v>6.8</v>
      </c>
      <c r="N13" s="1">
        <v>6.7</v>
      </c>
      <c r="O13" s="1">
        <v>6.4</v>
      </c>
      <c r="P13" s="7">
        <v>6.6</v>
      </c>
      <c r="Q13" s="90">
        <v>6.5</v>
      </c>
      <c r="R13" s="90">
        <v>6.3</v>
      </c>
      <c r="S13" s="90">
        <v>5.8</v>
      </c>
      <c r="T13" s="91"/>
      <c r="U13" s="91"/>
      <c r="V13" s="91"/>
      <c r="W13" s="1"/>
      <c r="Y13" s="1"/>
      <c r="AA13" s="1"/>
      <c r="AB13" s="1"/>
      <c r="AC13" s="1"/>
      <c r="AD13" s="1"/>
      <c r="AE13" s="1"/>
      <c r="AF13" s="1"/>
      <c r="AG13" s="1"/>
      <c r="AH13" s="1"/>
    </row>
    <row r="14" spans="1:34" s="29" customFormat="1" x14ac:dyDescent="0.25">
      <c r="A14" s="87"/>
      <c r="B14" s="1" t="s">
        <v>84</v>
      </c>
      <c r="C14" s="1">
        <v>9.6999999999999993</v>
      </c>
      <c r="D14" s="1">
        <v>9.1</v>
      </c>
      <c r="E14" s="1">
        <v>9.5</v>
      </c>
      <c r="F14" s="1">
        <v>9.3000000000000007</v>
      </c>
      <c r="G14" s="1">
        <v>8.8000000000000007</v>
      </c>
      <c r="H14" s="1">
        <v>8.6</v>
      </c>
      <c r="I14" s="1">
        <v>8.3000000000000007</v>
      </c>
      <c r="J14" s="1">
        <v>7.9</v>
      </c>
      <c r="K14" s="1">
        <v>7.9</v>
      </c>
      <c r="L14" s="1">
        <v>7.3</v>
      </c>
      <c r="M14" s="1">
        <v>6.9</v>
      </c>
      <c r="N14" s="1">
        <v>6.8</v>
      </c>
      <c r="O14" s="1">
        <v>6.8</v>
      </c>
      <c r="P14" s="7">
        <v>7</v>
      </c>
      <c r="Q14" s="90">
        <v>6.6</v>
      </c>
      <c r="R14" s="90">
        <v>5.9</v>
      </c>
      <c r="S14" s="90">
        <v>5.8</v>
      </c>
      <c r="T14" s="91"/>
      <c r="U14" s="91"/>
      <c r="V14" s="91"/>
      <c r="W14" s="1"/>
      <c r="Y14" s="1"/>
      <c r="AA14" s="1"/>
      <c r="AB14" s="1"/>
      <c r="AC14" s="1"/>
      <c r="AD14" s="1"/>
      <c r="AE14" s="1"/>
      <c r="AF14" s="1"/>
      <c r="AG14" s="1"/>
      <c r="AH14" s="1"/>
    </row>
    <row r="15" spans="1:34" s="29" customFormat="1" x14ac:dyDescent="0.25">
      <c r="A15" s="87"/>
      <c r="B15" s="1" t="s">
        <v>85</v>
      </c>
      <c r="C15" s="1">
        <v>8.8000000000000007</v>
      </c>
      <c r="D15" s="1">
        <v>8.6</v>
      </c>
      <c r="E15" s="1">
        <v>8.8000000000000007</v>
      </c>
      <c r="F15" s="1">
        <v>8.3000000000000007</v>
      </c>
      <c r="G15" s="1">
        <v>8.3000000000000007</v>
      </c>
      <c r="H15" s="1">
        <v>7.7</v>
      </c>
      <c r="I15" s="1">
        <v>7.7</v>
      </c>
      <c r="J15" s="1">
        <v>7.4</v>
      </c>
      <c r="K15" s="1">
        <v>7.3</v>
      </c>
      <c r="L15" s="1">
        <v>7</v>
      </c>
      <c r="M15" s="1">
        <v>6.6</v>
      </c>
      <c r="N15" s="1">
        <v>6.4</v>
      </c>
      <c r="O15" s="1">
        <v>6.1</v>
      </c>
      <c r="P15" s="7">
        <v>6.4</v>
      </c>
      <c r="Q15" s="90">
        <v>6.1</v>
      </c>
      <c r="R15" s="90">
        <v>5.9</v>
      </c>
      <c r="S15" s="90">
        <v>5.7</v>
      </c>
      <c r="T15" s="91"/>
      <c r="U15" s="91"/>
      <c r="V15" s="91"/>
      <c r="W15" s="1"/>
      <c r="Y15" s="1"/>
      <c r="AA15" s="1"/>
      <c r="AB15" s="1"/>
      <c r="AC15" s="1"/>
      <c r="AD15" s="1"/>
      <c r="AE15" s="1"/>
      <c r="AF15" s="1"/>
      <c r="AG15" s="1"/>
      <c r="AH15" s="1"/>
    </row>
    <row r="21" spans="1:34" s="29" customFormat="1" ht="30" x14ac:dyDescent="0.25">
      <c r="A21" s="92" t="s">
        <v>86</v>
      </c>
      <c r="B21" s="93" t="s">
        <v>32</v>
      </c>
      <c r="C21" s="93">
        <v>9.9</v>
      </c>
      <c r="D21" s="93">
        <v>10</v>
      </c>
      <c r="E21" s="93">
        <v>9.9</v>
      </c>
      <c r="F21" s="93">
        <v>10</v>
      </c>
      <c r="G21" s="93">
        <v>10.3</v>
      </c>
      <c r="H21" s="93">
        <v>10</v>
      </c>
      <c r="I21" s="93">
        <v>9.8000000000000007</v>
      </c>
      <c r="J21" s="93">
        <v>10.7</v>
      </c>
      <c r="K21" s="93">
        <v>10.1</v>
      </c>
      <c r="L21" s="93">
        <v>10.7</v>
      </c>
      <c r="M21" s="93">
        <v>10.5</v>
      </c>
      <c r="N21" s="93">
        <v>10.6</v>
      </c>
      <c r="O21" s="93">
        <v>12.5</v>
      </c>
      <c r="P21" s="93">
        <v>11.9</v>
      </c>
      <c r="Q21" s="90">
        <v>12.1</v>
      </c>
      <c r="R21" s="90">
        <v>11.4</v>
      </c>
      <c r="S21" s="13">
        <v>11</v>
      </c>
      <c r="T21" s="91"/>
      <c r="U21" s="91"/>
      <c r="V21" s="91"/>
      <c r="W21" s="1"/>
      <c r="Y21" s="1"/>
      <c r="AA21" s="1"/>
      <c r="AB21" s="1"/>
      <c r="AC21" s="1"/>
      <c r="AD21" s="1"/>
      <c r="AE21" s="1"/>
      <c r="AF21" s="1"/>
      <c r="AG21" s="1"/>
      <c r="AH21" s="1"/>
    </row>
    <row r="22" spans="1:34" x14ac:dyDescent="0.25">
      <c r="B22" s="1" t="s">
        <v>81</v>
      </c>
      <c r="C22" s="1">
        <v>10.5</v>
      </c>
      <c r="D22" s="1">
        <v>11.2</v>
      </c>
      <c r="E22" s="1">
        <v>10.9</v>
      </c>
      <c r="F22" s="1">
        <v>10.9</v>
      </c>
      <c r="G22" s="1">
        <v>11.1</v>
      </c>
      <c r="H22" s="1">
        <v>10.9</v>
      </c>
      <c r="I22" s="1">
        <v>10.8</v>
      </c>
      <c r="J22" s="1">
        <v>11.6</v>
      </c>
      <c r="K22" s="1">
        <v>11</v>
      </c>
      <c r="L22" s="1">
        <v>11.7</v>
      </c>
      <c r="M22" s="1">
        <v>11.2</v>
      </c>
      <c r="N22" s="1">
        <v>11.3</v>
      </c>
      <c r="O22" s="1">
        <v>12.4</v>
      </c>
      <c r="P22" s="1">
        <v>12.7</v>
      </c>
      <c r="Q22" s="90">
        <v>13.2</v>
      </c>
      <c r="R22" s="90">
        <v>12.5</v>
      </c>
      <c r="S22" s="90">
        <v>11.7</v>
      </c>
      <c r="T22" s="91"/>
      <c r="U22" s="91"/>
      <c r="V22" s="91"/>
      <c r="W22" s="91"/>
    </row>
    <row r="23" spans="1:34" x14ac:dyDescent="0.25">
      <c r="B23" s="1" t="s">
        <v>82</v>
      </c>
      <c r="C23" s="1">
        <v>11.5</v>
      </c>
      <c r="D23" s="1">
        <v>12.9</v>
      </c>
      <c r="E23" s="1">
        <v>11.9</v>
      </c>
      <c r="F23" s="1">
        <v>11.7</v>
      </c>
      <c r="G23" s="1">
        <v>11.9</v>
      </c>
      <c r="H23" s="1">
        <v>11.7</v>
      </c>
      <c r="I23" s="1">
        <v>11.5</v>
      </c>
      <c r="J23" s="1">
        <v>11.9</v>
      </c>
      <c r="K23" s="1">
        <v>11.8</v>
      </c>
      <c r="L23" s="1">
        <v>11.9</v>
      </c>
      <c r="M23" s="1">
        <v>11.6</v>
      </c>
      <c r="N23" s="1">
        <v>12</v>
      </c>
      <c r="O23" s="1">
        <v>12.8</v>
      </c>
      <c r="P23" s="1">
        <v>12.9</v>
      </c>
      <c r="Q23" s="90">
        <v>13.6</v>
      </c>
      <c r="R23" s="90">
        <v>12.9</v>
      </c>
      <c r="S23" s="90">
        <v>11.8</v>
      </c>
      <c r="T23" s="91"/>
      <c r="U23" s="91"/>
      <c r="V23" s="91"/>
      <c r="W23" s="91"/>
    </row>
    <row r="24" spans="1:34" x14ac:dyDescent="0.25">
      <c r="B24" s="1" t="s">
        <v>83</v>
      </c>
      <c r="C24" s="1">
        <v>10</v>
      </c>
      <c r="D24" s="1">
        <v>10.199999999999999</v>
      </c>
      <c r="E24" s="1">
        <v>10.3</v>
      </c>
      <c r="F24" s="1">
        <v>10.3</v>
      </c>
      <c r="G24" s="1">
        <v>10.3</v>
      </c>
      <c r="H24" s="1">
        <v>10.5</v>
      </c>
      <c r="I24" s="1">
        <v>10.199999999999999</v>
      </c>
      <c r="J24" s="1">
        <v>11.3</v>
      </c>
      <c r="K24" s="1">
        <v>10.4</v>
      </c>
      <c r="L24" s="1">
        <v>11.4</v>
      </c>
      <c r="M24" s="1">
        <v>10.3</v>
      </c>
      <c r="N24" s="1">
        <v>10.9</v>
      </c>
      <c r="O24" s="1">
        <v>12.3</v>
      </c>
      <c r="P24" s="1">
        <v>12.1</v>
      </c>
      <c r="Q24" s="90">
        <v>12.9</v>
      </c>
      <c r="R24" s="90">
        <v>11.7</v>
      </c>
      <c r="S24" s="90">
        <v>11.3</v>
      </c>
      <c r="T24" s="91"/>
      <c r="U24" s="91"/>
      <c r="V24" s="91"/>
      <c r="W24" s="91"/>
      <c r="X24" s="38" t="s">
        <v>87</v>
      </c>
      <c r="Y24" s="2" t="s">
        <v>80</v>
      </c>
      <c r="Z24" s="94"/>
      <c r="AA24" s="95"/>
    </row>
    <row r="25" spans="1:34" x14ac:dyDescent="0.25">
      <c r="B25" s="1" t="s">
        <v>84</v>
      </c>
      <c r="C25" s="1">
        <v>9.6</v>
      </c>
      <c r="D25" s="1">
        <v>10.5</v>
      </c>
      <c r="E25" s="1">
        <v>10.3</v>
      </c>
      <c r="F25" s="1">
        <v>10.6</v>
      </c>
      <c r="G25" s="1">
        <v>10.8</v>
      </c>
      <c r="H25" s="1">
        <v>10</v>
      </c>
      <c r="I25" s="1">
        <v>10.4</v>
      </c>
      <c r="J25" s="1">
        <v>11</v>
      </c>
      <c r="K25" s="1">
        <v>10.199999999999999</v>
      </c>
      <c r="L25" s="1">
        <v>11.1</v>
      </c>
      <c r="M25" s="1">
        <v>10.9</v>
      </c>
      <c r="N25" s="1">
        <v>10.6</v>
      </c>
      <c r="O25" s="1">
        <v>12.2</v>
      </c>
      <c r="P25" s="1">
        <v>12.6</v>
      </c>
      <c r="Q25" s="90">
        <v>12.7</v>
      </c>
      <c r="R25" s="90">
        <v>11.7</v>
      </c>
      <c r="S25" s="90">
        <v>11.6</v>
      </c>
      <c r="T25" s="91"/>
      <c r="U25" s="91"/>
      <c r="V25" s="91"/>
      <c r="W25" s="91"/>
    </row>
    <row r="26" spans="1:34" x14ac:dyDescent="0.25">
      <c r="A26" s="96"/>
      <c r="B26" s="97" t="s">
        <v>85</v>
      </c>
      <c r="C26" s="97">
        <v>10.9</v>
      </c>
      <c r="D26" s="97">
        <v>11.1</v>
      </c>
      <c r="E26" s="97">
        <v>11</v>
      </c>
      <c r="F26" s="97">
        <v>11</v>
      </c>
      <c r="G26" s="97">
        <v>11.3</v>
      </c>
      <c r="H26" s="97">
        <v>11.3</v>
      </c>
      <c r="I26" s="97">
        <v>11</v>
      </c>
      <c r="J26" s="97">
        <v>12</v>
      </c>
      <c r="K26" s="97">
        <v>11.5</v>
      </c>
      <c r="L26" s="97">
        <v>12.3</v>
      </c>
      <c r="M26" s="97">
        <v>11.8</v>
      </c>
      <c r="N26" s="97">
        <v>11.5</v>
      </c>
      <c r="O26" s="97">
        <v>12.5</v>
      </c>
      <c r="P26" s="97">
        <v>13.2</v>
      </c>
      <c r="Q26" s="90">
        <v>13.5</v>
      </c>
      <c r="R26" s="90">
        <v>13.4</v>
      </c>
      <c r="S26" s="13">
        <v>12</v>
      </c>
      <c r="T26" s="91"/>
      <c r="U26" s="91"/>
      <c r="V26" s="91"/>
      <c r="W26" s="91"/>
    </row>
    <row r="27" spans="1:34" x14ac:dyDescent="0.25">
      <c r="T27" s="91"/>
      <c r="U27" s="91"/>
      <c r="V27" s="91"/>
      <c r="W27" s="91"/>
    </row>
    <row r="35" spans="1:27" ht="30" x14ac:dyDescent="0.25">
      <c r="A35" s="92" t="s">
        <v>88</v>
      </c>
      <c r="B35" s="93" t="s">
        <v>32</v>
      </c>
      <c r="C35" s="93">
        <v>-0.1</v>
      </c>
      <c r="D35" s="93">
        <v>-0.4</v>
      </c>
      <c r="E35" s="93">
        <v>-0.4</v>
      </c>
      <c r="F35" s="93">
        <v>-0.8</v>
      </c>
      <c r="G35" s="93">
        <v>-1.3</v>
      </c>
      <c r="H35" s="93">
        <v>-1.4</v>
      </c>
      <c r="I35" s="93">
        <v>-1.6</v>
      </c>
      <c r="J35" s="93">
        <v>-2.7</v>
      </c>
      <c r="K35" s="93">
        <v>-2.2999999999999998</v>
      </c>
      <c r="L35" s="93">
        <v>-3.2</v>
      </c>
      <c r="M35" s="93">
        <v>-3.2</v>
      </c>
      <c r="N35" s="93">
        <v>-3.6</v>
      </c>
      <c r="O35" s="93">
        <v>-5.6</v>
      </c>
      <c r="P35" s="98">
        <v>-5.0999999999999996</v>
      </c>
      <c r="Q35" s="90">
        <v>-5.5</v>
      </c>
      <c r="R35" s="90">
        <v>-4.9000000000000004</v>
      </c>
      <c r="S35" s="90">
        <v>-4.8</v>
      </c>
      <c r="T35" s="91"/>
      <c r="U35" s="91"/>
    </row>
    <row r="36" spans="1:27" x14ac:dyDescent="0.25">
      <c r="B36" s="1" t="s">
        <v>81</v>
      </c>
      <c r="C36" s="1">
        <v>-1.5</v>
      </c>
      <c r="D36" s="1">
        <v>-2.4</v>
      </c>
      <c r="E36" s="1">
        <v>-1.9</v>
      </c>
      <c r="F36" s="1">
        <v>-2.2000000000000002</v>
      </c>
      <c r="G36" s="1">
        <v>-2.5</v>
      </c>
      <c r="H36" s="1">
        <v>-2.7</v>
      </c>
      <c r="I36" s="1">
        <v>-2.9</v>
      </c>
      <c r="J36" s="1">
        <v>-3.9</v>
      </c>
      <c r="K36" s="1">
        <v>-3.4</v>
      </c>
      <c r="L36" s="1">
        <v>-4.5</v>
      </c>
      <c r="M36" s="1">
        <v>-4.4000000000000004</v>
      </c>
      <c r="N36" s="1">
        <v>-4.7</v>
      </c>
      <c r="O36" s="1">
        <v>-6.1</v>
      </c>
      <c r="P36" s="91">
        <v>-6.2</v>
      </c>
      <c r="Q36" s="90">
        <v>-6.9</v>
      </c>
      <c r="R36" s="90">
        <v>-6.5</v>
      </c>
      <c r="S36" s="90">
        <v>-5.9</v>
      </c>
      <c r="T36" s="91"/>
      <c r="U36" s="91"/>
    </row>
    <row r="37" spans="1:27" x14ac:dyDescent="0.25">
      <c r="B37" s="1" t="s">
        <v>82</v>
      </c>
      <c r="C37" s="1">
        <v>-3.2</v>
      </c>
      <c r="D37" s="1">
        <v>-4.7</v>
      </c>
      <c r="E37" s="1">
        <v>-3.2</v>
      </c>
      <c r="F37" s="1">
        <v>-3.1</v>
      </c>
      <c r="G37" s="1">
        <v>-3.2</v>
      </c>
      <c r="H37" s="1">
        <v>-3.6</v>
      </c>
      <c r="I37" s="1">
        <v>-3.8</v>
      </c>
      <c r="J37" s="1">
        <v>-4.0999999999999996</v>
      </c>
      <c r="K37" s="1">
        <v>-4.3</v>
      </c>
      <c r="L37" s="1">
        <v>-4.8</v>
      </c>
      <c r="M37" s="1">
        <v>-4.7</v>
      </c>
      <c r="N37" s="1">
        <v>-5.7</v>
      </c>
      <c r="O37" s="1">
        <v>-6.4</v>
      </c>
      <c r="P37" s="91">
        <v>-6.9</v>
      </c>
      <c r="Q37" s="90">
        <v>-7.4</v>
      </c>
      <c r="R37" s="90">
        <v>-7.1</v>
      </c>
      <c r="S37" s="90">
        <v>-5.9</v>
      </c>
      <c r="T37" s="91"/>
      <c r="U37" s="91"/>
    </row>
    <row r="38" spans="1:27" x14ac:dyDescent="0.25">
      <c r="B38" s="1" t="s">
        <v>83</v>
      </c>
      <c r="C38" s="1">
        <v>-0.7</v>
      </c>
      <c r="D38" s="1">
        <v>-1.3</v>
      </c>
      <c r="E38" s="1">
        <v>-1.4</v>
      </c>
      <c r="F38" s="1">
        <v>-1.6</v>
      </c>
      <c r="G38" s="1">
        <v>-1.9</v>
      </c>
      <c r="H38" s="1">
        <v>-2.1</v>
      </c>
      <c r="I38" s="1">
        <v>-2.2000000000000002</v>
      </c>
      <c r="J38" s="1">
        <v>-3.5</v>
      </c>
      <c r="K38" s="1">
        <v>-2.6</v>
      </c>
      <c r="L38" s="1">
        <v>-3.9</v>
      </c>
      <c r="M38" s="1">
        <v>-3.5</v>
      </c>
      <c r="N38" s="1">
        <v>-4.3</v>
      </c>
      <c r="O38" s="1">
        <v>-5.8</v>
      </c>
      <c r="P38" s="91">
        <v>-5.6</v>
      </c>
      <c r="Q38" s="90">
        <v>-6.4</v>
      </c>
      <c r="R38" s="90">
        <v>-5.3</v>
      </c>
      <c r="S38" s="90">
        <v>-5.4</v>
      </c>
      <c r="T38" s="91"/>
      <c r="U38" s="91"/>
      <c r="X38" s="99" t="s">
        <v>89</v>
      </c>
      <c r="Y38" s="2" t="s">
        <v>80</v>
      </c>
      <c r="Z38" s="94"/>
      <c r="AA38" s="95"/>
    </row>
    <row r="39" spans="1:27" x14ac:dyDescent="0.25">
      <c r="B39" s="1" t="s">
        <v>84</v>
      </c>
      <c r="C39" s="1">
        <v>0.1</v>
      </c>
      <c r="D39" s="1">
        <v>-1.4</v>
      </c>
      <c r="E39" s="1">
        <v>-0.8</v>
      </c>
      <c r="F39" s="1">
        <v>-1.3</v>
      </c>
      <c r="G39" s="1">
        <v>-2</v>
      </c>
      <c r="H39" s="1">
        <v>-1.4</v>
      </c>
      <c r="I39" s="1">
        <v>-2.1</v>
      </c>
      <c r="J39" s="1">
        <v>-3.1</v>
      </c>
      <c r="K39" s="1">
        <v>-2.2000000000000002</v>
      </c>
      <c r="L39" s="1">
        <v>-3.8</v>
      </c>
      <c r="M39" s="1">
        <v>-4</v>
      </c>
      <c r="N39" s="1">
        <v>-3.7</v>
      </c>
      <c r="O39" s="1">
        <v>-5.5</v>
      </c>
      <c r="P39" s="91">
        <v>-5.6</v>
      </c>
      <c r="Q39" s="90">
        <v>-6.1</v>
      </c>
      <c r="R39" s="90">
        <v>-5.8</v>
      </c>
      <c r="S39" s="90">
        <v>-5.7</v>
      </c>
      <c r="T39" s="91"/>
      <c r="U39" s="91"/>
    </row>
    <row r="40" spans="1:27" x14ac:dyDescent="0.25">
      <c r="A40" s="96"/>
      <c r="B40" s="97" t="s">
        <v>85</v>
      </c>
      <c r="C40" s="97">
        <v>-2.2000000000000002</v>
      </c>
      <c r="D40" s="97">
        <v>-2.5</v>
      </c>
      <c r="E40" s="97">
        <v>-2.2000000000000002</v>
      </c>
      <c r="F40" s="97">
        <v>-2.7</v>
      </c>
      <c r="G40" s="97">
        <v>-3</v>
      </c>
      <c r="H40" s="97">
        <v>-3.7</v>
      </c>
      <c r="I40" s="97">
        <v>-3.4</v>
      </c>
      <c r="J40" s="97">
        <v>-4.5999999999999996</v>
      </c>
      <c r="K40" s="97">
        <v>-4.2</v>
      </c>
      <c r="L40" s="97">
        <v>-5.4</v>
      </c>
      <c r="M40" s="97">
        <v>-5.2</v>
      </c>
      <c r="N40" s="97">
        <v>-5.0999999999999996</v>
      </c>
      <c r="O40" s="97">
        <v>-6.5</v>
      </c>
      <c r="P40" s="100">
        <v>-6.8</v>
      </c>
      <c r="Q40" s="90">
        <v>-7.4</v>
      </c>
      <c r="R40" s="90">
        <v>-7.5</v>
      </c>
      <c r="S40" s="90">
        <v>-6.3</v>
      </c>
      <c r="T40" s="91"/>
      <c r="U40" s="91"/>
    </row>
    <row r="52" spans="1:27" x14ac:dyDescent="0.25">
      <c r="X52" s="38"/>
    </row>
    <row r="53" spans="1:27" x14ac:dyDescent="0.25">
      <c r="Q53" s="101"/>
      <c r="R53" s="101"/>
      <c r="X53" s="1"/>
    </row>
    <row r="54" spans="1:27" x14ac:dyDescent="0.25">
      <c r="Q54" s="101"/>
      <c r="R54" s="101"/>
    </row>
    <row r="55" spans="1:27" x14ac:dyDescent="0.25">
      <c r="Q55" s="101"/>
      <c r="R55" s="101"/>
      <c r="X55" s="102"/>
    </row>
    <row r="56" spans="1:27" x14ac:dyDescent="0.25">
      <c r="Q56" s="101"/>
      <c r="R56" s="101"/>
      <c r="X56" s="103" t="s">
        <v>90</v>
      </c>
    </row>
    <row r="57" spans="1:27" x14ac:dyDescent="0.25">
      <c r="Q57" s="101"/>
      <c r="R57" s="101"/>
      <c r="X57" s="26" t="s">
        <v>91</v>
      </c>
    </row>
    <row r="58" spans="1:27" x14ac:dyDescent="0.25">
      <c r="C58" s="88" t="s">
        <v>66</v>
      </c>
      <c r="D58" s="88" t="s">
        <v>67</v>
      </c>
      <c r="E58" s="88" t="s">
        <v>68</v>
      </c>
      <c r="F58" s="88" t="s">
        <v>69</v>
      </c>
      <c r="G58" s="88" t="s">
        <v>70</v>
      </c>
      <c r="H58" s="88" t="s">
        <v>71</v>
      </c>
      <c r="I58" s="88" t="s">
        <v>72</v>
      </c>
      <c r="J58" s="88">
        <v>2015</v>
      </c>
      <c r="K58" s="88">
        <v>2016</v>
      </c>
      <c r="L58" s="88">
        <v>2017</v>
      </c>
      <c r="M58" s="88">
        <v>2018</v>
      </c>
      <c r="N58" s="88">
        <v>2019</v>
      </c>
      <c r="O58" s="88" t="s">
        <v>73</v>
      </c>
      <c r="P58" s="88" t="s">
        <v>74</v>
      </c>
      <c r="Q58" s="88" t="s">
        <v>75</v>
      </c>
      <c r="R58" s="88" t="s">
        <v>76</v>
      </c>
      <c r="S58" s="84" t="s">
        <v>92</v>
      </c>
      <c r="T58" s="1" t="s">
        <v>39</v>
      </c>
    </row>
    <row r="59" spans="1:27" ht="60" x14ac:dyDescent="0.25">
      <c r="A59" s="104" t="s">
        <v>93</v>
      </c>
      <c r="B59" s="93" t="s">
        <v>32</v>
      </c>
      <c r="C59" s="93">
        <v>52.1</v>
      </c>
      <c r="D59" s="93">
        <v>52.4</v>
      </c>
      <c r="E59" s="93">
        <v>52.7</v>
      </c>
      <c r="F59" s="93">
        <v>52.8</v>
      </c>
      <c r="G59" s="93">
        <v>53.5</v>
      </c>
      <c r="H59" s="93">
        <v>54.2</v>
      </c>
      <c r="I59" s="93">
        <v>54.6</v>
      </c>
      <c r="J59" s="93">
        <v>55.1</v>
      </c>
      <c r="K59" s="93">
        <v>55.5</v>
      </c>
      <c r="L59" s="93">
        <v>55.8</v>
      </c>
      <c r="M59" s="93">
        <v>56.1</v>
      </c>
      <c r="N59" s="93">
        <v>56.4</v>
      </c>
      <c r="O59" s="93">
        <v>56.7</v>
      </c>
      <c r="P59" s="98">
        <v>57.3</v>
      </c>
      <c r="Q59" s="98">
        <v>57.5</v>
      </c>
      <c r="R59" s="90">
        <v>57.4</v>
      </c>
      <c r="S59" s="90">
        <v>57.6</v>
      </c>
      <c r="T59" s="90">
        <v>57.8</v>
      </c>
      <c r="X59" s="91"/>
      <c r="Y59" s="91"/>
      <c r="Z59" s="1"/>
      <c r="AA59" s="29"/>
    </row>
    <row r="60" spans="1:27" x14ac:dyDescent="0.25">
      <c r="B60" s="1" t="s">
        <v>81</v>
      </c>
      <c r="C60" s="1">
        <v>53</v>
      </c>
      <c r="D60" s="1">
        <v>52.8</v>
      </c>
      <c r="E60" s="1">
        <v>52.8</v>
      </c>
      <c r="F60" s="1">
        <v>52.7</v>
      </c>
      <c r="G60" s="1">
        <v>53.3</v>
      </c>
      <c r="H60" s="1">
        <v>53.9</v>
      </c>
      <c r="I60" s="1">
        <v>54.2</v>
      </c>
      <c r="J60" s="1">
        <v>54.9</v>
      </c>
      <c r="K60" s="1">
        <v>55.5</v>
      </c>
      <c r="L60" s="1">
        <v>56.1</v>
      </c>
      <c r="M60" s="1">
        <v>56.5</v>
      </c>
      <c r="N60" s="1">
        <v>56.9</v>
      </c>
      <c r="O60" s="1">
        <v>57.5</v>
      </c>
      <c r="P60" s="91">
        <v>58.6</v>
      </c>
      <c r="Q60" s="91">
        <v>58.9</v>
      </c>
      <c r="R60" s="90">
        <v>59.1</v>
      </c>
      <c r="S60" s="90">
        <v>59.5</v>
      </c>
      <c r="T60" s="90">
        <v>59.8</v>
      </c>
      <c r="X60" s="91"/>
      <c r="Y60" s="91"/>
      <c r="Z60" s="1"/>
      <c r="AA60" s="29"/>
    </row>
    <row r="61" spans="1:27" x14ac:dyDescent="0.25">
      <c r="B61" s="1" t="s">
        <v>82</v>
      </c>
      <c r="C61" s="1">
        <v>52.1</v>
      </c>
      <c r="D61" s="1">
        <v>51.9</v>
      </c>
      <c r="E61" s="1">
        <v>51.6</v>
      </c>
      <c r="F61" s="1">
        <v>51.2</v>
      </c>
      <c r="G61" s="1">
        <v>51.7</v>
      </c>
      <c r="H61" s="1">
        <v>52.3</v>
      </c>
      <c r="I61" s="1">
        <v>52.6</v>
      </c>
      <c r="J61" s="1">
        <v>53.5</v>
      </c>
      <c r="K61" s="1">
        <v>54.1</v>
      </c>
      <c r="L61" s="1">
        <v>54.8</v>
      </c>
      <c r="M61" s="1">
        <v>55.5</v>
      </c>
      <c r="N61" s="1">
        <v>56.3</v>
      </c>
      <c r="O61" s="1">
        <v>57.4</v>
      </c>
      <c r="P61" s="91">
        <v>58.7</v>
      </c>
      <c r="Q61" s="91">
        <v>59.4</v>
      </c>
      <c r="R61" s="90">
        <v>60</v>
      </c>
      <c r="S61" s="90">
        <v>60.5</v>
      </c>
      <c r="T61" s="90">
        <v>61.2</v>
      </c>
      <c r="X61" s="91"/>
      <c r="Y61" s="91"/>
      <c r="Z61" s="1"/>
      <c r="AA61" s="29"/>
    </row>
    <row r="62" spans="1:27" x14ac:dyDescent="0.25">
      <c r="B62" s="1" t="s">
        <v>83</v>
      </c>
      <c r="C62" s="1">
        <v>52.3</v>
      </c>
      <c r="D62" s="1">
        <v>52.2</v>
      </c>
      <c r="E62" s="1">
        <v>51.9</v>
      </c>
      <c r="F62" s="1">
        <v>52</v>
      </c>
      <c r="G62" s="1">
        <v>52.4</v>
      </c>
      <c r="H62" s="1">
        <v>53</v>
      </c>
      <c r="I62" s="1">
        <v>53.2</v>
      </c>
      <c r="J62" s="1">
        <v>53.8</v>
      </c>
      <c r="K62" s="1">
        <v>54.3</v>
      </c>
      <c r="L62" s="1">
        <v>54.6</v>
      </c>
      <c r="M62" s="1">
        <v>55.1</v>
      </c>
      <c r="N62" s="1">
        <v>55.1</v>
      </c>
      <c r="O62" s="1">
        <v>55.7</v>
      </c>
      <c r="P62" s="91">
        <v>56.5</v>
      </c>
      <c r="Q62" s="91">
        <v>57</v>
      </c>
      <c r="R62" s="90">
        <v>57.2</v>
      </c>
      <c r="S62" s="90">
        <v>57.7</v>
      </c>
      <c r="T62" s="90">
        <v>58.1</v>
      </c>
      <c r="X62" s="91"/>
      <c r="Y62" s="91"/>
      <c r="Z62" s="1"/>
      <c r="AA62" s="29"/>
    </row>
    <row r="63" spans="1:27" x14ac:dyDescent="0.25">
      <c r="B63" s="1" t="s">
        <v>84</v>
      </c>
      <c r="C63" s="1">
        <v>53.6</v>
      </c>
      <c r="D63" s="1">
        <v>53.7</v>
      </c>
      <c r="E63" s="1">
        <v>53.8</v>
      </c>
      <c r="F63" s="1">
        <v>53.7</v>
      </c>
      <c r="G63" s="1">
        <v>54.3</v>
      </c>
      <c r="H63" s="1">
        <v>55</v>
      </c>
      <c r="I63" s="1">
        <v>55</v>
      </c>
      <c r="J63" s="1">
        <v>55.7</v>
      </c>
      <c r="K63" s="1">
        <v>56.2</v>
      </c>
      <c r="L63" s="1">
        <v>56.7</v>
      </c>
      <c r="M63" s="1">
        <v>57</v>
      </c>
      <c r="N63" s="1">
        <v>57.1</v>
      </c>
      <c r="O63" s="1">
        <v>57.5</v>
      </c>
      <c r="P63" s="91">
        <v>58.4</v>
      </c>
      <c r="Q63" s="91">
        <v>58.3</v>
      </c>
      <c r="R63" s="90">
        <v>58.5</v>
      </c>
      <c r="S63" s="90">
        <v>58.7</v>
      </c>
      <c r="T63" s="90">
        <v>58.8</v>
      </c>
      <c r="X63" s="91"/>
      <c r="Y63" s="91"/>
      <c r="Z63" s="1"/>
      <c r="AA63" s="29"/>
    </row>
    <row r="64" spans="1:27" x14ac:dyDescent="0.25">
      <c r="A64" s="96"/>
      <c r="B64" s="97" t="s">
        <v>85</v>
      </c>
      <c r="C64" s="97">
        <v>53.8</v>
      </c>
      <c r="D64" s="97">
        <v>53.4</v>
      </c>
      <c r="E64" s="97">
        <v>53.8</v>
      </c>
      <c r="F64" s="97">
        <v>53.7</v>
      </c>
      <c r="G64" s="97">
        <v>54.5</v>
      </c>
      <c r="H64" s="97">
        <v>55</v>
      </c>
      <c r="I64" s="97">
        <v>55.5</v>
      </c>
      <c r="J64" s="97">
        <v>56.3</v>
      </c>
      <c r="K64" s="97">
        <v>57</v>
      </c>
      <c r="L64" s="97">
        <v>57.8</v>
      </c>
      <c r="M64" s="97">
        <v>58.1</v>
      </c>
      <c r="N64" s="97">
        <v>58.5</v>
      </c>
      <c r="O64" s="97">
        <v>59.2</v>
      </c>
      <c r="P64" s="91">
        <v>60.3</v>
      </c>
      <c r="Q64" s="91">
        <v>60.6</v>
      </c>
      <c r="R64" s="90">
        <v>60.7</v>
      </c>
      <c r="S64" s="90">
        <v>60.9</v>
      </c>
      <c r="T64" s="90">
        <v>61.1</v>
      </c>
      <c r="X64" s="91"/>
      <c r="Y64" s="91"/>
      <c r="Z64" s="1"/>
      <c r="AA64" s="29"/>
    </row>
    <row r="65" spans="1:24" ht="60" x14ac:dyDescent="0.25">
      <c r="A65" s="104" t="s">
        <v>94</v>
      </c>
      <c r="B65" s="93" t="s">
        <v>32</v>
      </c>
      <c r="C65" s="105">
        <v>30.7</v>
      </c>
      <c r="D65" s="105">
        <v>30.9</v>
      </c>
      <c r="E65" s="105">
        <v>31.2</v>
      </c>
      <c r="F65" s="105">
        <v>31.3</v>
      </c>
      <c r="G65" s="105">
        <v>32</v>
      </c>
      <c r="H65" s="105">
        <v>32.700000000000003</v>
      </c>
      <c r="I65" s="105">
        <v>33.1</v>
      </c>
      <c r="J65" s="105">
        <v>33.700000000000003</v>
      </c>
      <c r="K65" s="105">
        <v>34.299999999999997</v>
      </c>
      <c r="L65" s="105">
        <v>34.799999999999997</v>
      </c>
      <c r="M65" s="105">
        <v>35.200000000000003</v>
      </c>
      <c r="N65" s="105">
        <v>35.799999999999997</v>
      </c>
      <c r="O65" s="105">
        <v>36.4</v>
      </c>
      <c r="P65" s="106">
        <v>37</v>
      </c>
      <c r="Q65" s="106">
        <v>37.5</v>
      </c>
      <c r="R65" s="107">
        <v>37.799999999999997</v>
      </c>
      <c r="S65" s="107">
        <v>38.4</v>
      </c>
      <c r="T65" s="107">
        <v>39</v>
      </c>
      <c r="X65" s="108"/>
    </row>
    <row r="66" spans="1:24" x14ac:dyDescent="0.25">
      <c r="B66" s="1" t="s">
        <v>81</v>
      </c>
      <c r="C66" s="7">
        <v>32.799999999999997</v>
      </c>
      <c r="D66" s="7">
        <v>32.700000000000003</v>
      </c>
      <c r="E66" s="7">
        <v>32.799999999999997</v>
      </c>
      <c r="F66" s="7">
        <v>32.799999999999997</v>
      </c>
      <c r="G66" s="7">
        <v>33.4</v>
      </c>
      <c r="H66" s="7">
        <v>34</v>
      </c>
      <c r="I66" s="7">
        <v>34.299999999999997</v>
      </c>
      <c r="J66" s="7">
        <v>35</v>
      </c>
      <c r="K66" s="7">
        <v>35.700000000000003</v>
      </c>
      <c r="L66" s="7">
        <v>36.299999999999997</v>
      </c>
      <c r="M66" s="7">
        <v>36.9</v>
      </c>
      <c r="N66" s="7">
        <v>37.4</v>
      </c>
      <c r="O66" s="7">
        <v>38.299999999999997</v>
      </c>
      <c r="P66" s="109">
        <v>39.200000000000003</v>
      </c>
      <c r="Q66" s="109">
        <v>39.700000000000003</v>
      </c>
      <c r="R66" s="107">
        <v>40.200000000000003</v>
      </c>
      <c r="S66" s="107">
        <v>40.9</v>
      </c>
      <c r="T66" s="107">
        <v>41.6</v>
      </c>
      <c r="X66" s="26" t="s">
        <v>95</v>
      </c>
    </row>
    <row r="67" spans="1:24" x14ac:dyDescent="0.25">
      <c r="B67" s="1" t="s">
        <v>82</v>
      </c>
      <c r="C67" s="7">
        <v>33.200000000000003</v>
      </c>
      <c r="D67" s="7">
        <v>33.200000000000003</v>
      </c>
      <c r="E67" s="7">
        <v>33</v>
      </c>
      <c r="F67" s="7">
        <v>32.6</v>
      </c>
      <c r="G67" s="7">
        <v>33.200000000000003</v>
      </c>
      <c r="H67" s="7">
        <v>33.6</v>
      </c>
      <c r="I67" s="7">
        <v>34</v>
      </c>
      <c r="J67" s="7">
        <v>34.799999999999997</v>
      </c>
      <c r="K67" s="7">
        <v>35.5</v>
      </c>
      <c r="L67" s="7">
        <v>36.1</v>
      </c>
      <c r="M67" s="7">
        <v>36.799999999999997</v>
      </c>
      <c r="N67" s="7">
        <v>37.700000000000003</v>
      </c>
      <c r="O67" s="7">
        <v>38.9</v>
      </c>
      <c r="P67" s="109">
        <v>40</v>
      </c>
      <c r="Q67" s="109">
        <v>40.9</v>
      </c>
      <c r="R67" s="107">
        <v>41.6</v>
      </c>
      <c r="S67" s="107">
        <v>42.4</v>
      </c>
      <c r="T67" s="107">
        <v>43.3</v>
      </c>
      <c r="X67" s="108"/>
    </row>
    <row r="68" spans="1:24" x14ac:dyDescent="0.25">
      <c r="B68" s="1" t="s">
        <v>83</v>
      </c>
      <c r="C68" s="7">
        <v>31.5</v>
      </c>
      <c r="D68" s="7">
        <v>31.5</v>
      </c>
      <c r="E68" s="7">
        <v>31.5</v>
      </c>
      <c r="F68" s="7">
        <v>31.7</v>
      </c>
      <c r="G68" s="7">
        <v>32.1</v>
      </c>
      <c r="H68" s="7">
        <v>32.9</v>
      </c>
      <c r="I68" s="7">
        <v>33.1</v>
      </c>
      <c r="J68" s="7">
        <v>33.799999999999997</v>
      </c>
      <c r="K68" s="7">
        <v>34.4</v>
      </c>
      <c r="L68" s="7">
        <v>34.9</v>
      </c>
      <c r="M68" s="7">
        <v>35.5</v>
      </c>
      <c r="N68" s="7">
        <v>35.799999999999997</v>
      </c>
      <c r="O68" s="7">
        <v>36.6</v>
      </c>
      <c r="P68" s="109">
        <v>37.299999999999997</v>
      </c>
      <c r="Q68" s="109">
        <v>38</v>
      </c>
      <c r="R68" s="107">
        <v>38.4</v>
      </c>
      <c r="S68" s="107">
        <v>39.200000000000003</v>
      </c>
      <c r="T68" s="107">
        <v>39.9</v>
      </c>
      <c r="X68" s="38" t="s">
        <v>96</v>
      </c>
    </row>
    <row r="69" spans="1:24" x14ac:dyDescent="0.25">
      <c r="B69" s="1" t="s">
        <v>84</v>
      </c>
      <c r="C69" s="7">
        <v>32.4</v>
      </c>
      <c r="D69" s="7">
        <v>32.5</v>
      </c>
      <c r="E69" s="7">
        <v>32.6</v>
      </c>
      <c r="F69" s="7">
        <v>32.6</v>
      </c>
      <c r="G69" s="7">
        <v>33.200000000000003</v>
      </c>
      <c r="H69" s="7">
        <v>33.799999999999997</v>
      </c>
      <c r="I69" s="7">
        <v>34</v>
      </c>
      <c r="J69" s="7">
        <v>34.6</v>
      </c>
      <c r="K69" s="7">
        <v>35.200000000000003</v>
      </c>
      <c r="L69" s="7">
        <v>35.799999999999997</v>
      </c>
      <c r="M69" s="7">
        <v>36.200000000000003</v>
      </c>
      <c r="N69" s="7">
        <v>36.700000000000003</v>
      </c>
      <c r="O69" s="7">
        <v>37.4</v>
      </c>
      <c r="P69" s="109">
        <v>38.1</v>
      </c>
      <c r="Q69" s="109">
        <v>38.299999999999997</v>
      </c>
      <c r="R69" s="107">
        <v>38.799999999999997</v>
      </c>
      <c r="S69" s="107">
        <v>39.4</v>
      </c>
      <c r="T69" s="107">
        <v>40</v>
      </c>
      <c r="X69" s="108"/>
    </row>
    <row r="70" spans="1:24" x14ac:dyDescent="0.25">
      <c r="A70" s="96"/>
      <c r="B70" s="97" t="s">
        <v>85</v>
      </c>
      <c r="C70" s="111">
        <v>33.799999999999997</v>
      </c>
      <c r="D70" s="111">
        <v>33.6</v>
      </c>
      <c r="E70" s="111">
        <v>33.9</v>
      </c>
      <c r="F70" s="111">
        <v>33.9</v>
      </c>
      <c r="G70" s="111">
        <v>34.700000000000003</v>
      </c>
      <c r="H70" s="111">
        <v>35.200000000000003</v>
      </c>
      <c r="I70" s="111">
        <v>35.700000000000003</v>
      </c>
      <c r="J70" s="111">
        <v>36.5</v>
      </c>
      <c r="K70" s="111">
        <v>37.4</v>
      </c>
      <c r="L70" s="111">
        <v>38.1</v>
      </c>
      <c r="M70" s="111">
        <v>38.6</v>
      </c>
      <c r="N70" s="111">
        <v>39.200000000000003</v>
      </c>
      <c r="O70" s="111">
        <v>40</v>
      </c>
      <c r="P70" s="109">
        <v>41</v>
      </c>
      <c r="Q70" s="109">
        <v>41.5</v>
      </c>
      <c r="R70" s="107">
        <v>41.9</v>
      </c>
      <c r="S70" s="107">
        <v>42.4</v>
      </c>
      <c r="T70" s="107">
        <v>43.1</v>
      </c>
      <c r="X70" s="108"/>
    </row>
    <row r="71" spans="1:24" ht="45" x14ac:dyDescent="0.25">
      <c r="A71" s="104" t="s">
        <v>97</v>
      </c>
      <c r="B71" s="93" t="s">
        <v>32</v>
      </c>
      <c r="C71" s="105">
        <v>143.4</v>
      </c>
      <c r="D71" s="105">
        <v>144.1</v>
      </c>
      <c r="E71" s="105">
        <v>144.80000000000001</v>
      </c>
      <c r="F71" s="105">
        <v>145.69999999999999</v>
      </c>
      <c r="G71" s="105">
        <v>148.6</v>
      </c>
      <c r="H71" s="105">
        <v>151.4</v>
      </c>
      <c r="I71" s="105">
        <v>154.1</v>
      </c>
      <c r="J71" s="105">
        <v>157.69999999999999</v>
      </c>
      <c r="K71" s="105">
        <v>161.4</v>
      </c>
      <c r="L71" s="105">
        <v>165.3</v>
      </c>
      <c r="M71" s="105">
        <v>168.9</v>
      </c>
      <c r="N71" s="105">
        <v>174</v>
      </c>
      <c r="O71" s="105">
        <v>179.4</v>
      </c>
      <c r="P71" s="106">
        <v>182.6</v>
      </c>
      <c r="Q71" s="106">
        <v>187.6</v>
      </c>
      <c r="R71" s="107">
        <v>193.1</v>
      </c>
      <c r="S71" s="107">
        <v>199.8</v>
      </c>
      <c r="T71" s="107">
        <v>207.6</v>
      </c>
      <c r="X71" s="108"/>
    </row>
    <row r="72" spans="1:24" x14ac:dyDescent="0.25">
      <c r="B72" s="1" t="s">
        <v>81</v>
      </c>
      <c r="C72" s="7">
        <v>162.1</v>
      </c>
      <c r="D72" s="7">
        <v>162.9</v>
      </c>
      <c r="E72" s="7">
        <v>163.9</v>
      </c>
      <c r="F72" s="7">
        <v>164.4</v>
      </c>
      <c r="G72" s="7">
        <v>167.6</v>
      </c>
      <c r="H72" s="7">
        <v>170</v>
      </c>
      <c r="I72" s="7">
        <v>172.5</v>
      </c>
      <c r="J72" s="7">
        <v>176.2</v>
      </c>
      <c r="K72" s="7">
        <v>180.1</v>
      </c>
      <c r="L72" s="7">
        <v>183.9</v>
      </c>
      <c r="M72" s="7">
        <v>187.6</v>
      </c>
      <c r="N72" s="7">
        <v>192.5</v>
      </c>
      <c r="O72" s="7">
        <v>198.5</v>
      </c>
      <c r="P72" s="109">
        <v>202.5</v>
      </c>
      <c r="Q72" s="109">
        <v>207.3</v>
      </c>
      <c r="R72" s="107">
        <v>212.8</v>
      </c>
      <c r="S72" s="107">
        <v>220.2</v>
      </c>
      <c r="T72" s="107">
        <v>228.1</v>
      </c>
      <c r="X72" s="108"/>
    </row>
    <row r="73" spans="1:24" x14ac:dyDescent="0.25">
      <c r="B73" s="1" t="s">
        <v>82</v>
      </c>
      <c r="C73" s="7">
        <v>176</v>
      </c>
      <c r="D73" s="7">
        <v>176.6</v>
      </c>
      <c r="E73" s="7">
        <v>177.3</v>
      </c>
      <c r="F73" s="7">
        <v>176.4</v>
      </c>
      <c r="G73" s="7">
        <v>178.9</v>
      </c>
      <c r="H73" s="7">
        <v>179.2</v>
      </c>
      <c r="I73" s="7">
        <v>182.6</v>
      </c>
      <c r="J73" s="7">
        <v>186.6</v>
      </c>
      <c r="K73" s="7">
        <v>189.7</v>
      </c>
      <c r="L73" s="7">
        <v>193.1</v>
      </c>
      <c r="M73" s="7">
        <v>197.3</v>
      </c>
      <c r="N73" s="7">
        <v>202.9</v>
      </c>
      <c r="O73" s="7">
        <v>209.7</v>
      </c>
      <c r="P73" s="109">
        <v>214.1</v>
      </c>
      <c r="Q73" s="109">
        <v>220.5</v>
      </c>
      <c r="R73" s="107">
        <v>226.5</v>
      </c>
      <c r="S73" s="107">
        <v>233.8</v>
      </c>
      <c r="T73" s="107">
        <v>241.3</v>
      </c>
      <c r="X73" s="108"/>
    </row>
    <row r="74" spans="1:24" x14ac:dyDescent="0.25">
      <c r="B74" s="1" t="s">
        <v>83</v>
      </c>
      <c r="C74" s="7">
        <v>150.80000000000001</v>
      </c>
      <c r="D74" s="7">
        <v>152.30000000000001</v>
      </c>
      <c r="E74" s="7">
        <v>154.19999999999999</v>
      </c>
      <c r="F74" s="7">
        <v>156</v>
      </c>
      <c r="G74" s="7">
        <v>158.5</v>
      </c>
      <c r="H74" s="7">
        <v>163.1</v>
      </c>
      <c r="I74" s="7">
        <v>165</v>
      </c>
      <c r="J74" s="7">
        <v>168.6</v>
      </c>
      <c r="K74" s="7">
        <v>172.8</v>
      </c>
      <c r="L74" s="7">
        <v>176.7</v>
      </c>
      <c r="M74" s="7">
        <v>180.7</v>
      </c>
      <c r="N74" s="7">
        <v>184.8</v>
      </c>
      <c r="O74" s="7">
        <v>191.2</v>
      </c>
      <c r="P74" s="109">
        <v>195.2</v>
      </c>
      <c r="Q74" s="109">
        <v>199.2</v>
      </c>
      <c r="R74" s="107">
        <v>205</v>
      </c>
      <c r="S74" s="107">
        <v>211.7</v>
      </c>
      <c r="T74" s="107">
        <v>219.3</v>
      </c>
      <c r="X74" s="108"/>
    </row>
    <row r="75" spans="1:24" x14ac:dyDescent="0.25">
      <c r="B75" s="1" t="s">
        <v>84</v>
      </c>
      <c r="C75" s="7">
        <v>152.6</v>
      </c>
      <c r="D75" s="7">
        <v>153.4</v>
      </c>
      <c r="E75" s="7">
        <v>154.19999999999999</v>
      </c>
      <c r="F75" s="7">
        <v>154.4</v>
      </c>
      <c r="G75" s="7">
        <v>157.30000000000001</v>
      </c>
      <c r="H75" s="7">
        <v>160</v>
      </c>
      <c r="I75" s="7">
        <v>161.30000000000001</v>
      </c>
      <c r="J75" s="7">
        <v>164.3</v>
      </c>
      <c r="K75" s="7">
        <v>167.3</v>
      </c>
      <c r="L75" s="7">
        <v>171</v>
      </c>
      <c r="M75" s="7">
        <v>174.9</v>
      </c>
      <c r="N75" s="7">
        <v>179.8</v>
      </c>
      <c r="O75" s="7">
        <v>185.2</v>
      </c>
      <c r="P75" s="109">
        <v>188</v>
      </c>
      <c r="Q75" s="109">
        <v>191.7</v>
      </c>
      <c r="R75" s="107">
        <v>196.5</v>
      </c>
      <c r="S75" s="107">
        <v>204.8</v>
      </c>
      <c r="T75" s="107">
        <v>212.8</v>
      </c>
      <c r="X75" s="26"/>
    </row>
    <row r="76" spans="1:24" x14ac:dyDescent="0.25">
      <c r="A76" s="96"/>
      <c r="B76" s="97" t="s">
        <v>85</v>
      </c>
      <c r="C76" s="111">
        <v>169</v>
      </c>
      <c r="D76" s="111">
        <v>169.6</v>
      </c>
      <c r="E76" s="111">
        <v>170.4</v>
      </c>
      <c r="F76" s="111">
        <v>171</v>
      </c>
      <c r="G76" s="111">
        <v>175.6</v>
      </c>
      <c r="H76" s="111">
        <v>177.5</v>
      </c>
      <c r="I76" s="111">
        <v>181</v>
      </c>
      <c r="J76" s="111">
        <v>185</v>
      </c>
      <c r="K76" s="111">
        <v>190</v>
      </c>
      <c r="L76" s="111">
        <v>194.3</v>
      </c>
      <c r="M76" s="111">
        <v>197.2</v>
      </c>
      <c r="N76" s="111">
        <v>202.1</v>
      </c>
      <c r="O76" s="111">
        <v>207.8</v>
      </c>
      <c r="P76" s="109">
        <v>212.7</v>
      </c>
      <c r="Q76" s="109">
        <v>218</v>
      </c>
      <c r="R76" s="107">
        <v>223.4</v>
      </c>
      <c r="S76" s="107">
        <v>230.4</v>
      </c>
      <c r="T76" s="107">
        <v>239</v>
      </c>
    </row>
    <row r="77" spans="1:24" ht="45" x14ac:dyDescent="0.25">
      <c r="A77" s="87" t="s">
        <v>98</v>
      </c>
      <c r="B77" s="1" t="s">
        <v>32</v>
      </c>
      <c r="C77" s="7">
        <v>43.1</v>
      </c>
      <c r="D77" s="7">
        <v>43.2</v>
      </c>
      <c r="E77" s="7">
        <v>43.4</v>
      </c>
      <c r="F77" s="7">
        <v>43.6</v>
      </c>
      <c r="G77" s="7">
        <v>43.8</v>
      </c>
      <c r="H77" s="7">
        <v>44</v>
      </c>
      <c r="I77" s="7">
        <v>44.2</v>
      </c>
      <c r="J77" s="7">
        <v>44.4</v>
      </c>
      <c r="K77" s="7">
        <v>44.7</v>
      </c>
      <c r="L77" s="7">
        <v>44.9</v>
      </c>
      <c r="M77" s="7">
        <v>45.2</v>
      </c>
      <c r="N77" s="7">
        <v>45.5</v>
      </c>
      <c r="O77" s="7">
        <v>45.7</v>
      </c>
      <c r="P77" s="106">
        <v>45.9</v>
      </c>
      <c r="Q77" s="106">
        <v>46.2</v>
      </c>
      <c r="R77" s="107">
        <v>46.4</v>
      </c>
      <c r="S77" s="107">
        <v>46.6</v>
      </c>
      <c r="T77" s="107">
        <v>46.8</v>
      </c>
    </row>
    <row r="78" spans="1:24" x14ac:dyDescent="0.25">
      <c r="B78" s="1" t="s">
        <v>81</v>
      </c>
      <c r="C78" s="7">
        <v>43.8</v>
      </c>
      <c r="D78" s="7">
        <v>43.9</v>
      </c>
      <c r="E78" s="7">
        <v>44.1</v>
      </c>
      <c r="F78" s="7">
        <v>44.4</v>
      </c>
      <c r="G78" s="7">
        <v>44.6</v>
      </c>
      <c r="H78" s="7">
        <v>44.7</v>
      </c>
      <c r="I78" s="7">
        <v>44.9</v>
      </c>
      <c r="J78" s="7">
        <v>45.2</v>
      </c>
      <c r="K78" s="7">
        <v>45.4</v>
      </c>
      <c r="L78" s="7">
        <v>45.7</v>
      </c>
      <c r="M78" s="7">
        <v>45.9</v>
      </c>
      <c r="N78" s="7">
        <v>46.2</v>
      </c>
      <c r="O78" s="7">
        <v>46.5</v>
      </c>
      <c r="P78" s="109">
        <v>46.8</v>
      </c>
      <c r="Q78" s="109">
        <v>47</v>
      </c>
      <c r="R78" s="107">
        <v>47.2</v>
      </c>
      <c r="S78" s="107">
        <v>47.4</v>
      </c>
      <c r="T78" s="107">
        <v>47.6</v>
      </c>
      <c r="X78" s="80" t="s">
        <v>99</v>
      </c>
    </row>
    <row r="79" spans="1:24" x14ac:dyDescent="0.25">
      <c r="B79" s="1" t="s">
        <v>82</v>
      </c>
      <c r="C79" s="7">
        <v>44.4</v>
      </c>
      <c r="D79" s="7">
        <v>44.5</v>
      </c>
      <c r="E79" s="7">
        <v>44.7</v>
      </c>
      <c r="F79" s="7">
        <v>44.9</v>
      </c>
      <c r="G79" s="7">
        <v>45</v>
      </c>
      <c r="H79" s="7">
        <v>45.1</v>
      </c>
      <c r="I79" s="7">
        <v>45.3</v>
      </c>
      <c r="J79" s="7">
        <v>45.6</v>
      </c>
      <c r="K79" s="7">
        <v>45.8</v>
      </c>
      <c r="L79" s="7">
        <v>46</v>
      </c>
      <c r="M79" s="7">
        <v>46.3</v>
      </c>
      <c r="N79" s="7">
        <v>46.6</v>
      </c>
      <c r="O79" s="7">
        <v>46.9</v>
      </c>
      <c r="P79" s="109">
        <v>47.1</v>
      </c>
      <c r="Q79" s="109">
        <v>47.4</v>
      </c>
      <c r="R79" s="107">
        <v>47.7</v>
      </c>
      <c r="S79" s="107">
        <v>47.9</v>
      </c>
      <c r="T79" s="107">
        <v>48.1</v>
      </c>
    </row>
    <row r="80" spans="1:24" x14ac:dyDescent="0.25">
      <c r="B80" s="1" t="s">
        <v>83</v>
      </c>
      <c r="C80" s="7">
        <v>43.1</v>
      </c>
      <c r="D80" s="7">
        <v>43.3</v>
      </c>
      <c r="E80" s="7">
        <v>43.5</v>
      </c>
      <c r="F80" s="7">
        <v>43.8</v>
      </c>
      <c r="G80" s="7">
        <v>44</v>
      </c>
      <c r="H80" s="7">
        <v>44.3</v>
      </c>
      <c r="I80" s="7">
        <v>44.5</v>
      </c>
      <c r="J80" s="7">
        <v>44.7</v>
      </c>
      <c r="K80" s="7">
        <v>45</v>
      </c>
      <c r="L80" s="7">
        <v>45.3</v>
      </c>
      <c r="M80" s="7">
        <v>45.6</v>
      </c>
      <c r="N80" s="7">
        <v>45.8</v>
      </c>
      <c r="O80" s="7">
        <v>46.2</v>
      </c>
      <c r="P80" s="109">
        <v>46.4</v>
      </c>
      <c r="Q80" s="109">
        <v>46.6</v>
      </c>
      <c r="R80" s="107">
        <v>46.9</v>
      </c>
      <c r="S80" s="107">
        <v>47.1</v>
      </c>
      <c r="T80" s="107">
        <v>47.3</v>
      </c>
    </row>
    <row r="81" spans="1:24" x14ac:dyDescent="0.25">
      <c r="B81" s="1" t="s">
        <v>84</v>
      </c>
      <c r="C81" s="7">
        <v>43.4</v>
      </c>
      <c r="D81" s="7">
        <v>43.6</v>
      </c>
      <c r="E81" s="7">
        <v>43.8</v>
      </c>
      <c r="F81" s="7">
        <v>44</v>
      </c>
      <c r="G81" s="7">
        <v>44.2</v>
      </c>
      <c r="H81" s="7">
        <v>44.4</v>
      </c>
      <c r="I81" s="7">
        <v>44.5</v>
      </c>
      <c r="J81" s="7">
        <v>44.7</v>
      </c>
      <c r="K81" s="7">
        <v>45</v>
      </c>
      <c r="L81" s="7">
        <v>45.2</v>
      </c>
      <c r="M81" s="7">
        <v>45.5</v>
      </c>
      <c r="N81" s="7">
        <v>45.8</v>
      </c>
      <c r="O81" s="7">
        <v>46.1</v>
      </c>
      <c r="P81" s="109">
        <v>46.3</v>
      </c>
      <c r="Q81" s="109">
        <v>46.5</v>
      </c>
      <c r="R81" s="107">
        <v>46.7</v>
      </c>
      <c r="S81" s="107">
        <v>47</v>
      </c>
      <c r="T81" s="107">
        <v>47.2</v>
      </c>
    </row>
    <row r="82" spans="1:24" x14ac:dyDescent="0.25">
      <c r="B82" s="1" t="s">
        <v>85</v>
      </c>
      <c r="C82" s="7">
        <v>44.1</v>
      </c>
      <c r="D82" s="7">
        <v>44.3</v>
      </c>
      <c r="E82" s="7">
        <v>44.5</v>
      </c>
      <c r="F82" s="7">
        <v>44.7</v>
      </c>
      <c r="G82" s="7">
        <v>45</v>
      </c>
      <c r="H82" s="7">
        <v>45.1</v>
      </c>
      <c r="I82" s="7">
        <v>45.3</v>
      </c>
      <c r="J82" s="7">
        <v>45.6</v>
      </c>
      <c r="K82" s="7">
        <v>45.8</v>
      </c>
      <c r="L82" s="7">
        <v>46.1</v>
      </c>
      <c r="M82" s="7">
        <v>46.3</v>
      </c>
      <c r="N82" s="7">
        <v>46.5</v>
      </c>
      <c r="O82" s="7">
        <v>46.8</v>
      </c>
      <c r="P82" s="109">
        <v>47.1</v>
      </c>
      <c r="Q82" s="109">
        <v>47.4</v>
      </c>
      <c r="R82" s="107">
        <v>47.5</v>
      </c>
      <c r="S82" s="107">
        <v>47.7</v>
      </c>
      <c r="T82" s="107">
        <v>48</v>
      </c>
    </row>
    <row r="87" spans="1:24" x14ac:dyDescent="0.25">
      <c r="A87" s="32" t="s">
        <v>26</v>
      </c>
    </row>
    <row r="89" spans="1:24" x14ac:dyDescent="0.25">
      <c r="A89" s="1" t="s">
        <v>23</v>
      </c>
    </row>
    <row r="92" spans="1:24" x14ac:dyDescent="0.25">
      <c r="X92" s="26" t="s">
        <v>100</v>
      </c>
    </row>
    <row r="94" spans="1:24" x14ac:dyDescent="0.25">
      <c r="X94" s="32" t="s">
        <v>26</v>
      </c>
    </row>
    <row r="96" spans="1:24" x14ac:dyDescent="0.25">
      <c r="X96" s="32" t="s">
        <v>23</v>
      </c>
    </row>
    <row r="112" ht="58.5" customHeight="1" x14ac:dyDescent="0.25"/>
    <row r="114" spans="24:31" ht="14.45" customHeight="1" x14ac:dyDescent="0.25">
      <c r="Y114" s="112"/>
      <c r="Z114" s="110"/>
      <c r="AA114" s="112"/>
      <c r="AB114" s="112"/>
      <c r="AC114" s="112"/>
      <c r="AD114" s="112"/>
      <c r="AE114" s="112"/>
    </row>
    <row r="115" spans="24:31" x14ac:dyDescent="0.25">
      <c r="X115" s="110"/>
      <c r="Y115" s="112"/>
      <c r="Z115" s="110"/>
      <c r="AA115" s="112"/>
      <c r="AB115" s="112"/>
      <c r="AC115" s="112"/>
      <c r="AD115" s="112"/>
      <c r="AE115" s="112"/>
    </row>
    <row r="116" spans="24:31" x14ac:dyDescent="0.25">
      <c r="X116" s="110"/>
      <c r="Y116" s="112"/>
      <c r="Z116" s="110"/>
      <c r="AA116" s="112"/>
      <c r="AB116" s="112"/>
      <c r="AC116" s="112"/>
      <c r="AD116" s="112"/>
      <c r="AE116" s="112"/>
    </row>
    <row r="125" spans="24:31" ht="14.45" customHeight="1" x14ac:dyDescent="0.25">
      <c r="Z125" s="110"/>
      <c r="AA125" s="112"/>
      <c r="AB125" s="112"/>
      <c r="AC125" s="112"/>
      <c r="AD125" s="112"/>
    </row>
    <row r="126" spans="24:31" x14ac:dyDescent="0.25">
      <c r="Y126" s="112"/>
      <c r="Z126" s="110"/>
      <c r="AA126" s="112"/>
      <c r="AB126" s="112"/>
      <c r="AC126" s="112"/>
      <c r="AD126" s="112"/>
    </row>
    <row r="127" spans="24:31" x14ac:dyDescent="0.25">
      <c r="X127" s="113"/>
      <c r="Y127" s="112"/>
      <c r="Z127" s="110"/>
      <c r="AA127" s="112"/>
      <c r="AB127" s="112"/>
      <c r="AC127" s="112"/>
      <c r="AD127" s="112"/>
    </row>
    <row r="140" spans="2:34" s="87" customFormat="1" ht="4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29"/>
      <c r="Y140" s="1"/>
      <c r="Z140" s="29"/>
      <c r="AA140" s="1"/>
      <c r="AB140" s="1"/>
      <c r="AC140" s="1"/>
      <c r="AD140" s="1"/>
      <c r="AE140" s="1"/>
      <c r="AF140" s="1"/>
      <c r="AG140" s="1"/>
      <c r="AH140" s="1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C1552-0368-4B76-A56B-BF9F7A61A1A4}">
  <sheetPr>
    <tabColor rgb="FFFF3B3B"/>
  </sheetPr>
  <dimension ref="A1:T112"/>
  <sheetViews>
    <sheetView zoomScale="130" zoomScaleNormal="130" workbookViewId="0">
      <selection activeCell="I23" sqref="I23"/>
    </sheetView>
  </sheetViews>
  <sheetFormatPr defaultRowHeight="15" x14ac:dyDescent="0.25"/>
  <cols>
    <col min="1" max="1" width="13.42578125" style="114" customWidth="1"/>
    <col min="2" max="2" width="10.85546875" style="114" customWidth="1"/>
    <col min="3" max="4" width="9.85546875" style="114" customWidth="1"/>
    <col min="5" max="5" width="4.42578125" style="114" customWidth="1"/>
    <col min="6" max="6" width="9.85546875" style="114" bestFit="1" customWidth="1"/>
    <col min="7" max="7" width="11" style="114" customWidth="1"/>
    <col min="8" max="8" width="10.85546875" style="114" bestFit="1" customWidth="1"/>
    <col min="9" max="9" width="10.85546875" style="114" customWidth="1"/>
    <col min="10" max="10" width="3.42578125" style="114" customWidth="1"/>
    <col min="11" max="11" width="9.85546875" style="114" bestFit="1" customWidth="1"/>
    <col min="12" max="12" width="12.42578125" style="114" bestFit="1" customWidth="1"/>
    <col min="13" max="13" width="11.5703125" style="114" bestFit="1" customWidth="1"/>
    <col min="14" max="14" width="12.42578125" style="114" bestFit="1" customWidth="1"/>
    <col min="15" max="15" width="2.28515625" style="114" customWidth="1"/>
    <col min="16" max="17" width="10.140625" style="114" bestFit="1" customWidth="1"/>
    <col min="18" max="18" width="6.7109375" style="114" customWidth="1"/>
    <col min="19" max="19" width="5.28515625" style="114" customWidth="1"/>
    <col min="20" max="21" width="9.85546875" style="114" bestFit="1" customWidth="1"/>
    <col min="22" max="22" width="10" style="114" customWidth="1"/>
    <col min="23" max="24" width="9.140625" style="114"/>
    <col min="25" max="25" width="8" style="114" customWidth="1"/>
    <col min="26" max="26" width="8.42578125" style="114" bestFit="1" customWidth="1"/>
    <col min="27" max="16384" width="9.140625" style="114"/>
  </cols>
  <sheetData>
    <row r="1" spans="1:20" ht="18" x14ac:dyDescent="0.25">
      <c r="A1" s="22" t="s">
        <v>24</v>
      </c>
    </row>
    <row r="2" spans="1:20" x14ac:dyDescent="0.25">
      <c r="A2" s="1"/>
    </row>
    <row r="3" spans="1:20" ht="15.75" x14ac:dyDescent="0.25">
      <c r="A3" s="30" t="s">
        <v>353</v>
      </c>
    </row>
    <row r="4" spans="1:20" x14ac:dyDescent="0.25">
      <c r="A4" s="32" t="s">
        <v>26</v>
      </c>
    </row>
    <row r="6" spans="1:20" x14ac:dyDescent="0.25">
      <c r="B6" s="135" t="s">
        <v>335</v>
      </c>
      <c r="C6" s="115"/>
    </row>
    <row r="7" spans="1:20" x14ac:dyDescent="0.25">
      <c r="A7" s="116" t="s">
        <v>103</v>
      </c>
      <c r="J7" s="117"/>
      <c r="K7" s="117"/>
      <c r="L7" s="117"/>
      <c r="T7" s="117" t="s">
        <v>378</v>
      </c>
    </row>
    <row r="8" spans="1:20" x14ac:dyDescent="0.25">
      <c r="F8" s="117"/>
      <c r="G8" s="117"/>
      <c r="H8" s="117"/>
    </row>
    <row r="9" spans="1:20" s="120" customFormat="1" ht="26.25" x14ac:dyDescent="0.25">
      <c r="A9" s="118" t="s">
        <v>104</v>
      </c>
      <c r="B9" s="119" t="s">
        <v>105</v>
      </c>
      <c r="C9" s="119" t="s">
        <v>106</v>
      </c>
      <c r="D9" s="119" t="s">
        <v>107</v>
      </c>
      <c r="G9" s="119" t="s">
        <v>105</v>
      </c>
      <c r="H9" s="119" t="s">
        <v>106</v>
      </c>
      <c r="I9" s="119" t="s">
        <v>107</v>
      </c>
      <c r="L9" s="119" t="s">
        <v>105</v>
      </c>
      <c r="M9" s="119" t="s">
        <v>106</v>
      </c>
      <c r="N9" s="119" t="s">
        <v>108</v>
      </c>
      <c r="P9" s="119" t="s">
        <v>109</v>
      </c>
      <c r="Q9" s="119" t="s">
        <v>110</v>
      </c>
    </row>
    <row r="10" spans="1:20" x14ac:dyDescent="0.25">
      <c r="A10" s="114" t="s">
        <v>111</v>
      </c>
      <c r="B10" s="121">
        <v>190323</v>
      </c>
      <c r="C10" s="121">
        <v>180121</v>
      </c>
      <c r="D10" s="122">
        <v>370444</v>
      </c>
      <c r="K10" s="123" t="s">
        <v>112</v>
      </c>
      <c r="L10" s="124">
        <f>G14</f>
        <v>1019619</v>
      </c>
      <c r="M10" s="124">
        <f>H14</f>
        <v>963282</v>
      </c>
      <c r="N10" s="124">
        <f>I14</f>
        <v>1982901</v>
      </c>
      <c r="P10" s="125">
        <f>M10/$N$31</f>
        <v>1.6342473526835818E-2</v>
      </c>
      <c r="Q10" s="125">
        <f t="shared" ref="Q10:Q31" si="0">L10/$N$31*-1</f>
        <v>-1.7298253797910487E-2</v>
      </c>
      <c r="R10" s="126">
        <f t="shared" ref="R10:R31" si="1">-Q10</f>
        <v>1.7298253797910487E-2</v>
      </c>
    </row>
    <row r="11" spans="1:20" x14ac:dyDescent="0.25">
      <c r="A11" s="114" t="s">
        <v>113</v>
      </c>
      <c r="B11" s="124">
        <v>197611</v>
      </c>
      <c r="C11" s="124">
        <v>186695</v>
      </c>
      <c r="D11" s="127">
        <v>384306</v>
      </c>
      <c r="K11" s="123" t="s">
        <v>114</v>
      </c>
      <c r="L11" s="124">
        <f>G19</f>
        <v>1204664</v>
      </c>
      <c r="M11" s="124">
        <f>H19</f>
        <v>1138653</v>
      </c>
      <c r="N11" s="124">
        <f>I19</f>
        <v>2343317</v>
      </c>
      <c r="P11" s="125">
        <f t="shared" ref="P11:P31" si="2">M11/$N$31</f>
        <v>1.9317714344036518E-2</v>
      </c>
      <c r="Q11" s="125">
        <f t="shared" si="0"/>
        <v>-2.0437617985939883E-2</v>
      </c>
      <c r="R11" s="126">
        <f t="shared" si="1"/>
        <v>2.0437617985939883E-2</v>
      </c>
    </row>
    <row r="12" spans="1:20" x14ac:dyDescent="0.25">
      <c r="A12" s="114" t="s">
        <v>115</v>
      </c>
      <c r="B12" s="124">
        <v>206419</v>
      </c>
      <c r="C12" s="124">
        <v>194040</v>
      </c>
      <c r="D12" s="127">
        <v>400459</v>
      </c>
      <c r="K12" s="123" t="s">
        <v>116</v>
      </c>
      <c r="L12" s="124">
        <f>G24</f>
        <v>1387124</v>
      </c>
      <c r="M12" s="124">
        <f>H24</f>
        <v>1306707</v>
      </c>
      <c r="N12" s="124">
        <f>I24</f>
        <v>2693831</v>
      </c>
      <c r="P12" s="125">
        <f t="shared" si="2"/>
        <v>2.2168819260435728E-2</v>
      </c>
      <c r="Q12" s="125">
        <f t="shared" si="0"/>
        <v>-2.3533126590591962E-2</v>
      </c>
      <c r="R12" s="126">
        <f t="shared" si="1"/>
        <v>2.3533126590591962E-2</v>
      </c>
    </row>
    <row r="13" spans="1:20" x14ac:dyDescent="0.25">
      <c r="A13" s="114" t="s">
        <v>117</v>
      </c>
      <c r="B13" s="124">
        <v>210340</v>
      </c>
      <c r="C13" s="124">
        <v>200030</v>
      </c>
      <c r="D13" s="127">
        <v>410370</v>
      </c>
      <c r="K13" s="123" t="s">
        <v>118</v>
      </c>
      <c r="L13" s="124">
        <f>G29</f>
        <v>1521297</v>
      </c>
      <c r="M13" s="124">
        <f>H29</f>
        <v>1406381</v>
      </c>
      <c r="N13" s="124">
        <f>I29</f>
        <v>2927678</v>
      </c>
      <c r="P13" s="125">
        <f t="shared" si="2"/>
        <v>2.3859829479991199E-2</v>
      </c>
      <c r="Q13" s="125">
        <f t="shared" si="0"/>
        <v>-2.5809426470083264E-2</v>
      </c>
      <c r="R13" s="126">
        <f t="shared" si="1"/>
        <v>2.5809426470083264E-2</v>
      </c>
    </row>
    <row r="14" spans="1:20" x14ac:dyDescent="0.25">
      <c r="A14" s="114" t="s">
        <v>119</v>
      </c>
      <c r="B14" s="128">
        <v>214926</v>
      </c>
      <c r="C14" s="128">
        <v>202396</v>
      </c>
      <c r="D14" s="129">
        <v>417322</v>
      </c>
      <c r="F14" s="130" t="s">
        <v>112</v>
      </c>
      <c r="G14" s="131">
        <f>SUM(B10:B14)</f>
        <v>1019619</v>
      </c>
      <c r="H14" s="131">
        <f>SUM(C10:C14)</f>
        <v>963282</v>
      </c>
      <c r="I14" s="131">
        <f>SUM(D10:D14)</f>
        <v>1982901</v>
      </c>
      <c r="K14" s="123" t="s">
        <v>120</v>
      </c>
      <c r="L14" s="124">
        <f>G34</f>
        <v>1567443</v>
      </c>
      <c r="M14" s="124">
        <f>H34</f>
        <v>1416587</v>
      </c>
      <c r="N14" s="124">
        <f>I34</f>
        <v>2984030</v>
      </c>
      <c r="P14" s="125">
        <f t="shared" si="2"/>
        <v>2.4032978448636815E-2</v>
      </c>
      <c r="Q14" s="125">
        <f t="shared" si="0"/>
        <v>-2.6592312253653771E-2</v>
      </c>
      <c r="R14" s="126">
        <f t="shared" si="1"/>
        <v>2.6592312253653771E-2</v>
      </c>
    </row>
    <row r="15" spans="1:20" x14ac:dyDescent="0.25">
      <c r="A15" s="114" t="s">
        <v>121</v>
      </c>
      <c r="B15" s="121">
        <v>222842</v>
      </c>
      <c r="C15" s="121">
        <v>211603</v>
      </c>
      <c r="D15" s="122">
        <v>434445</v>
      </c>
      <c r="K15" s="123" t="s">
        <v>122</v>
      </c>
      <c r="L15" s="124">
        <f>G39</f>
        <v>1598593</v>
      </c>
      <c r="M15" s="124">
        <f>H39</f>
        <v>1437673</v>
      </c>
      <c r="N15" s="124">
        <f>I39</f>
        <v>3036266</v>
      </c>
      <c r="P15" s="125">
        <f t="shared" si="2"/>
        <v>2.4390711071884067E-2</v>
      </c>
      <c r="Q15" s="125">
        <f t="shared" si="0"/>
        <v>-2.7120784757407538E-2</v>
      </c>
      <c r="R15" s="126">
        <f t="shared" si="1"/>
        <v>2.7120784757407538E-2</v>
      </c>
    </row>
    <row r="16" spans="1:20" x14ac:dyDescent="0.25">
      <c r="A16" s="114" t="s">
        <v>123</v>
      </c>
      <c r="B16" s="124">
        <v>233061</v>
      </c>
      <c r="C16" s="124">
        <v>219804</v>
      </c>
      <c r="D16" s="127">
        <v>452865</v>
      </c>
      <c r="K16" s="123" t="s">
        <v>124</v>
      </c>
      <c r="L16" s="124">
        <f>G44</f>
        <v>1643541</v>
      </c>
      <c r="M16" s="124">
        <f>H44</f>
        <v>1553228</v>
      </c>
      <c r="N16" s="124">
        <f>I44</f>
        <v>3196769</v>
      </c>
      <c r="P16" s="125">
        <f t="shared" si="2"/>
        <v>2.6351148958602095E-2</v>
      </c>
      <c r="Q16" s="125">
        <f t="shared" si="0"/>
        <v>-2.7883345980480551E-2</v>
      </c>
      <c r="R16" s="126">
        <f t="shared" si="1"/>
        <v>2.7883345980480551E-2</v>
      </c>
    </row>
    <row r="17" spans="1:20" x14ac:dyDescent="0.25">
      <c r="A17" s="114" t="s">
        <v>125</v>
      </c>
      <c r="B17" s="124">
        <v>242862</v>
      </c>
      <c r="C17" s="124">
        <v>228799</v>
      </c>
      <c r="D17" s="127">
        <v>471661</v>
      </c>
      <c r="K17" s="123" t="s">
        <v>126</v>
      </c>
      <c r="L17" s="124">
        <f>G49</f>
        <v>1692081</v>
      </c>
      <c r="M17" s="124">
        <f>H49</f>
        <v>1650823</v>
      </c>
      <c r="N17" s="124">
        <f>I49</f>
        <v>3342904</v>
      </c>
      <c r="P17" s="125">
        <f t="shared" si="2"/>
        <v>2.8006888091951978E-2</v>
      </c>
      <c r="Q17" s="125">
        <f t="shared" si="0"/>
        <v>-2.8706846954227188E-2</v>
      </c>
      <c r="R17" s="126">
        <f t="shared" si="1"/>
        <v>2.8706846954227188E-2</v>
      </c>
    </row>
    <row r="18" spans="1:20" x14ac:dyDescent="0.25">
      <c r="A18" s="114" t="s">
        <v>127</v>
      </c>
      <c r="B18" s="124">
        <v>249598</v>
      </c>
      <c r="C18" s="124">
        <v>236480</v>
      </c>
      <c r="D18" s="127">
        <v>486078</v>
      </c>
      <c r="K18" s="123" t="s">
        <v>128</v>
      </c>
      <c r="L18" s="124">
        <f>G54</f>
        <v>1814513</v>
      </c>
      <c r="M18" s="124">
        <f>H54</f>
        <v>1801999</v>
      </c>
      <c r="N18" s="124">
        <f>I54</f>
        <v>3616512</v>
      </c>
      <c r="P18" s="125">
        <f t="shared" si="2"/>
        <v>3.0571650827986629E-2</v>
      </c>
      <c r="Q18" s="125">
        <f t="shared" si="0"/>
        <v>-3.0783955961597369E-2</v>
      </c>
      <c r="R18" s="126">
        <f t="shared" si="1"/>
        <v>3.0783955961597369E-2</v>
      </c>
    </row>
    <row r="19" spans="1:20" x14ac:dyDescent="0.25">
      <c r="A19" s="114" t="s">
        <v>129</v>
      </c>
      <c r="B19" s="128">
        <v>256301</v>
      </c>
      <c r="C19" s="128">
        <v>241967</v>
      </c>
      <c r="D19" s="129">
        <v>498268</v>
      </c>
      <c r="F19" s="132" t="s">
        <v>114</v>
      </c>
      <c r="G19" s="131">
        <f>SUM(B15:B19)</f>
        <v>1204664</v>
      </c>
      <c r="H19" s="131">
        <f>SUM(C15:C19)</f>
        <v>1138653</v>
      </c>
      <c r="I19" s="131">
        <f>SUM(D15:D19)</f>
        <v>2343317</v>
      </c>
      <c r="K19" s="123" t="s">
        <v>130</v>
      </c>
      <c r="L19" s="124">
        <f>G59</f>
        <v>2094596</v>
      </c>
      <c r="M19" s="124">
        <f>H59</f>
        <v>2116264</v>
      </c>
      <c r="N19" s="124">
        <f>I59</f>
        <v>4210860</v>
      </c>
      <c r="P19" s="125">
        <f t="shared" si="2"/>
        <v>3.5903285222599064E-2</v>
      </c>
      <c r="Q19" s="125">
        <f t="shared" si="0"/>
        <v>-3.5535678731063378E-2</v>
      </c>
      <c r="R19" s="126">
        <f t="shared" si="1"/>
        <v>3.5535678731063378E-2</v>
      </c>
    </row>
    <row r="20" spans="1:20" x14ac:dyDescent="0.25">
      <c r="A20" s="114" t="s">
        <v>131</v>
      </c>
      <c r="B20" s="121">
        <v>263808</v>
      </c>
      <c r="C20" s="121">
        <v>249042</v>
      </c>
      <c r="D20" s="122">
        <v>512850</v>
      </c>
      <c r="K20" s="123" t="s">
        <v>132</v>
      </c>
      <c r="L20" s="124">
        <f>G64</f>
        <v>2346422</v>
      </c>
      <c r="M20" s="124">
        <f>H64</f>
        <v>2399714</v>
      </c>
      <c r="N20" s="124">
        <f>I64</f>
        <v>4746136</v>
      </c>
      <c r="P20" s="125">
        <f t="shared" si="2"/>
        <v>4.0712130525616889E-2</v>
      </c>
      <c r="Q20" s="125">
        <f t="shared" si="0"/>
        <v>-3.9808009926257472E-2</v>
      </c>
      <c r="R20" s="126">
        <f t="shared" si="1"/>
        <v>3.9808009926257472E-2</v>
      </c>
    </row>
    <row r="21" spans="1:20" x14ac:dyDescent="0.25">
      <c r="A21" s="114" t="s">
        <v>133</v>
      </c>
      <c r="B21" s="124">
        <v>267634</v>
      </c>
      <c r="C21" s="124">
        <v>252606</v>
      </c>
      <c r="D21" s="127">
        <v>520240</v>
      </c>
      <c r="K21" s="123" t="s">
        <v>134</v>
      </c>
      <c r="L21" s="124">
        <f>G69</f>
        <v>2372870</v>
      </c>
      <c r="M21" s="124">
        <f>H69</f>
        <v>2460537</v>
      </c>
      <c r="N21" s="124">
        <f>I69</f>
        <v>4833407</v>
      </c>
      <c r="P21" s="125">
        <f t="shared" si="2"/>
        <v>4.1744017623395871E-2</v>
      </c>
      <c r="Q21" s="125">
        <f t="shared" si="0"/>
        <v>-4.0256711074869979E-2</v>
      </c>
      <c r="R21" s="126">
        <f t="shared" si="1"/>
        <v>4.0256711074869979E-2</v>
      </c>
    </row>
    <row r="22" spans="1:20" x14ac:dyDescent="0.25">
      <c r="A22" s="114" t="s">
        <v>135</v>
      </c>
      <c r="B22" s="124">
        <v>279153</v>
      </c>
      <c r="C22" s="124">
        <v>263293</v>
      </c>
      <c r="D22" s="127">
        <v>542446</v>
      </c>
      <c r="K22" s="123" t="s">
        <v>136</v>
      </c>
      <c r="L22" s="124">
        <f>G74</f>
        <v>2157752</v>
      </c>
      <c r="M22" s="124">
        <f>H74</f>
        <v>2291234</v>
      </c>
      <c r="N22" s="124">
        <f>I74</f>
        <v>4448986</v>
      </c>
      <c r="P22" s="125">
        <f t="shared" si="2"/>
        <v>3.8871722910618217E-2</v>
      </c>
      <c r="Q22" s="125">
        <f t="shared" si="0"/>
        <v>-3.6607146129043248E-2</v>
      </c>
      <c r="R22" s="126">
        <f t="shared" si="1"/>
        <v>3.6607146129043248E-2</v>
      </c>
    </row>
    <row r="23" spans="1:20" x14ac:dyDescent="0.25">
      <c r="A23" s="114" t="s">
        <v>137</v>
      </c>
      <c r="B23" s="124">
        <v>283906</v>
      </c>
      <c r="C23" s="124">
        <v>267418</v>
      </c>
      <c r="D23" s="127">
        <v>551324</v>
      </c>
      <c r="K23" s="123" t="s">
        <v>138</v>
      </c>
      <c r="L23" s="124">
        <f>G79</f>
        <v>1790530</v>
      </c>
      <c r="M23" s="124">
        <f>H79</f>
        <v>1957812</v>
      </c>
      <c r="N23" s="124">
        <f>I79</f>
        <v>3748342</v>
      </c>
      <c r="P23" s="125">
        <f t="shared" si="2"/>
        <v>3.3215082167549571E-2</v>
      </c>
      <c r="Q23" s="125">
        <f t="shared" si="0"/>
        <v>-3.0377074547230546E-2</v>
      </c>
      <c r="R23" s="126">
        <f t="shared" si="1"/>
        <v>3.0377074547230546E-2</v>
      </c>
      <c r="T23" s="32" t="s">
        <v>26</v>
      </c>
    </row>
    <row r="24" spans="1:20" x14ac:dyDescent="0.25">
      <c r="A24" s="114" t="s">
        <v>139</v>
      </c>
      <c r="B24" s="128">
        <v>292623</v>
      </c>
      <c r="C24" s="128">
        <v>274348</v>
      </c>
      <c r="D24" s="129">
        <v>566971</v>
      </c>
      <c r="F24" s="132" t="s">
        <v>116</v>
      </c>
      <c r="G24" s="131">
        <f>SUM(B20:B24)</f>
        <v>1387124</v>
      </c>
      <c r="H24" s="131">
        <f>SUM(C20:C24)</f>
        <v>1306707</v>
      </c>
      <c r="I24" s="131">
        <f>SUM(D20:D24)</f>
        <v>2693831</v>
      </c>
      <c r="K24" s="123" t="s">
        <v>140</v>
      </c>
      <c r="L24" s="124">
        <f>G84</f>
        <v>1527147</v>
      </c>
      <c r="M24" s="124">
        <f>H84</f>
        <v>1732121</v>
      </c>
      <c r="N24" s="124">
        <f>I84</f>
        <v>3259268</v>
      </c>
      <c r="P24" s="125">
        <f t="shared" si="2"/>
        <v>2.9386141947816302E-2</v>
      </c>
      <c r="Q24" s="125">
        <f t="shared" si="0"/>
        <v>-2.5908674115250507E-2</v>
      </c>
      <c r="R24" s="126">
        <f t="shared" si="1"/>
        <v>2.5908674115250507E-2</v>
      </c>
    </row>
    <row r="25" spans="1:20" x14ac:dyDescent="0.25">
      <c r="A25" s="114" t="s">
        <v>141</v>
      </c>
      <c r="B25" s="121">
        <v>297129</v>
      </c>
      <c r="C25" s="121">
        <v>278981</v>
      </c>
      <c r="D25" s="122">
        <v>576110</v>
      </c>
      <c r="K25" s="123" t="s">
        <v>142</v>
      </c>
      <c r="L25" s="124">
        <f>G89</f>
        <v>1358243</v>
      </c>
      <c r="M25" s="124">
        <f>H89</f>
        <v>1631466</v>
      </c>
      <c r="N25" s="124">
        <f>I89</f>
        <v>2989709</v>
      </c>
      <c r="P25" s="125">
        <f t="shared" si="2"/>
        <v>2.7678488661609709E-2</v>
      </c>
      <c r="Q25" s="125">
        <f t="shared" si="0"/>
        <v>-2.304314860083554E-2</v>
      </c>
      <c r="R25" s="126">
        <f t="shared" si="1"/>
        <v>2.304314860083554E-2</v>
      </c>
      <c r="T25" s="1" t="s">
        <v>23</v>
      </c>
    </row>
    <row r="26" spans="1:20" x14ac:dyDescent="0.25">
      <c r="A26" s="114" t="s">
        <v>143</v>
      </c>
      <c r="B26" s="124">
        <v>301174</v>
      </c>
      <c r="C26" s="124">
        <v>283002</v>
      </c>
      <c r="D26" s="127">
        <v>584176</v>
      </c>
      <c r="K26" s="123" t="s">
        <v>144</v>
      </c>
      <c r="L26" s="124">
        <f>G94</f>
        <v>922458</v>
      </c>
      <c r="M26" s="124">
        <f>H94</f>
        <v>1249885</v>
      </c>
      <c r="N26" s="124">
        <f>I94</f>
        <v>2172343</v>
      </c>
      <c r="P26" s="125">
        <f t="shared" si="2"/>
        <v>2.1204810765787365E-2</v>
      </c>
      <c r="Q26" s="125">
        <f t="shared" si="0"/>
        <v>-1.5649877652253352E-2</v>
      </c>
      <c r="R26" s="126">
        <f t="shared" si="1"/>
        <v>1.5649877652253352E-2</v>
      </c>
    </row>
    <row r="27" spans="1:20" x14ac:dyDescent="0.25">
      <c r="A27" s="114" t="s">
        <v>145</v>
      </c>
      <c r="B27" s="124">
        <v>304082</v>
      </c>
      <c r="C27" s="124">
        <v>281585</v>
      </c>
      <c r="D27" s="127">
        <v>585667</v>
      </c>
      <c r="K27" s="123" t="s">
        <v>146</v>
      </c>
      <c r="L27" s="124">
        <f>G99</f>
        <v>594542</v>
      </c>
      <c r="M27" s="124">
        <f>H99</f>
        <v>948390</v>
      </c>
      <c r="N27" s="124">
        <f>I99</f>
        <v>1542932</v>
      </c>
      <c r="P27" s="125">
        <f t="shared" si="2"/>
        <v>1.6089824649599828E-2</v>
      </c>
      <c r="Q27" s="125">
        <f t="shared" si="0"/>
        <v>-1.0086648453507924E-2</v>
      </c>
      <c r="R27" s="126">
        <f t="shared" si="1"/>
        <v>1.0086648453507924E-2</v>
      </c>
    </row>
    <row r="28" spans="1:20" x14ac:dyDescent="0.25">
      <c r="A28" s="114" t="s">
        <v>147</v>
      </c>
      <c r="B28" s="124">
        <v>308610</v>
      </c>
      <c r="C28" s="124">
        <v>282049</v>
      </c>
      <c r="D28" s="127">
        <v>590659</v>
      </c>
      <c r="K28" s="123" t="s">
        <v>148</v>
      </c>
      <c r="L28" s="124">
        <f>G104</f>
        <v>214551</v>
      </c>
      <c r="M28" s="124">
        <f>H104</f>
        <v>460667</v>
      </c>
      <c r="N28" s="124">
        <f>I104</f>
        <v>675218</v>
      </c>
      <c r="P28" s="125">
        <f t="shared" si="2"/>
        <v>7.8154042660268496E-3</v>
      </c>
      <c r="Q28" s="125">
        <f t="shared" si="0"/>
        <v>-3.6399455586797547E-3</v>
      </c>
      <c r="R28" s="126">
        <f t="shared" si="1"/>
        <v>3.6399455586797547E-3</v>
      </c>
    </row>
    <row r="29" spans="1:20" x14ac:dyDescent="0.25">
      <c r="A29" s="114" t="s">
        <v>149</v>
      </c>
      <c r="B29" s="124">
        <v>310302</v>
      </c>
      <c r="C29" s="124">
        <v>280764</v>
      </c>
      <c r="D29" s="127">
        <v>591066</v>
      </c>
      <c r="F29" s="132" t="s">
        <v>118</v>
      </c>
      <c r="G29" s="131">
        <f>SUM(B25:B29)</f>
        <v>1521297</v>
      </c>
      <c r="H29" s="131">
        <f>SUM(C25:C29)</f>
        <v>1406381</v>
      </c>
      <c r="I29" s="131">
        <f>SUM(D25:D29)</f>
        <v>2927678</v>
      </c>
      <c r="K29" s="123" t="s">
        <v>150</v>
      </c>
      <c r="L29" s="124">
        <f t="shared" ref="L29:N30" si="3">G109</f>
        <v>39755</v>
      </c>
      <c r="M29" s="124">
        <f t="shared" si="3"/>
        <v>129648</v>
      </c>
      <c r="N29" s="124">
        <f t="shared" si="3"/>
        <v>169403</v>
      </c>
      <c r="P29" s="125">
        <f t="shared" si="2"/>
        <v>2.1995314018192075E-3</v>
      </c>
      <c r="Q29" s="125">
        <f t="shared" si="0"/>
        <v>-6.7445985190147631E-4</v>
      </c>
      <c r="R29" s="126">
        <f t="shared" si="1"/>
        <v>6.7445985190147631E-4</v>
      </c>
    </row>
    <row r="30" spans="1:20" x14ac:dyDescent="0.25">
      <c r="A30" s="114" t="s">
        <v>151</v>
      </c>
      <c r="B30" s="121">
        <v>315851</v>
      </c>
      <c r="C30" s="121">
        <v>285187</v>
      </c>
      <c r="D30" s="122">
        <v>601038</v>
      </c>
      <c r="K30" s="123" t="s">
        <v>152</v>
      </c>
      <c r="L30" s="124">
        <f t="shared" si="3"/>
        <v>3976</v>
      </c>
      <c r="M30" s="124">
        <f t="shared" si="3"/>
        <v>18676</v>
      </c>
      <c r="N30" s="124">
        <f t="shared" si="3"/>
        <v>22652</v>
      </c>
      <c r="P30" s="125">
        <f t="shared" si="2"/>
        <v>3.1684598652023573E-4</v>
      </c>
      <c r="Q30" s="125">
        <f t="shared" si="0"/>
        <v>-6.7454467894862783E-5</v>
      </c>
      <c r="R30" s="126">
        <f t="shared" si="1"/>
        <v>6.7454467894862783E-5</v>
      </c>
    </row>
    <row r="31" spans="1:20" x14ac:dyDescent="0.25">
      <c r="A31" s="114" t="s">
        <v>153</v>
      </c>
      <c r="B31" s="124">
        <v>310955</v>
      </c>
      <c r="C31" s="124">
        <v>281363</v>
      </c>
      <c r="D31" s="127">
        <v>592318</v>
      </c>
      <c r="K31" s="123"/>
      <c r="L31" s="133">
        <f>SUM(L10:L30)</f>
        <v>28871717</v>
      </c>
      <c r="M31" s="133">
        <f>SUM(M10:M30)</f>
        <v>30071747</v>
      </c>
      <c r="N31" s="133">
        <f>SUM(N10:N30)</f>
        <v>58943464</v>
      </c>
      <c r="P31" s="125">
        <f t="shared" si="2"/>
        <v>0.5101795001393199</v>
      </c>
      <c r="Q31" s="125">
        <f t="shared" si="0"/>
        <v>-0.48982049986068005</v>
      </c>
      <c r="R31" s="126">
        <f t="shared" si="1"/>
        <v>0.48982049986068005</v>
      </c>
    </row>
    <row r="32" spans="1:20" x14ac:dyDescent="0.25">
      <c r="A32" s="114" t="s">
        <v>154</v>
      </c>
      <c r="B32" s="124">
        <v>307829</v>
      </c>
      <c r="C32" s="124">
        <v>279541</v>
      </c>
      <c r="D32" s="127">
        <v>587370</v>
      </c>
      <c r="K32" s="123"/>
      <c r="L32" s="124"/>
      <c r="M32" s="124"/>
      <c r="N32" s="124"/>
      <c r="Q32" s="125"/>
    </row>
    <row r="33" spans="1:14" x14ac:dyDescent="0.25">
      <c r="A33" s="114" t="s">
        <v>155</v>
      </c>
      <c r="B33" s="124">
        <v>311257</v>
      </c>
      <c r="C33" s="124">
        <v>282297</v>
      </c>
      <c r="D33" s="127">
        <v>593554</v>
      </c>
      <c r="K33" s="123"/>
      <c r="L33" s="124"/>
      <c r="M33" s="124"/>
      <c r="N33" s="124"/>
    </row>
    <row r="34" spans="1:14" x14ac:dyDescent="0.25">
      <c r="A34" s="114" t="s">
        <v>156</v>
      </c>
      <c r="B34" s="128">
        <v>321551</v>
      </c>
      <c r="C34" s="128">
        <v>288199</v>
      </c>
      <c r="D34" s="129">
        <v>609750</v>
      </c>
      <c r="F34" s="132" t="s">
        <v>120</v>
      </c>
      <c r="G34" s="131">
        <f>SUM(B30:B34)</f>
        <v>1567443</v>
      </c>
      <c r="H34" s="131">
        <f>SUM(C30:C34)</f>
        <v>1416587</v>
      </c>
      <c r="I34" s="131">
        <f>SUM(D30:D34)</f>
        <v>2984030</v>
      </c>
    </row>
    <row r="35" spans="1:14" x14ac:dyDescent="0.25">
      <c r="A35" s="114" t="s">
        <v>157</v>
      </c>
      <c r="B35" s="121">
        <v>319373</v>
      </c>
      <c r="C35" s="121">
        <v>285037</v>
      </c>
      <c r="D35" s="122">
        <v>604410</v>
      </c>
      <c r="K35" s="123"/>
      <c r="L35" s="124"/>
      <c r="M35" s="124"/>
      <c r="N35" s="124"/>
    </row>
    <row r="36" spans="1:14" x14ac:dyDescent="0.25">
      <c r="A36" s="114" t="s">
        <v>158</v>
      </c>
      <c r="B36" s="124">
        <v>323820</v>
      </c>
      <c r="C36" s="124">
        <v>285892</v>
      </c>
      <c r="D36" s="127">
        <v>609712</v>
      </c>
      <c r="K36" s="123"/>
      <c r="L36" s="124"/>
      <c r="M36" s="124"/>
      <c r="N36" s="124"/>
    </row>
    <row r="37" spans="1:14" x14ac:dyDescent="0.25">
      <c r="A37" s="114" t="s">
        <v>159</v>
      </c>
      <c r="B37" s="124">
        <v>319455</v>
      </c>
      <c r="C37" s="124">
        <v>287341</v>
      </c>
      <c r="D37" s="127">
        <v>606796</v>
      </c>
      <c r="K37" s="123"/>
      <c r="L37" s="124"/>
      <c r="M37" s="124"/>
      <c r="N37" s="124"/>
    </row>
    <row r="38" spans="1:14" x14ac:dyDescent="0.25">
      <c r="A38" s="114" t="s">
        <v>160</v>
      </c>
      <c r="B38" s="124">
        <v>319250</v>
      </c>
      <c r="C38" s="124">
        <v>289434</v>
      </c>
      <c r="D38" s="127">
        <v>608684</v>
      </c>
      <c r="K38" s="123"/>
      <c r="L38" s="124"/>
      <c r="M38" s="124"/>
      <c r="N38" s="124"/>
    </row>
    <row r="39" spans="1:14" x14ac:dyDescent="0.25">
      <c r="A39" s="114" t="s">
        <v>161</v>
      </c>
      <c r="B39" s="128">
        <v>316695</v>
      </c>
      <c r="C39" s="128">
        <v>289969</v>
      </c>
      <c r="D39" s="129">
        <v>606664</v>
      </c>
      <c r="F39" s="132" t="s">
        <v>122</v>
      </c>
      <c r="G39" s="131">
        <f>SUM(B35:B39)</f>
        <v>1598593</v>
      </c>
      <c r="H39" s="131">
        <f>SUM(C35:C39)</f>
        <v>1437673</v>
      </c>
      <c r="I39" s="131">
        <f>SUM(D35:D39)</f>
        <v>3036266</v>
      </c>
    </row>
    <row r="40" spans="1:14" x14ac:dyDescent="0.25">
      <c r="A40" s="114" t="s">
        <v>162</v>
      </c>
      <c r="B40" s="121">
        <v>317976</v>
      </c>
      <c r="C40" s="121">
        <v>295418</v>
      </c>
      <c r="D40" s="122">
        <v>613394</v>
      </c>
      <c r="K40" s="123"/>
      <c r="L40" s="124"/>
      <c r="M40" s="124"/>
      <c r="N40" s="124"/>
    </row>
    <row r="41" spans="1:14" x14ac:dyDescent="0.25">
      <c r="A41" s="114" t="s">
        <v>163</v>
      </c>
      <c r="B41" s="124">
        <v>321529</v>
      </c>
      <c r="C41" s="124">
        <v>302537</v>
      </c>
      <c r="D41" s="127">
        <v>624066</v>
      </c>
      <c r="K41" s="123"/>
      <c r="L41" s="124"/>
      <c r="M41" s="124"/>
      <c r="N41" s="124"/>
    </row>
    <row r="42" spans="1:14" x14ac:dyDescent="0.25">
      <c r="A42" s="114" t="s">
        <v>164</v>
      </c>
      <c r="B42" s="124">
        <v>334369</v>
      </c>
      <c r="C42" s="124">
        <v>316185</v>
      </c>
      <c r="D42" s="127">
        <v>650554</v>
      </c>
      <c r="K42" s="123"/>
      <c r="L42" s="124"/>
      <c r="M42" s="124"/>
      <c r="N42" s="124"/>
    </row>
    <row r="43" spans="1:14" x14ac:dyDescent="0.25">
      <c r="A43" s="114" t="s">
        <v>165</v>
      </c>
      <c r="B43" s="124">
        <v>331201</v>
      </c>
      <c r="C43" s="124">
        <v>316501</v>
      </c>
      <c r="D43" s="127">
        <v>647702</v>
      </c>
      <c r="K43" s="123"/>
      <c r="L43" s="124"/>
      <c r="M43" s="124"/>
      <c r="N43" s="124"/>
    </row>
    <row r="44" spans="1:14" x14ac:dyDescent="0.25">
      <c r="A44" s="114" t="s">
        <v>166</v>
      </c>
      <c r="B44" s="128">
        <v>338466</v>
      </c>
      <c r="C44" s="128">
        <v>322587</v>
      </c>
      <c r="D44" s="129">
        <v>661053</v>
      </c>
      <c r="F44" s="132" t="s">
        <v>124</v>
      </c>
      <c r="G44" s="131">
        <f>SUM(B40:B44)</f>
        <v>1643541</v>
      </c>
      <c r="H44" s="131">
        <f>SUM(C40:C44)</f>
        <v>1553228</v>
      </c>
      <c r="I44" s="131">
        <f>SUM(D40:D44)</f>
        <v>3196769</v>
      </c>
    </row>
    <row r="45" spans="1:14" x14ac:dyDescent="0.25">
      <c r="A45" s="114" t="s">
        <v>167</v>
      </c>
      <c r="B45" s="121">
        <v>334774</v>
      </c>
      <c r="C45" s="121">
        <v>323937</v>
      </c>
      <c r="D45" s="122">
        <v>658711</v>
      </c>
      <c r="K45" s="123"/>
      <c r="L45" s="124"/>
      <c r="M45" s="124"/>
      <c r="N45" s="124"/>
    </row>
    <row r="46" spans="1:14" x14ac:dyDescent="0.25">
      <c r="A46" s="114" t="s">
        <v>168</v>
      </c>
      <c r="B46" s="124">
        <v>343278</v>
      </c>
      <c r="C46" s="124">
        <v>331787</v>
      </c>
      <c r="D46" s="127">
        <v>675065</v>
      </c>
      <c r="K46" s="123"/>
      <c r="L46" s="124"/>
      <c r="M46" s="124"/>
      <c r="N46" s="124"/>
    </row>
    <row r="47" spans="1:14" x14ac:dyDescent="0.25">
      <c r="A47" s="114" t="s">
        <v>169</v>
      </c>
      <c r="B47" s="124">
        <v>334792</v>
      </c>
      <c r="C47" s="124">
        <v>326745</v>
      </c>
      <c r="D47" s="127">
        <v>661537</v>
      </c>
      <c r="K47" s="123"/>
      <c r="L47" s="124"/>
      <c r="M47" s="124"/>
      <c r="N47" s="124"/>
    </row>
    <row r="48" spans="1:14" x14ac:dyDescent="0.25">
      <c r="A48" s="114" t="s">
        <v>170</v>
      </c>
      <c r="B48" s="124">
        <v>335122</v>
      </c>
      <c r="C48" s="124">
        <v>328730</v>
      </c>
      <c r="D48" s="127">
        <v>663852</v>
      </c>
      <c r="K48" s="123"/>
      <c r="L48" s="124"/>
      <c r="M48" s="124"/>
      <c r="N48" s="124"/>
    </row>
    <row r="49" spans="1:14" x14ac:dyDescent="0.25">
      <c r="A49" s="114" t="s">
        <v>171</v>
      </c>
      <c r="B49" s="128">
        <v>344115</v>
      </c>
      <c r="C49" s="128">
        <v>339624</v>
      </c>
      <c r="D49" s="129">
        <v>683739</v>
      </c>
      <c r="F49" s="132" t="s">
        <v>126</v>
      </c>
      <c r="G49" s="131">
        <f>SUM(B45:B49)</f>
        <v>1692081</v>
      </c>
      <c r="H49" s="131">
        <f>SUM(C45:C49)</f>
        <v>1650823</v>
      </c>
      <c r="I49" s="131">
        <f>SUM(D45:D49)</f>
        <v>3342904</v>
      </c>
    </row>
    <row r="50" spans="1:14" x14ac:dyDescent="0.25">
      <c r="A50" s="114" t="s">
        <v>172</v>
      </c>
      <c r="B50" s="121">
        <v>349829</v>
      </c>
      <c r="C50" s="121">
        <v>345539</v>
      </c>
      <c r="D50" s="122">
        <v>695368</v>
      </c>
      <c r="K50" s="123"/>
      <c r="L50" s="124"/>
      <c r="M50" s="124"/>
      <c r="N50" s="124"/>
    </row>
    <row r="51" spans="1:14" x14ac:dyDescent="0.25">
      <c r="A51" s="114" t="s">
        <v>173</v>
      </c>
      <c r="B51" s="124">
        <v>355250</v>
      </c>
      <c r="C51" s="124">
        <v>351434</v>
      </c>
      <c r="D51" s="127">
        <v>706684</v>
      </c>
      <c r="K51" s="123"/>
      <c r="L51" s="124"/>
      <c r="M51" s="124"/>
      <c r="N51" s="124"/>
    </row>
    <row r="52" spans="1:14" x14ac:dyDescent="0.25">
      <c r="A52" s="114" t="s">
        <v>174</v>
      </c>
      <c r="B52" s="124">
        <v>366232</v>
      </c>
      <c r="C52" s="124">
        <v>363975</v>
      </c>
      <c r="D52" s="127">
        <v>730207</v>
      </c>
      <c r="K52" s="123"/>
      <c r="L52" s="124"/>
      <c r="M52" s="124"/>
      <c r="N52" s="124"/>
    </row>
    <row r="53" spans="1:14" x14ac:dyDescent="0.25">
      <c r="A53" s="114" t="s">
        <v>175</v>
      </c>
      <c r="B53" s="124">
        <v>366446</v>
      </c>
      <c r="C53" s="124">
        <v>366781</v>
      </c>
      <c r="D53" s="127">
        <v>733227</v>
      </c>
      <c r="K53" s="123"/>
      <c r="L53" s="124"/>
      <c r="M53" s="124"/>
      <c r="N53" s="124"/>
    </row>
    <row r="54" spans="1:14" x14ac:dyDescent="0.25">
      <c r="A54" s="114" t="s">
        <v>176</v>
      </c>
      <c r="B54" s="128">
        <v>376756</v>
      </c>
      <c r="C54" s="128">
        <v>374270</v>
      </c>
      <c r="D54" s="129">
        <v>751026</v>
      </c>
      <c r="F54" s="132" t="s">
        <v>128</v>
      </c>
      <c r="G54" s="131">
        <f>SUM(B50:B54)</f>
        <v>1814513</v>
      </c>
      <c r="H54" s="131">
        <f>SUM(C50:C54)</f>
        <v>1801999</v>
      </c>
      <c r="I54" s="131">
        <f>SUM(D50:D54)</f>
        <v>3616512</v>
      </c>
    </row>
    <row r="55" spans="1:14" x14ac:dyDescent="0.25">
      <c r="A55" s="114" t="s">
        <v>177</v>
      </c>
      <c r="B55" s="121">
        <v>385198</v>
      </c>
      <c r="C55" s="121">
        <v>387769</v>
      </c>
      <c r="D55" s="122">
        <v>772967</v>
      </c>
      <c r="K55" s="123"/>
      <c r="L55" s="124"/>
      <c r="M55" s="124"/>
      <c r="N55" s="124"/>
    </row>
    <row r="56" spans="1:14" x14ac:dyDescent="0.25">
      <c r="A56" s="114" t="s">
        <v>178</v>
      </c>
      <c r="B56" s="124">
        <v>405626</v>
      </c>
      <c r="C56" s="124">
        <v>407453</v>
      </c>
      <c r="D56" s="127">
        <v>813079</v>
      </c>
      <c r="K56" s="123"/>
      <c r="L56" s="124"/>
      <c r="M56" s="124"/>
      <c r="N56" s="124"/>
    </row>
    <row r="57" spans="1:14" x14ac:dyDescent="0.25">
      <c r="A57" s="114" t="s">
        <v>179</v>
      </c>
      <c r="B57" s="124">
        <v>416653</v>
      </c>
      <c r="C57" s="124">
        <v>421507</v>
      </c>
      <c r="D57" s="127">
        <v>838160</v>
      </c>
      <c r="K57" s="123"/>
      <c r="L57" s="124"/>
      <c r="M57" s="124"/>
      <c r="N57" s="124"/>
    </row>
    <row r="58" spans="1:14" x14ac:dyDescent="0.25">
      <c r="A58" s="114" t="s">
        <v>180</v>
      </c>
      <c r="B58" s="124">
        <v>433745</v>
      </c>
      <c r="C58" s="124">
        <v>439469</v>
      </c>
      <c r="D58" s="127">
        <v>873214</v>
      </c>
      <c r="K58" s="123"/>
      <c r="L58" s="124"/>
      <c r="M58" s="124"/>
      <c r="N58" s="124"/>
    </row>
    <row r="59" spans="1:14" x14ac:dyDescent="0.25">
      <c r="A59" s="114" t="s">
        <v>181</v>
      </c>
      <c r="B59" s="128">
        <v>453374</v>
      </c>
      <c r="C59" s="128">
        <v>460066</v>
      </c>
      <c r="D59" s="129">
        <v>913440</v>
      </c>
      <c r="F59" s="132" t="s">
        <v>130</v>
      </c>
      <c r="G59" s="131">
        <f>SUM(B55:B59)</f>
        <v>2094596</v>
      </c>
      <c r="H59" s="131">
        <f>SUM(C55:C59)</f>
        <v>2116264</v>
      </c>
      <c r="I59" s="131">
        <f>SUM(D55:D59)</f>
        <v>4210860</v>
      </c>
    </row>
    <row r="60" spans="1:14" x14ac:dyDescent="0.25">
      <c r="A60" s="114" t="s">
        <v>182</v>
      </c>
      <c r="B60" s="121">
        <v>470661</v>
      </c>
      <c r="C60" s="121">
        <v>478120</v>
      </c>
      <c r="D60" s="122">
        <v>948781</v>
      </c>
      <c r="K60" s="123"/>
      <c r="L60" s="124"/>
      <c r="M60" s="124"/>
      <c r="N60" s="124"/>
    </row>
    <row r="61" spans="1:14" x14ac:dyDescent="0.25">
      <c r="A61" s="114" t="s">
        <v>183</v>
      </c>
      <c r="B61" s="124">
        <v>466019</v>
      </c>
      <c r="C61" s="124">
        <v>476206</v>
      </c>
      <c r="D61" s="127">
        <v>942225</v>
      </c>
      <c r="K61" s="123"/>
      <c r="L61" s="124"/>
      <c r="M61" s="124"/>
      <c r="N61" s="124"/>
    </row>
    <row r="62" spans="1:14" x14ac:dyDescent="0.25">
      <c r="A62" s="114" t="s">
        <v>184</v>
      </c>
      <c r="B62" s="124">
        <v>470425</v>
      </c>
      <c r="C62" s="124">
        <v>479491</v>
      </c>
      <c r="D62" s="127">
        <v>949916</v>
      </c>
      <c r="K62" s="123"/>
      <c r="L62" s="124"/>
      <c r="M62" s="124"/>
      <c r="N62" s="124"/>
    </row>
    <row r="63" spans="1:14" x14ac:dyDescent="0.25">
      <c r="A63" s="114" t="s">
        <v>185</v>
      </c>
      <c r="B63" s="124">
        <v>472185</v>
      </c>
      <c r="C63" s="124">
        <v>485557</v>
      </c>
      <c r="D63" s="127">
        <v>957742</v>
      </c>
      <c r="K63" s="123"/>
      <c r="L63" s="124"/>
      <c r="M63" s="124"/>
      <c r="N63" s="124"/>
    </row>
    <row r="64" spans="1:14" x14ac:dyDescent="0.25">
      <c r="A64" s="114" t="s">
        <v>186</v>
      </c>
      <c r="B64" s="128">
        <v>467132</v>
      </c>
      <c r="C64" s="128">
        <v>480340</v>
      </c>
      <c r="D64" s="129">
        <v>947472</v>
      </c>
      <c r="F64" s="132" t="s">
        <v>132</v>
      </c>
      <c r="G64" s="131">
        <f>SUM(B60:B64)</f>
        <v>2346422</v>
      </c>
      <c r="H64" s="131">
        <f>SUM(C60:C64)</f>
        <v>2399714</v>
      </c>
      <c r="I64" s="131">
        <f>SUM(D60:D64)</f>
        <v>4746136</v>
      </c>
    </row>
    <row r="65" spans="1:14" x14ac:dyDescent="0.25">
      <c r="A65" s="114" t="s">
        <v>187</v>
      </c>
      <c r="B65" s="121">
        <v>477896</v>
      </c>
      <c r="C65" s="121">
        <v>493125</v>
      </c>
      <c r="D65" s="122">
        <v>971021</v>
      </c>
      <c r="K65" s="123"/>
      <c r="L65" s="124"/>
      <c r="M65" s="124"/>
      <c r="N65" s="124"/>
    </row>
    <row r="66" spans="1:14" x14ac:dyDescent="0.25">
      <c r="A66" s="114" t="s">
        <v>188</v>
      </c>
      <c r="B66" s="124">
        <v>472518</v>
      </c>
      <c r="C66" s="124">
        <v>489210</v>
      </c>
      <c r="D66" s="127">
        <v>961728</v>
      </c>
      <c r="K66" s="123"/>
      <c r="L66" s="124"/>
      <c r="M66" s="124"/>
      <c r="N66" s="124"/>
    </row>
    <row r="67" spans="1:14" x14ac:dyDescent="0.25">
      <c r="A67" s="114" t="s">
        <v>189</v>
      </c>
      <c r="B67" s="124">
        <v>472133</v>
      </c>
      <c r="C67" s="124">
        <v>491558</v>
      </c>
      <c r="D67" s="127">
        <v>963691</v>
      </c>
      <c r="K67" s="123"/>
      <c r="L67" s="124"/>
      <c r="M67" s="124"/>
      <c r="N67" s="124"/>
    </row>
    <row r="68" spans="1:14" x14ac:dyDescent="0.25">
      <c r="A68" s="114" t="s">
        <v>190</v>
      </c>
      <c r="B68" s="124">
        <v>476791</v>
      </c>
      <c r="C68" s="124">
        <v>494196</v>
      </c>
      <c r="D68" s="127">
        <v>970987</v>
      </c>
      <c r="K68" s="123"/>
      <c r="L68" s="124"/>
      <c r="M68" s="124"/>
      <c r="N68" s="124"/>
    </row>
    <row r="69" spans="1:14" x14ac:dyDescent="0.25">
      <c r="A69" s="114" t="s">
        <v>191</v>
      </c>
      <c r="B69" s="124">
        <v>473532</v>
      </c>
      <c r="C69" s="124">
        <v>492448</v>
      </c>
      <c r="D69" s="127">
        <v>965980</v>
      </c>
      <c r="F69" s="132" t="s">
        <v>134</v>
      </c>
      <c r="G69" s="131">
        <f>SUM(B65:B69)</f>
        <v>2372870</v>
      </c>
      <c r="H69" s="131">
        <f>SUM(C65:C69)</f>
        <v>2460537</v>
      </c>
      <c r="I69" s="131">
        <f>SUM(D65:D69)</f>
        <v>4833407</v>
      </c>
    </row>
    <row r="70" spans="1:14" x14ac:dyDescent="0.25">
      <c r="A70" s="114" t="s">
        <v>192</v>
      </c>
      <c r="B70" s="121">
        <v>477410</v>
      </c>
      <c r="C70" s="121">
        <v>498680</v>
      </c>
      <c r="D70" s="122">
        <v>976090</v>
      </c>
      <c r="K70" s="123"/>
      <c r="L70" s="124"/>
      <c r="M70" s="124"/>
      <c r="N70" s="124"/>
    </row>
    <row r="71" spans="1:14" x14ac:dyDescent="0.25">
      <c r="A71" s="114" t="s">
        <v>193</v>
      </c>
      <c r="B71" s="124">
        <v>443408</v>
      </c>
      <c r="C71" s="124">
        <v>469013</v>
      </c>
      <c r="D71" s="127">
        <v>912421</v>
      </c>
      <c r="K71" s="123"/>
      <c r="L71" s="124"/>
      <c r="M71" s="124"/>
      <c r="N71" s="124"/>
    </row>
    <row r="72" spans="1:14" x14ac:dyDescent="0.25">
      <c r="A72" s="114" t="s">
        <v>194</v>
      </c>
      <c r="B72" s="124">
        <v>425244</v>
      </c>
      <c r="C72" s="124">
        <v>452688</v>
      </c>
      <c r="D72" s="127">
        <v>877932</v>
      </c>
      <c r="K72" s="123"/>
      <c r="L72" s="124"/>
      <c r="M72" s="124"/>
      <c r="N72" s="124"/>
    </row>
    <row r="73" spans="1:14" x14ac:dyDescent="0.25">
      <c r="A73" s="114" t="s">
        <v>195</v>
      </c>
      <c r="B73" s="124">
        <v>413395</v>
      </c>
      <c r="C73" s="124">
        <v>443029</v>
      </c>
      <c r="D73" s="127">
        <v>856424</v>
      </c>
      <c r="K73" s="123"/>
      <c r="L73" s="124"/>
      <c r="M73" s="124"/>
      <c r="N73" s="124"/>
    </row>
    <row r="74" spans="1:14" x14ac:dyDescent="0.25">
      <c r="A74" s="114" t="s">
        <v>196</v>
      </c>
      <c r="B74" s="128">
        <v>398295</v>
      </c>
      <c r="C74" s="128">
        <v>427824</v>
      </c>
      <c r="D74" s="129">
        <v>826119</v>
      </c>
      <c r="F74" s="132" t="s">
        <v>136</v>
      </c>
      <c r="G74" s="131">
        <f>SUM(B70:B74)</f>
        <v>2157752</v>
      </c>
      <c r="H74" s="131">
        <f>SUM(C70:C74)</f>
        <v>2291234</v>
      </c>
      <c r="I74" s="131">
        <f>SUM(D70:D74)</f>
        <v>4448986</v>
      </c>
    </row>
    <row r="75" spans="1:14" x14ac:dyDescent="0.25">
      <c r="A75" s="114" t="s">
        <v>197</v>
      </c>
      <c r="B75" s="121">
        <v>385440</v>
      </c>
      <c r="C75" s="121">
        <v>415504</v>
      </c>
      <c r="D75" s="122">
        <v>800944</v>
      </c>
      <c r="K75" s="123"/>
      <c r="L75" s="124"/>
      <c r="M75" s="124"/>
      <c r="N75" s="124"/>
    </row>
    <row r="76" spans="1:14" x14ac:dyDescent="0.25">
      <c r="A76" s="114" t="s">
        <v>198</v>
      </c>
      <c r="B76" s="124">
        <v>364132</v>
      </c>
      <c r="C76" s="124">
        <v>396608</v>
      </c>
      <c r="D76" s="127">
        <v>760740</v>
      </c>
      <c r="K76" s="123"/>
      <c r="L76" s="124"/>
      <c r="M76" s="124"/>
      <c r="N76" s="124"/>
    </row>
    <row r="77" spans="1:14" x14ac:dyDescent="0.25">
      <c r="A77" s="114" t="s">
        <v>199</v>
      </c>
      <c r="B77" s="124">
        <v>357078</v>
      </c>
      <c r="C77" s="124">
        <v>391012</v>
      </c>
      <c r="D77" s="127">
        <v>748090</v>
      </c>
      <c r="K77" s="123"/>
      <c r="L77" s="124"/>
      <c r="M77" s="124"/>
      <c r="N77" s="124"/>
    </row>
    <row r="78" spans="1:14" x14ac:dyDescent="0.25">
      <c r="A78" s="114" t="s">
        <v>200</v>
      </c>
      <c r="B78" s="124">
        <v>346931</v>
      </c>
      <c r="C78" s="124">
        <v>381275</v>
      </c>
      <c r="D78" s="127">
        <v>728206</v>
      </c>
      <c r="K78" s="123"/>
      <c r="L78" s="124"/>
      <c r="M78" s="124"/>
      <c r="N78" s="124"/>
    </row>
    <row r="79" spans="1:14" x14ac:dyDescent="0.25">
      <c r="A79" s="114" t="s">
        <v>201</v>
      </c>
      <c r="B79" s="128">
        <v>336949</v>
      </c>
      <c r="C79" s="128">
        <v>373413</v>
      </c>
      <c r="D79" s="129">
        <v>710362</v>
      </c>
      <c r="F79" s="132" t="s">
        <v>138</v>
      </c>
      <c r="G79" s="131">
        <f>SUM(B75:B79)</f>
        <v>1790530</v>
      </c>
      <c r="H79" s="131">
        <f>SUM(C75:C79)</f>
        <v>1957812</v>
      </c>
      <c r="I79" s="131">
        <f>SUM(D75:D79)</f>
        <v>3748342</v>
      </c>
    </row>
    <row r="80" spans="1:14" x14ac:dyDescent="0.25">
      <c r="A80" s="114" t="s">
        <v>202</v>
      </c>
      <c r="B80" s="121">
        <v>327296</v>
      </c>
      <c r="C80" s="121">
        <v>366305</v>
      </c>
      <c r="D80" s="122">
        <v>693601</v>
      </c>
      <c r="K80" s="123"/>
      <c r="L80" s="124"/>
      <c r="M80" s="124"/>
      <c r="N80" s="124"/>
    </row>
    <row r="81" spans="1:14" x14ac:dyDescent="0.25">
      <c r="A81" s="114" t="s">
        <v>203</v>
      </c>
      <c r="B81" s="124">
        <v>309419</v>
      </c>
      <c r="C81" s="124">
        <v>345976</v>
      </c>
      <c r="D81" s="127">
        <v>655395</v>
      </c>
      <c r="K81" s="123"/>
      <c r="L81" s="124"/>
      <c r="M81" s="124"/>
      <c r="N81" s="124"/>
    </row>
    <row r="82" spans="1:14" x14ac:dyDescent="0.25">
      <c r="A82" s="114" t="s">
        <v>204</v>
      </c>
      <c r="B82" s="124">
        <v>298692</v>
      </c>
      <c r="C82" s="124">
        <v>339271</v>
      </c>
      <c r="D82" s="127">
        <v>637963</v>
      </c>
      <c r="K82" s="123"/>
      <c r="L82" s="124"/>
      <c r="M82" s="124"/>
      <c r="N82" s="124"/>
    </row>
    <row r="83" spans="1:14" x14ac:dyDescent="0.25">
      <c r="A83" s="114" t="s">
        <v>205</v>
      </c>
      <c r="B83" s="124">
        <v>293324</v>
      </c>
      <c r="C83" s="124">
        <v>335729</v>
      </c>
      <c r="D83" s="127">
        <v>629053</v>
      </c>
      <c r="K83" s="123"/>
      <c r="L83" s="124"/>
      <c r="M83" s="124"/>
      <c r="N83" s="124"/>
    </row>
    <row r="84" spans="1:14" x14ac:dyDescent="0.25">
      <c r="A84" s="114" t="s">
        <v>206</v>
      </c>
      <c r="B84" s="128">
        <v>298416</v>
      </c>
      <c r="C84" s="128">
        <v>344840</v>
      </c>
      <c r="D84" s="129">
        <v>643256</v>
      </c>
      <c r="F84" s="132" t="s">
        <v>140</v>
      </c>
      <c r="G84" s="131">
        <f>SUM(B80:B84)</f>
        <v>1527147</v>
      </c>
      <c r="H84" s="131">
        <f>SUM(C80:C84)</f>
        <v>1732121</v>
      </c>
      <c r="I84" s="131">
        <f>SUM(D80:D84)</f>
        <v>3259268</v>
      </c>
    </row>
    <row r="85" spans="1:14" x14ac:dyDescent="0.25">
      <c r="A85" s="114" t="s">
        <v>207</v>
      </c>
      <c r="B85" s="121">
        <v>294556</v>
      </c>
      <c r="C85" s="121">
        <v>343401</v>
      </c>
      <c r="D85" s="122">
        <v>637957</v>
      </c>
      <c r="K85" s="123"/>
      <c r="L85" s="124"/>
      <c r="M85" s="124"/>
      <c r="N85" s="124"/>
    </row>
    <row r="86" spans="1:14" x14ac:dyDescent="0.25">
      <c r="A86" s="114" t="s">
        <v>208</v>
      </c>
      <c r="B86" s="124">
        <v>299701</v>
      </c>
      <c r="C86" s="124">
        <v>354698</v>
      </c>
      <c r="D86" s="127">
        <v>654399</v>
      </c>
      <c r="K86" s="123"/>
      <c r="L86" s="124"/>
      <c r="M86" s="124"/>
      <c r="N86" s="124"/>
    </row>
    <row r="87" spans="1:14" x14ac:dyDescent="0.25">
      <c r="A87" s="114" t="s">
        <v>209</v>
      </c>
      <c r="B87" s="124">
        <v>285137</v>
      </c>
      <c r="C87" s="124">
        <v>341593</v>
      </c>
      <c r="D87" s="127">
        <v>626730</v>
      </c>
      <c r="K87" s="123"/>
      <c r="L87" s="124"/>
      <c r="M87" s="124"/>
      <c r="N87" s="124"/>
    </row>
    <row r="88" spans="1:14" x14ac:dyDescent="0.25">
      <c r="A88" s="114" t="s">
        <v>210</v>
      </c>
      <c r="B88" s="124">
        <v>275149</v>
      </c>
      <c r="C88" s="124">
        <v>336739</v>
      </c>
      <c r="D88" s="127">
        <v>611888</v>
      </c>
      <c r="K88" s="123"/>
      <c r="L88" s="124"/>
      <c r="M88" s="124"/>
      <c r="N88" s="124"/>
    </row>
    <row r="89" spans="1:14" x14ac:dyDescent="0.25">
      <c r="A89" s="114" t="s">
        <v>211</v>
      </c>
      <c r="B89" s="124">
        <v>203700</v>
      </c>
      <c r="C89" s="124">
        <v>255035</v>
      </c>
      <c r="D89" s="127">
        <v>458735</v>
      </c>
      <c r="F89" s="132" t="s">
        <v>142</v>
      </c>
      <c r="G89" s="131">
        <f>SUM(B85:B89)</f>
        <v>1358243</v>
      </c>
      <c r="H89" s="131">
        <f>SUM(C85:C89)</f>
        <v>1631466</v>
      </c>
      <c r="I89" s="131">
        <f>SUM(D85:D89)</f>
        <v>2989709</v>
      </c>
    </row>
    <row r="90" spans="1:14" x14ac:dyDescent="0.25">
      <c r="A90" s="114" t="s">
        <v>212</v>
      </c>
      <c r="B90" s="121">
        <v>201182</v>
      </c>
      <c r="C90" s="121">
        <v>257468</v>
      </c>
      <c r="D90" s="122">
        <v>458650</v>
      </c>
    </row>
    <row r="91" spans="1:14" x14ac:dyDescent="0.25">
      <c r="A91" s="114" t="s">
        <v>213</v>
      </c>
      <c r="B91" s="124">
        <v>192219</v>
      </c>
      <c r="C91" s="124">
        <v>254118</v>
      </c>
      <c r="D91" s="127">
        <v>446337</v>
      </c>
    </row>
    <row r="92" spans="1:14" x14ac:dyDescent="0.25">
      <c r="A92" s="114" t="s">
        <v>214</v>
      </c>
      <c r="B92" s="124">
        <v>181361</v>
      </c>
      <c r="C92" s="124">
        <v>245572</v>
      </c>
      <c r="D92" s="127">
        <v>426933</v>
      </c>
    </row>
    <row r="93" spans="1:14" x14ac:dyDescent="0.25">
      <c r="A93" s="114" t="s">
        <v>215</v>
      </c>
      <c r="B93" s="124">
        <v>171791</v>
      </c>
      <c r="C93" s="124">
        <v>239824</v>
      </c>
      <c r="D93" s="127">
        <v>411615</v>
      </c>
    </row>
    <row r="94" spans="1:14" x14ac:dyDescent="0.25">
      <c r="A94" s="114" t="s">
        <v>216</v>
      </c>
      <c r="B94" s="128">
        <v>175905</v>
      </c>
      <c r="C94" s="128">
        <v>252903</v>
      </c>
      <c r="D94" s="129">
        <v>428808</v>
      </c>
      <c r="F94" s="132" t="s">
        <v>144</v>
      </c>
      <c r="G94" s="131">
        <f>SUM(B90:B94)</f>
        <v>922458</v>
      </c>
      <c r="H94" s="131">
        <f>SUM(C90:C94)</f>
        <v>1249885</v>
      </c>
      <c r="I94" s="131">
        <f>SUM(D90:D94)</f>
        <v>2172343</v>
      </c>
    </row>
    <row r="95" spans="1:14" x14ac:dyDescent="0.25">
      <c r="A95" s="114" t="s">
        <v>217</v>
      </c>
      <c r="B95" s="121">
        <v>160749</v>
      </c>
      <c r="C95" s="121">
        <v>236779</v>
      </c>
      <c r="D95" s="122">
        <v>397528</v>
      </c>
    </row>
    <row r="96" spans="1:14" x14ac:dyDescent="0.25">
      <c r="A96" s="114" t="s">
        <v>218</v>
      </c>
      <c r="B96" s="124">
        <v>140581</v>
      </c>
      <c r="C96" s="124">
        <v>216733</v>
      </c>
      <c r="D96" s="127">
        <v>357314</v>
      </c>
    </row>
    <row r="97" spans="1:12" x14ac:dyDescent="0.25">
      <c r="A97" s="114" t="s">
        <v>219</v>
      </c>
      <c r="B97" s="124">
        <v>116101</v>
      </c>
      <c r="C97" s="124">
        <v>186345</v>
      </c>
      <c r="D97" s="127">
        <v>302446</v>
      </c>
    </row>
    <row r="98" spans="1:12" x14ac:dyDescent="0.25">
      <c r="A98" s="114" t="s">
        <v>220</v>
      </c>
      <c r="B98" s="124">
        <v>94426</v>
      </c>
      <c r="C98" s="124">
        <v>160538</v>
      </c>
      <c r="D98" s="127">
        <v>254964</v>
      </c>
    </row>
    <row r="99" spans="1:12" x14ac:dyDescent="0.25">
      <c r="A99" s="114" t="s">
        <v>221</v>
      </c>
      <c r="B99" s="128">
        <v>82685</v>
      </c>
      <c r="C99" s="128">
        <v>147995</v>
      </c>
      <c r="D99" s="129">
        <v>230680</v>
      </c>
      <c r="F99" s="132" t="s">
        <v>146</v>
      </c>
      <c r="G99" s="131">
        <f>SUM(B95:B99)</f>
        <v>594542</v>
      </c>
      <c r="H99" s="131">
        <f>SUM(C95:C99)</f>
        <v>948390</v>
      </c>
      <c r="I99" s="131">
        <f>SUM(D95:D99)</f>
        <v>1542932</v>
      </c>
    </row>
    <row r="100" spans="1:12" x14ac:dyDescent="0.25">
      <c r="A100" s="114" t="s">
        <v>222</v>
      </c>
      <c r="B100" s="121">
        <v>66918</v>
      </c>
      <c r="C100" s="121">
        <v>127832</v>
      </c>
      <c r="D100" s="122">
        <v>194750</v>
      </c>
    </row>
    <row r="101" spans="1:12" x14ac:dyDescent="0.25">
      <c r="A101" s="114" t="s">
        <v>223</v>
      </c>
      <c r="B101" s="124">
        <v>52563</v>
      </c>
      <c r="C101" s="124">
        <v>107315</v>
      </c>
      <c r="D101" s="127">
        <v>159878</v>
      </c>
    </row>
    <row r="102" spans="1:12" x14ac:dyDescent="0.25">
      <c r="A102" s="114" t="s">
        <v>224</v>
      </c>
      <c r="B102" s="124">
        <v>40431</v>
      </c>
      <c r="C102" s="124">
        <v>89328</v>
      </c>
      <c r="D102" s="127">
        <v>129759</v>
      </c>
    </row>
    <row r="103" spans="1:12" x14ac:dyDescent="0.25">
      <c r="A103" s="114" t="s">
        <v>225</v>
      </c>
      <c r="B103" s="124">
        <v>31061</v>
      </c>
      <c r="C103" s="124">
        <v>73900</v>
      </c>
      <c r="D103" s="127">
        <v>104961</v>
      </c>
    </row>
    <row r="104" spans="1:12" x14ac:dyDescent="0.25">
      <c r="A104" s="114" t="s">
        <v>226</v>
      </c>
      <c r="B104" s="128">
        <v>23578</v>
      </c>
      <c r="C104" s="128">
        <v>62292</v>
      </c>
      <c r="D104" s="129">
        <v>85870</v>
      </c>
      <c r="F104" s="132" t="s">
        <v>148</v>
      </c>
      <c r="G104" s="131">
        <f>SUM(B100:B104)</f>
        <v>214551</v>
      </c>
      <c r="H104" s="131">
        <f>SUM(C100:C104)</f>
        <v>460667</v>
      </c>
      <c r="I104" s="131">
        <f>SUM(D100:D104)</f>
        <v>675218</v>
      </c>
    </row>
    <row r="105" spans="1:12" x14ac:dyDescent="0.25">
      <c r="A105" s="114" t="s">
        <v>227</v>
      </c>
      <c r="B105" s="121">
        <v>15525</v>
      </c>
      <c r="C105" s="121">
        <v>44568</v>
      </c>
      <c r="D105" s="122">
        <v>60093</v>
      </c>
    </row>
    <row r="106" spans="1:12" x14ac:dyDescent="0.25">
      <c r="A106" s="114" t="s">
        <v>228</v>
      </c>
      <c r="B106" s="124">
        <v>10315</v>
      </c>
      <c r="C106" s="124">
        <v>33002</v>
      </c>
      <c r="D106" s="127">
        <v>43317</v>
      </c>
    </row>
    <row r="107" spans="1:12" x14ac:dyDescent="0.25">
      <c r="A107" s="114" t="s">
        <v>229</v>
      </c>
      <c r="B107" s="124">
        <v>6907</v>
      </c>
      <c r="C107" s="124">
        <v>23882</v>
      </c>
      <c r="D107" s="127">
        <v>30789</v>
      </c>
    </row>
    <row r="108" spans="1:12" x14ac:dyDescent="0.25">
      <c r="A108" s="114" t="s">
        <v>230</v>
      </c>
      <c r="B108" s="124">
        <v>4424</v>
      </c>
      <c r="C108" s="124">
        <v>16786</v>
      </c>
      <c r="D108" s="127">
        <v>21210</v>
      </c>
    </row>
    <row r="109" spans="1:12" x14ac:dyDescent="0.25">
      <c r="A109" s="114" t="s">
        <v>231</v>
      </c>
      <c r="B109" s="128">
        <v>2584</v>
      </c>
      <c r="C109" s="128">
        <v>11410</v>
      </c>
      <c r="D109" s="129">
        <v>13994</v>
      </c>
      <c r="F109" s="132" t="s">
        <v>150</v>
      </c>
      <c r="G109" s="131">
        <f>SUM(B105:B109)</f>
        <v>39755</v>
      </c>
      <c r="H109" s="131">
        <f>SUM(C105:C109)</f>
        <v>129648</v>
      </c>
      <c r="I109" s="131">
        <f>SUM(D105:D109)</f>
        <v>169403</v>
      </c>
    </row>
    <row r="110" spans="1:12" x14ac:dyDescent="0.25">
      <c r="A110" s="114" t="s">
        <v>232</v>
      </c>
      <c r="B110" s="124">
        <v>3976</v>
      </c>
      <c r="C110" s="124">
        <v>18676</v>
      </c>
      <c r="D110" s="124">
        <v>22652</v>
      </c>
      <c r="F110" s="132" t="s">
        <v>152</v>
      </c>
      <c r="G110" s="124">
        <f>B110</f>
        <v>3976</v>
      </c>
      <c r="H110" s="124">
        <f>C110</f>
        <v>18676</v>
      </c>
      <c r="I110" s="124">
        <f>D110</f>
        <v>22652</v>
      </c>
    </row>
    <row r="111" spans="1:12" x14ac:dyDescent="0.25">
      <c r="A111" s="114" t="s">
        <v>233</v>
      </c>
      <c r="B111" s="124">
        <v>28871717</v>
      </c>
      <c r="C111" s="124">
        <v>30071747</v>
      </c>
      <c r="D111" s="124">
        <v>58943464</v>
      </c>
      <c r="G111" s="131">
        <f>SUM(G14:G110)</f>
        <v>28871717</v>
      </c>
      <c r="H111" s="131">
        <f>SUM(H14:H110)</f>
        <v>30071747</v>
      </c>
      <c r="I111" s="131">
        <f>SUM(I14:I110)</f>
        <v>58943464</v>
      </c>
    </row>
    <row r="112" spans="1:12" x14ac:dyDescent="0.25">
      <c r="J112" s="131"/>
      <c r="K112" s="131"/>
      <c r="L112" s="13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7E270-B7F8-4551-9C9C-E4E547B5FE1C}">
  <sheetPr>
    <tabColor rgb="FFFF3B3B"/>
  </sheetPr>
  <dimension ref="A1:U112"/>
  <sheetViews>
    <sheetView zoomScale="130" zoomScaleNormal="130" workbookViewId="0">
      <selection activeCell="I22" sqref="I22"/>
    </sheetView>
  </sheetViews>
  <sheetFormatPr defaultRowHeight="15" x14ac:dyDescent="0.25"/>
  <cols>
    <col min="1" max="1" width="13.42578125" style="114" customWidth="1"/>
    <col min="2" max="2" width="10.85546875" style="114" customWidth="1"/>
    <col min="3" max="4" width="9.85546875" style="114" customWidth="1"/>
    <col min="5" max="5" width="4.42578125" style="114" customWidth="1"/>
    <col min="6" max="6" width="9.85546875" style="114" bestFit="1" customWidth="1"/>
    <col min="7" max="7" width="11" style="114" customWidth="1"/>
    <col min="8" max="8" width="10.85546875" style="114" bestFit="1" customWidth="1"/>
    <col min="9" max="9" width="10.85546875" style="114" customWidth="1"/>
    <col min="10" max="10" width="3.5703125" style="114" customWidth="1"/>
    <col min="11" max="11" width="9.85546875" style="114" bestFit="1" customWidth="1"/>
    <col min="12" max="12" width="9.85546875" style="114" customWidth="1"/>
    <col min="13" max="13" width="10.7109375" style="114" customWidth="1"/>
    <col min="14" max="14" width="9.85546875" style="114" customWidth="1"/>
    <col min="15" max="15" width="2.28515625" style="114" customWidth="1"/>
    <col min="16" max="17" width="10.140625" style="114" bestFit="1" customWidth="1"/>
    <col min="18" max="18" width="3.42578125" style="114" customWidth="1"/>
    <col min="19" max="19" width="8.42578125" style="114" customWidth="1"/>
    <col min="20" max="21" width="9.85546875" style="114" bestFit="1" customWidth="1"/>
    <col min="22" max="22" width="10" style="114" customWidth="1"/>
    <col min="23" max="24" width="9.140625" style="114"/>
    <col min="25" max="25" width="8" style="114" customWidth="1"/>
    <col min="26" max="26" width="8.42578125" style="114" bestFit="1" customWidth="1"/>
    <col min="27" max="16384" width="9.140625" style="114"/>
  </cols>
  <sheetData>
    <row r="1" spans="1:20" ht="18" x14ac:dyDescent="0.25">
      <c r="A1" s="22" t="s">
        <v>24</v>
      </c>
    </row>
    <row r="2" spans="1:20" x14ac:dyDescent="0.25">
      <c r="A2" s="1"/>
    </row>
    <row r="3" spans="1:20" ht="15.75" x14ac:dyDescent="0.25">
      <c r="A3" s="30" t="s">
        <v>353</v>
      </c>
    </row>
    <row r="4" spans="1:20" x14ac:dyDescent="0.25">
      <c r="A4" s="32" t="s">
        <v>26</v>
      </c>
    </row>
    <row r="6" spans="1:20" x14ac:dyDescent="0.25">
      <c r="B6" s="135" t="s">
        <v>335</v>
      </c>
      <c r="C6" s="115"/>
    </row>
    <row r="7" spans="1:20" x14ac:dyDescent="0.25">
      <c r="A7" s="116" t="s">
        <v>103</v>
      </c>
      <c r="J7" s="117"/>
      <c r="K7" s="117"/>
      <c r="L7" s="117"/>
      <c r="T7" s="117" t="s">
        <v>379</v>
      </c>
    </row>
    <row r="8" spans="1:20" x14ac:dyDescent="0.25">
      <c r="F8" s="117"/>
      <c r="G8" s="117"/>
      <c r="H8" s="117"/>
    </row>
    <row r="9" spans="1:20" s="120" customFormat="1" ht="26.25" x14ac:dyDescent="0.25">
      <c r="A9" s="118" t="s">
        <v>104</v>
      </c>
      <c r="B9" s="119" t="s">
        <v>105</v>
      </c>
      <c r="C9" s="119" t="s">
        <v>106</v>
      </c>
      <c r="D9" s="119" t="s">
        <v>107</v>
      </c>
      <c r="G9" s="119" t="s">
        <v>105</v>
      </c>
      <c r="H9" s="119" t="s">
        <v>106</v>
      </c>
      <c r="I9" s="119" t="s">
        <v>107</v>
      </c>
      <c r="L9" s="119" t="s">
        <v>105</v>
      </c>
      <c r="M9" s="119" t="s">
        <v>106</v>
      </c>
      <c r="N9" s="119" t="s">
        <v>108</v>
      </c>
      <c r="P9" s="119" t="s">
        <v>109</v>
      </c>
      <c r="Q9" s="119" t="s">
        <v>110</v>
      </c>
    </row>
    <row r="10" spans="1:20" x14ac:dyDescent="0.25">
      <c r="A10" s="114" t="s">
        <v>234</v>
      </c>
      <c r="B10" s="121">
        <v>3821</v>
      </c>
      <c r="C10" s="121">
        <v>3553</v>
      </c>
      <c r="D10" s="122">
        <v>7374</v>
      </c>
      <c r="K10" s="123" t="s">
        <v>112</v>
      </c>
      <c r="L10" s="124">
        <f>G14</f>
        <v>20801</v>
      </c>
      <c r="M10" s="124">
        <f>H14</f>
        <v>19481</v>
      </c>
      <c r="N10" s="124">
        <f>I14</f>
        <v>40282</v>
      </c>
      <c r="P10" s="125">
        <f>M10/$N$31</f>
        <v>1.5350030493618402E-2</v>
      </c>
      <c r="Q10" s="125">
        <f>L10/$N$31*-1</f>
        <v>-1.639012290425319E-2</v>
      </c>
      <c r="S10" s="126">
        <f>-Q10</f>
        <v>1.639012290425319E-2</v>
      </c>
    </row>
    <row r="11" spans="1:20" x14ac:dyDescent="0.25">
      <c r="A11" s="114" t="s">
        <v>235</v>
      </c>
      <c r="B11" s="124">
        <v>3992</v>
      </c>
      <c r="C11" s="124">
        <v>3658</v>
      </c>
      <c r="D11" s="127">
        <v>7650</v>
      </c>
      <c r="K11" s="123" t="s">
        <v>114</v>
      </c>
      <c r="L11" s="124">
        <f>G19</f>
        <v>24967</v>
      </c>
      <c r="M11" s="124">
        <f>H19</f>
        <v>23570</v>
      </c>
      <c r="N11" s="124">
        <f>I19</f>
        <v>48537</v>
      </c>
      <c r="P11" s="125">
        <f t="shared" ref="P11:P31" si="0">M11/$N$31</f>
        <v>1.8571953120198437E-2</v>
      </c>
      <c r="Q11" s="125">
        <f t="shared" ref="Q11:Q31" si="1">L11/$N$31*-1</f>
        <v>-1.9672717588120253E-2</v>
      </c>
      <c r="S11" s="126">
        <f t="shared" ref="S11:S31" si="2">-Q11</f>
        <v>1.9672717588120253E-2</v>
      </c>
    </row>
    <row r="12" spans="1:20" x14ac:dyDescent="0.25">
      <c r="A12" s="114" t="s">
        <v>236</v>
      </c>
      <c r="B12" s="124">
        <v>4239</v>
      </c>
      <c r="C12" s="124">
        <v>3919</v>
      </c>
      <c r="D12" s="127">
        <v>8158</v>
      </c>
      <c r="K12" s="123" t="s">
        <v>116</v>
      </c>
      <c r="L12" s="124">
        <f>G24</f>
        <v>28756</v>
      </c>
      <c r="M12" s="124">
        <f>H24</f>
        <v>27130</v>
      </c>
      <c r="N12" s="124">
        <f>I24</f>
        <v>55886</v>
      </c>
      <c r="P12" s="125">
        <f t="shared" si="0"/>
        <v>2.1377050833728622E-2</v>
      </c>
      <c r="Q12" s="125">
        <f t="shared" si="1"/>
        <v>-2.2658255575919654E-2</v>
      </c>
      <c r="S12" s="126">
        <f t="shared" si="2"/>
        <v>2.2658255575919654E-2</v>
      </c>
    </row>
    <row r="13" spans="1:20" x14ac:dyDescent="0.25">
      <c r="A13" s="114" t="s">
        <v>237</v>
      </c>
      <c r="B13" s="124">
        <v>4296</v>
      </c>
      <c r="C13" s="124">
        <v>4165</v>
      </c>
      <c r="D13" s="127">
        <v>8461</v>
      </c>
      <c r="K13" s="123" t="s">
        <v>118</v>
      </c>
      <c r="L13" s="124">
        <f>G29</f>
        <v>30841</v>
      </c>
      <c r="M13" s="124">
        <f>H29</f>
        <v>28545</v>
      </c>
      <c r="N13" s="124">
        <f>I29</f>
        <v>59386</v>
      </c>
      <c r="P13" s="125">
        <f t="shared" si="0"/>
        <v>2.2491998379977274E-2</v>
      </c>
      <c r="Q13" s="125">
        <f t="shared" si="1"/>
        <v>-2.4301128815445057E-2</v>
      </c>
      <c r="S13" s="126">
        <f t="shared" si="2"/>
        <v>2.4301128815445057E-2</v>
      </c>
    </row>
    <row r="14" spans="1:20" x14ac:dyDescent="0.25">
      <c r="A14" s="114" t="s">
        <v>238</v>
      </c>
      <c r="B14" s="128">
        <v>4453</v>
      </c>
      <c r="C14" s="128">
        <v>4186</v>
      </c>
      <c r="D14" s="129">
        <v>8639</v>
      </c>
      <c r="F14" s="130" t="s">
        <v>112</v>
      </c>
      <c r="G14" s="131">
        <f>SUM(B10:B14)</f>
        <v>20801</v>
      </c>
      <c r="H14" s="131">
        <f>SUM(C10:C14)</f>
        <v>19481</v>
      </c>
      <c r="I14" s="131">
        <f>SUM(D10:D14)</f>
        <v>40282</v>
      </c>
      <c r="K14" s="123" t="s">
        <v>120</v>
      </c>
      <c r="L14" s="124">
        <f>G34</f>
        <v>32463</v>
      </c>
      <c r="M14" s="124">
        <f>H34</f>
        <v>28450</v>
      </c>
      <c r="N14" s="124">
        <f>I34</f>
        <v>60913</v>
      </c>
      <c r="P14" s="125">
        <f t="shared" si="0"/>
        <v>2.2417143244363408E-2</v>
      </c>
      <c r="Q14" s="125">
        <f t="shared" si="1"/>
        <v>-2.5579181762452347E-2</v>
      </c>
      <c r="S14" s="126">
        <f t="shared" si="2"/>
        <v>2.5579181762452347E-2</v>
      </c>
    </row>
    <row r="15" spans="1:20" x14ac:dyDescent="0.25">
      <c r="A15" s="114" t="s">
        <v>239</v>
      </c>
      <c r="B15" s="121">
        <v>4522</v>
      </c>
      <c r="C15" s="121">
        <v>4315</v>
      </c>
      <c r="D15" s="122">
        <v>8837</v>
      </c>
      <c r="K15" s="123" t="s">
        <v>122</v>
      </c>
      <c r="L15" s="124">
        <f>G39</f>
        <v>32944</v>
      </c>
      <c r="M15" s="124">
        <f>H39</f>
        <v>29127</v>
      </c>
      <c r="N15" s="124">
        <f>I39</f>
        <v>62071</v>
      </c>
      <c r="P15" s="125">
        <f t="shared" si="0"/>
        <v>2.2950584579211706E-2</v>
      </c>
      <c r="Q15" s="125">
        <f t="shared" si="1"/>
        <v>-2.5958185133297298E-2</v>
      </c>
      <c r="S15" s="126">
        <f t="shared" si="2"/>
        <v>2.5958185133297298E-2</v>
      </c>
    </row>
    <row r="16" spans="1:20" x14ac:dyDescent="0.25">
      <c r="A16" s="114" t="s">
        <v>240</v>
      </c>
      <c r="B16" s="124">
        <v>4698</v>
      </c>
      <c r="C16" s="124">
        <v>4502</v>
      </c>
      <c r="D16" s="127">
        <v>9200</v>
      </c>
      <c r="K16" s="123" t="s">
        <v>124</v>
      </c>
      <c r="L16" s="124">
        <f>G44</f>
        <v>34557</v>
      </c>
      <c r="M16" s="124">
        <f>H44</f>
        <v>32133</v>
      </c>
      <c r="N16" s="124">
        <f>I44</f>
        <v>66690</v>
      </c>
      <c r="P16" s="125">
        <f t="shared" si="0"/>
        <v>2.5319158659793652E-2</v>
      </c>
      <c r="Q16" s="125">
        <f t="shared" si="1"/>
        <v>-2.7229146541141169E-2</v>
      </c>
      <c r="S16" s="126">
        <f>-Q16</f>
        <v>2.7229146541141169E-2</v>
      </c>
    </row>
    <row r="17" spans="1:21" x14ac:dyDescent="0.25">
      <c r="A17" s="114" t="s">
        <v>241</v>
      </c>
      <c r="B17" s="124">
        <v>5054</v>
      </c>
      <c r="C17" s="124">
        <v>4739</v>
      </c>
      <c r="D17" s="127">
        <v>9793</v>
      </c>
      <c r="K17" s="123" t="s">
        <v>126</v>
      </c>
      <c r="L17" s="124">
        <f>G49</f>
        <v>36565</v>
      </c>
      <c r="M17" s="124">
        <f>H49</f>
        <v>35224</v>
      </c>
      <c r="N17" s="124">
        <f>I49</f>
        <v>71789</v>
      </c>
      <c r="P17" s="125">
        <f t="shared" si="0"/>
        <v>2.7754708388030111E-2</v>
      </c>
      <c r="Q17" s="125">
        <f t="shared" si="1"/>
        <v>-2.8811347723379545E-2</v>
      </c>
      <c r="S17" s="126">
        <f t="shared" si="2"/>
        <v>2.8811347723379545E-2</v>
      </c>
    </row>
    <row r="18" spans="1:21" x14ac:dyDescent="0.25">
      <c r="A18" s="114" t="s">
        <v>242</v>
      </c>
      <c r="B18" s="124">
        <v>5287</v>
      </c>
      <c r="C18" s="124">
        <v>4972</v>
      </c>
      <c r="D18" s="127">
        <v>10259</v>
      </c>
      <c r="K18" s="123" t="s">
        <v>128</v>
      </c>
      <c r="L18" s="124">
        <f>G54</f>
        <v>39773</v>
      </c>
      <c r="M18" s="124">
        <f>H54</f>
        <v>39092</v>
      </c>
      <c r="N18" s="124">
        <f>I54</f>
        <v>78865</v>
      </c>
      <c r="P18" s="125">
        <f t="shared" si="0"/>
        <v>3.0802494330708412E-2</v>
      </c>
      <c r="Q18" s="125">
        <f t="shared" si="1"/>
        <v>-3.1339087460740454E-2</v>
      </c>
      <c r="S18" s="126">
        <f t="shared" si="2"/>
        <v>3.1339087460740454E-2</v>
      </c>
    </row>
    <row r="19" spans="1:21" x14ac:dyDescent="0.25">
      <c r="A19" s="114" t="s">
        <v>243</v>
      </c>
      <c r="B19" s="128">
        <v>5406</v>
      </c>
      <c r="C19" s="128">
        <v>5042</v>
      </c>
      <c r="D19" s="129">
        <v>10448</v>
      </c>
      <c r="F19" s="132" t="s">
        <v>114</v>
      </c>
      <c r="G19" s="131">
        <f>SUM(B15:B19)</f>
        <v>24967</v>
      </c>
      <c r="H19" s="131">
        <f>SUM(C15:C19)</f>
        <v>23570</v>
      </c>
      <c r="I19" s="131">
        <f>SUM(D15:D19)</f>
        <v>48537</v>
      </c>
      <c r="K19" s="123" t="s">
        <v>130</v>
      </c>
      <c r="L19" s="124">
        <f>G59</f>
        <v>45343</v>
      </c>
      <c r="M19" s="124">
        <f>H59</f>
        <v>45008</v>
      </c>
      <c r="N19" s="124">
        <f>I59</f>
        <v>90351</v>
      </c>
      <c r="P19" s="125">
        <f t="shared" si="0"/>
        <v>3.5463999407462504E-2</v>
      </c>
      <c r="Q19" s="125">
        <f t="shared" si="1"/>
        <v>-3.5727962254100881E-2</v>
      </c>
      <c r="S19" s="126">
        <f t="shared" si="2"/>
        <v>3.5727962254100881E-2</v>
      </c>
    </row>
    <row r="20" spans="1:21" x14ac:dyDescent="0.25">
      <c r="A20" s="114" t="s">
        <v>244</v>
      </c>
      <c r="B20" s="121">
        <v>5456</v>
      </c>
      <c r="C20" s="121">
        <v>5179</v>
      </c>
      <c r="D20" s="122">
        <v>10635</v>
      </c>
      <c r="K20" s="123" t="s">
        <v>132</v>
      </c>
      <c r="L20" s="124">
        <f>G64</f>
        <v>49498</v>
      </c>
      <c r="M20" s="124">
        <f>H64</f>
        <v>50984</v>
      </c>
      <c r="N20" s="124">
        <f>I64</f>
        <v>100482</v>
      </c>
      <c r="P20" s="125">
        <f t="shared" si="0"/>
        <v>4.0172781411972724E-2</v>
      </c>
      <c r="Q20" s="125">
        <f t="shared" si="1"/>
        <v>-3.9001889501212653E-2</v>
      </c>
      <c r="S20" s="126">
        <f t="shared" si="2"/>
        <v>3.9001889501212653E-2</v>
      </c>
    </row>
    <row r="21" spans="1:21" x14ac:dyDescent="0.25">
      <c r="A21" s="114" t="s">
        <v>245</v>
      </c>
      <c r="B21" s="124">
        <v>5522</v>
      </c>
      <c r="C21" s="124">
        <v>5231</v>
      </c>
      <c r="D21" s="127">
        <v>10753</v>
      </c>
      <c r="K21" s="123" t="s">
        <v>134</v>
      </c>
      <c r="L21" s="124">
        <f>G69</f>
        <v>51475</v>
      </c>
      <c r="M21" s="124">
        <f>H69</f>
        <v>53485</v>
      </c>
      <c r="N21" s="124">
        <f>I69</f>
        <v>104960</v>
      </c>
      <c r="P21" s="125">
        <f t="shared" si="0"/>
        <v>4.2143441350607269E-2</v>
      </c>
      <c r="Q21" s="125">
        <f>L21/$N$31*-1</f>
        <v>-4.0559664270777028E-2</v>
      </c>
      <c r="S21" s="126">
        <f t="shared" si="2"/>
        <v>4.0559664270777028E-2</v>
      </c>
    </row>
    <row r="22" spans="1:21" x14ac:dyDescent="0.25">
      <c r="A22" s="114" t="s">
        <v>246</v>
      </c>
      <c r="B22" s="124">
        <v>5771</v>
      </c>
      <c r="C22" s="124">
        <v>5548</v>
      </c>
      <c r="D22" s="127">
        <v>11319</v>
      </c>
      <c r="K22" s="123" t="s">
        <v>136</v>
      </c>
      <c r="L22" s="124">
        <f>G74</f>
        <v>47347</v>
      </c>
      <c r="M22" s="124">
        <f>H74</f>
        <v>50350</v>
      </c>
      <c r="N22" s="124">
        <f>I74</f>
        <v>97697</v>
      </c>
      <c r="P22" s="125">
        <f t="shared" si="0"/>
        <v>3.9673221875349655E-2</v>
      </c>
      <c r="Q22" s="125">
        <f t="shared" si="1"/>
        <v>-3.7307011641155512E-2</v>
      </c>
      <c r="S22" s="126">
        <f t="shared" si="2"/>
        <v>3.7307011641155512E-2</v>
      </c>
    </row>
    <row r="23" spans="1:21" x14ac:dyDescent="0.25">
      <c r="A23" s="114" t="s">
        <v>247</v>
      </c>
      <c r="B23" s="124">
        <v>5976</v>
      </c>
      <c r="C23" s="124">
        <v>5457</v>
      </c>
      <c r="D23" s="127">
        <v>11433</v>
      </c>
      <c r="K23" s="123" t="s">
        <v>138</v>
      </c>
      <c r="L23" s="124">
        <f>G79</f>
        <v>41134</v>
      </c>
      <c r="M23" s="124">
        <f>H79</f>
        <v>44768</v>
      </c>
      <c r="N23" s="124">
        <f>I79</f>
        <v>85902</v>
      </c>
      <c r="P23" s="125">
        <f t="shared" si="0"/>
        <v>3.5274891696438E-2</v>
      </c>
      <c r="Q23" s="125">
        <f t="shared" si="1"/>
        <v>-3.2411485772008593E-2</v>
      </c>
      <c r="S23" s="126">
        <f t="shared" si="2"/>
        <v>3.2411485772008593E-2</v>
      </c>
    </row>
    <row r="24" spans="1:21" x14ac:dyDescent="0.25">
      <c r="A24" s="114" t="s">
        <v>248</v>
      </c>
      <c r="B24" s="128">
        <v>6031</v>
      </c>
      <c r="C24" s="128">
        <v>5715</v>
      </c>
      <c r="D24" s="129">
        <v>11746</v>
      </c>
      <c r="F24" s="132" t="s">
        <v>116</v>
      </c>
      <c r="G24" s="131">
        <f>SUM(B20:B24)</f>
        <v>28756</v>
      </c>
      <c r="H24" s="131">
        <f>SUM(C20:C24)</f>
        <v>27130</v>
      </c>
      <c r="I24" s="131">
        <f>SUM(D20:D24)</f>
        <v>55886</v>
      </c>
      <c r="K24" s="123" t="s">
        <v>140</v>
      </c>
      <c r="L24" s="124">
        <f>G84</f>
        <v>35562</v>
      </c>
      <c r="M24" s="124">
        <f>H84</f>
        <v>40062</v>
      </c>
      <c r="N24" s="124">
        <f>I84</f>
        <v>75624</v>
      </c>
      <c r="P24" s="125">
        <f t="shared" si="0"/>
        <v>3.1566804662765797E-2</v>
      </c>
      <c r="Q24" s="125">
        <f t="shared" si="1"/>
        <v>-2.8021035081056293E-2</v>
      </c>
      <c r="S24" s="126">
        <f t="shared" si="2"/>
        <v>2.8021035081056293E-2</v>
      </c>
      <c r="U24" s="32" t="s">
        <v>26</v>
      </c>
    </row>
    <row r="25" spans="1:21" x14ac:dyDescent="0.25">
      <c r="A25" s="114" t="s">
        <v>249</v>
      </c>
      <c r="B25" s="121">
        <v>5987</v>
      </c>
      <c r="C25" s="121">
        <v>5564</v>
      </c>
      <c r="D25" s="122">
        <v>11551</v>
      </c>
      <c r="K25" s="123" t="s">
        <v>142</v>
      </c>
      <c r="L25" s="124">
        <f>G89</f>
        <v>30851</v>
      </c>
      <c r="M25" s="124">
        <f>H89</f>
        <v>36324</v>
      </c>
      <c r="N25" s="124">
        <f>I89</f>
        <v>67175</v>
      </c>
      <c r="P25" s="134">
        <f t="shared" si="0"/>
        <v>2.8621452063559101E-2</v>
      </c>
      <c r="Q25" s="125">
        <f t="shared" si="1"/>
        <v>-2.4309008303404413E-2</v>
      </c>
      <c r="S25" s="134">
        <f t="shared" si="2"/>
        <v>2.4309008303404413E-2</v>
      </c>
    </row>
    <row r="26" spans="1:21" x14ac:dyDescent="0.25">
      <c r="A26" s="114" t="s">
        <v>250</v>
      </c>
      <c r="B26" s="124">
        <v>6191</v>
      </c>
      <c r="C26" s="124">
        <v>5806</v>
      </c>
      <c r="D26" s="127">
        <v>11997</v>
      </c>
      <c r="K26" s="123" t="s">
        <v>144</v>
      </c>
      <c r="L26" s="124">
        <f>G94</f>
        <v>20250</v>
      </c>
      <c r="M26" s="124">
        <f>H94</f>
        <v>26512</v>
      </c>
      <c r="N26" s="124">
        <f>I94</f>
        <v>46762</v>
      </c>
      <c r="P26" s="134">
        <f t="shared" si="0"/>
        <v>2.0890098477840516E-2</v>
      </c>
      <c r="Q26" s="125">
        <f t="shared" si="1"/>
        <v>-1.5955963117692758E-2</v>
      </c>
      <c r="S26" s="134">
        <f t="shared" si="2"/>
        <v>1.5955963117692758E-2</v>
      </c>
      <c r="U26" s="1" t="s">
        <v>23</v>
      </c>
    </row>
    <row r="27" spans="1:21" x14ac:dyDescent="0.25">
      <c r="A27" s="114" t="s">
        <v>251</v>
      </c>
      <c r="B27" s="124">
        <v>6136</v>
      </c>
      <c r="C27" s="124">
        <v>5747</v>
      </c>
      <c r="D27" s="127">
        <v>11883</v>
      </c>
      <c r="K27" s="123" t="s">
        <v>146</v>
      </c>
      <c r="L27" s="124">
        <f>G99</f>
        <v>13767</v>
      </c>
      <c r="M27" s="124">
        <f>H99</f>
        <v>21246</v>
      </c>
      <c r="N27" s="124">
        <f>I99</f>
        <v>35013</v>
      </c>
      <c r="P27" s="134">
        <f t="shared" si="0"/>
        <v>1.6740760118444463E-2</v>
      </c>
      <c r="Q27" s="125">
        <f t="shared" si="1"/>
        <v>-1.084769107364327E-2</v>
      </c>
      <c r="S27" s="134">
        <f t="shared" si="2"/>
        <v>1.084769107364327E-2</v>
      </c>
    </row>
    <row r="28" spans="1:21" x14ac:dyDescent="0.25">
      <c r="A28" s="114" t="s">
        <v>252</v>
      </c>
      <c r="B28" s="124">
        <v>6221</v>
      </c>
      <c r="C28" s="124">
        <v>5634</v>
      </c>
      <c r="D28" s="127">
        <v>11855</v>
      </c>
      <c r="K28" s="123" t="s">
        <v>148</v>
      </c>
      <c r="L28" s="124">
        <f>G104</f>
        <v>5189</v>
      </c>
      <c r="M28" s="124">
        <f>H104</f>
        <v>10892</v>
      </c>
      <c r="N28" s="124">
        <f>I104</f>
        <v>16081</v>
      </c>
      <c r="P28" s="134">
        <f t="shared" si="0"/>
        <v>8.5823382853288666E-3</v>
      </c>
      <c r="Q28" s="125">
        <f t="shared" si="1"/>
        <v>-4.0886663021090239E-3</v>
      </c>
      <c r="S28" s="134">
        <f t="shared" si="2"/>
        <v>4.0886663021090239E-3</v>
      </c>
    </row>
    <row r="29" spans="1:21" x14ac:dyDescent="0.25">
      <c r="A29" s="114" t="s">
        <v>253</v>
      </c>
      <c r="B29" s="124">
        <v>6306</v>
      </c>
      <c r="C29" s="124">
        <v>5794</v>
      </c>
      <c r="D29" s="127">
        <v>12100</v>
      </c>
      <c r="F29" s="132" t="s">
        <v>118</v>
      </c>
      <c r="G29" s="131">
        <f>SUM(B25:B29)</f>
        <v>30841</v>
      </c>
      <c r="H29" s="131">
        <f>SUM(C25:C29)</f>
        <v>28545</v>
      </c>
      <c r="I29" s="131">
        <f>SUM(D25:D29)</f>
        <v>59386</v>
      </c>
      <c r="K29" s="123" t="s">
        <v>150</v>
      </c>
      <c r="L29" s="124">
        <f t="shared" ref="L29:N30" si="3">G109</f>
        <v>1022</v>
      </c>
      <c r="M29" s="124">
        <f t="shared" si="3"/>
        <v>3036</v>
      </c>
      <c r="N29" s="124">
        <f t="shared" si="3"/>
        <v>4058</v>
      </c>
      <c r="P29" s="134">
        <f t="shared" si="0"/>
        <v>2.3922125444600108E-3</v>
      </c>
      <c r="Q29" s="125">
        <f t="shared" si="1"/>
        <v>-8.0528366944602472E-4</v>
      </c>
      <c r="S29" s="134">
        <f t="shared" si="2"/>
        <v>8.0528366944602472E-4</v>
      </c>
    </row>
    <row r="30" spans="1:21" x14ac:dyDescent="0.25">
      <c r="A30" s="114" t="s">
        <v>254</v>
      </c>
      <c r="B30" s="121">
        <v>6571</v>
      </c>
      <c r="C30" s="121">
        <v>5694</v>
      </c>
      <c r="D30" s="122">
        <v>12265</v>
      </c>
      <c r="K30" s="123" t="s">
        <v>152</v>
      </c>
      <c r="L30" s="124">
        <f t="shared" si="3"/>
        <v>107</v>
      </c>
      <c r="M30" s="124">
        <f t="shared" si="3"/>
        <v>487</v>
      </c>
      <c r="N30" s="124">
        <f t="shared" si="3"/>
        <v>594</v>
      </c>
      <c r="P30" s="134">
        <f t="shared" si="0"/>
        <v>3.8373106362056168E-4</v>
      </c>
      <c r="Q30" s="125">
        <f t="shared" si="1"/>
        <v>-8.4310521165092606E-5</v>
      </c>
      <c r="S30" s="134">
        <f t="shared" si="2"/>
        <v>8.4310521165092606E-5</v>
      </c>
    </row>
    <row r="31" spans="1:21" x14ac:dyDescent="0.25">
      <c r="A31" s="114" t="s">
        <v>255</v>
      </c>
      <c r="B31" s="124">
        <v>6418</v>
      </c>
      <c r="C31" s="124">
        <v>5695</v>
      </c>
      <c r="D31" s="127">
        <v>12113</v>
      </c>
      <c r="K31" s="123"/>
      <c r="L31" s="133">
        <f>SUM(L10:L30)</f>
        <v>623212</v>
      </c>
      <c r="M31" s="133">
        <f>SUM(M10:M30)</f>
        <v>645906</v>
      </c>
      <c r="N31" s="133">
        <f>SUM(N10:N30)</f>
        <v>1269118</v>
      </c>
      <c r="P31" s="125">
        <f t="shared" si="0"/>
        <v>0.50894085498747954</v>
      </c>
      <c r="Q31" s="125">
        <f t="shared" si="1"/>
        <v>-0.49105914501252051</v>
      </c>
      <c r="S31" s="126">
        <f t="shared" si="2"/>
        <v>0.49105914501252051</v>
      </c>
    </row>
    <row r="32" spans="1:21" x14ac:dyDescent="0.25">
      <c r="A32" s="114" t="s">
        <v>256</v>
      </c>
      <c r="B32" s="124">
        <v>6337</v>
      </c>
      <c r="C32" s="124">
        <v>5541</v>
      </c>
      <c r="D32" s="127">
        <v>11878</v>
      </c>
      <c r="K32" s="123"/>
      <c r="L32" s="124"/>
      <c r="M32" s="124"/>
      <c r="N32" s="124"/>
      <c r="Q32" s="125"/>
    </row>
    <row r="33" spans="1:14" x14ac:dyDescent="0.25">
      <c r="A33" s="114" t="s">
        <v>257</v>
      </c>
      <c r="B33" s="124">
        <v>6412</v>
      </c>
      <c r="C33" s="124">
        <v>5771</v>
      </c>
      <c r="D33" s="127">
        <v>12183</v>
      </c>
      <c r="K33" s="123"/>
      <c r="L33" s="124"/>
      <c r="M33" s="124"/>
      <c r="N33" s="124"/>
    </row>
    <row r="34" spans="1:14" x14ac:dyDescent="0.25">
      <c r="A34" s="114" t="s">
        <v>258</v>
      </c>
      <c r="B34" s="128">
        <v>6725</v>
      </c>
      <c r="C34" s="128">
        <v>5749</v>
      </c>
      <c r="D34" s="129">
        <v>12474</v>
      </c>
      <c r="F34" s="132" t="s">
        <v>120</v>
      </c>
      <c r="G34" s="131">
        <f>SUM(B30:B34)</f>
        <v>32463</v>
      </c>
      <c r="H34" s="131">
        <f>SUM(C30:C34)</f>
        <v>28450</v>
      </c>
      <c r="I34" s="131">
        <f>SUM(D30:D34)</f>
        <v>60913</v>
      </c>
    </row>
    <row r="35" spans="1:14" x14ac:dyDescent="0.25">
      <c r="A35" s="114" t="s">
        <v>259</v>
      </c>
      <c r="B35" s="121">
        <v>6528</v>
      </c>
      <c r="C35" s="121">
        <v>5770</v>
      </c>
      <c r="D35" s="122">
        <v>12298</v>
      </c>
      <c r="K35" s="123"/>
      <c r="L35" s="124"/>
      <c r="M35" s="124"/>
      <c r="N35" s="124"/>
    </row>
    <row r="36" spans="1:14" x14ac:dyDescent="0.25">
      <c r="A36" s="114" t="s">
        <v>260</v>
      </c>
      <c r="B36" s="124">
        <v>6697</v>
      </c>
      <c r="C36" s="124">
        <v>5908</v>
      </c>
      <c r="D36" s="127">
        <v>12605</v>
      </c>
      <c r="K36" s="123"/>
      <c r="L36" s="124"/>
      <c r="M36" s="124"/>
      <c r="N36" s="124"/>
    </row>
    <row r="37" spans="1:14" x14ac:dyDescent="0.25">
      <c r="A37" s="114" t="s">
        <v>261</v>
      </c>
      <c r="B37" s="124">
        <v>6623</v>
      </c>
      <c r="C37" s="124">
        <v>5732</v>
      </c>
      <c r="D37" s="127">
        <v>12355</v>
      </c>
      <c r="K37" s="123"/>
      <c r="L37" s="124"/>
      <c r="M37" s="124"/>
      <c r="N37" s="124"/>
    </row>
    <row r="38" spans="1:14" x14ac:dyDescent="0.25">
      <c r="A38" s="114" t="s">
        <v>262</v>
      </c>
      <c r="B38" s="124">
        <v>6505</v>
      </c>
      <c r="C38" s="124">
        <v>5939</v>
      </c>
      <c r="D38" s="127">
        <v>12444</v>
      </c>
      <c r="K38" s="123"/>
      <c r="L38" s="124"/>
      <c r="M38" s="124"/>
      <c r="N38" s="124"/>
    </row>
    <row r="39" spans="1:14" x14ac:dyDescent="0.25">
      <c r="A39" s="114" t="s">
        <v>263</v>
      </c>
      <c r="B39" s="128">
        <v>6591</v>
      </c>
      <c r="C39" s="128">
        <v>5778</v>
      </c>
      <c r="D39" s="129">
        <v>12369</v>
      </c>
      <c r="F39" s="132" t="s">
        <v>122</v>
      </c>
      <c r="G39" s="131">
        <f>SUM(B35:B39)</f>
        <v>32944</v>
      </c>
      <c r="H39" s="131">
        <f>SUM(C35:C39)</f>
        <v>29127</v>
      </c>
      <c r="I39" s="131">
        <f>SUM(D35:D39)</f>
        <v>62071</v>
      </c>
    </row>
    <row r="40" spans="1:14" x14ac:dyDescent="0.25">
      <c r="A40" s="114" t="s">
        <v>264</v>
      </c>
      <c r="B40" s="121">
        <v>6613</v>
      </c>
      <c r="C40" s="121">
        <v>6088</v>
      </c>
      <c r="D40" s="122">
        <v>12701</v>
      </c>
      <c r="K40" s="123"/>
      <c r="L40" s="124"/>
      <c r="M40" s="124"/>
      <c r="N40" s="124"/>
    </row>
    <row r="41" spans="1:14" x14ac:dyDescent="0.25">
      <c r="A41" s="114" t="s">
        <v>265</v>
      </c>
      <c r="B41" s="124">
        <v>6814</v>
      </c>
      <c r="C41" s="124">
        <v>6244</v>
      </c>
      <c r="D41" s="127">
        <v>13058</v>
      </c>
      <c r="K41" s="123"/>
      <c r="L41" s="124"/>
      <c r="M41" s="124"/>
      <c r="N41" s="124"/>
    </row>
    <row r="42" spans="1:14" x14ac:dyDescent="0.25">
      <c r="A42" s="114" t="s">
        <v>266</v>
      </c>
      <c r="B42" s="124">
        <v>7016</v>
      </c>
      <c r="C42" s="124">
        <v>6463</v>
      </c>
      <c r="D42" s="127">
        <v>13479</v>
      </c>
      <c r="K42" s="123"/>
      <c r="L42" s="124"/>
      <c r="M42" s="124"/>
      <c r="N42" s="124"/>
    </row>
    <row r="43" spans="1:14" x14ac:dyDescent="0.25">
      <c r="A43" s="114" t="s">
        <v>267</v>
      </c>
      <c r="B43" s="124">
        <v>6979</v>
      </c>
      <c r="C43" s="124">
        <v>6553</v>
      </c>
      <c r="D43" s="127">
        <v>13532</v>
      </c>
      <c r="K43" s="123"/>
      <c r="L43" s="124"/>
      <c r="M43" s="124"/>
      <c r="N43" s="124"/>
    </row>
    <row r="44" spans="1:14" x14ac:dyDescent="0.25">
      <c r="A44" s="114" t="s">
        <v>268</v>
      </c>
      <c r="B44" s="128">
        <v>7135</v>
      </c>
      <c r="C44" s="128">
        <v>6785</v>
      </c>
      <c r="D44" s="129">
        <v>13920</v>
      </c>
      <c r="F44" s="132" t="s">
        <v>124</v>
      </c>
      <c r="G44" s="131">
        <f>SUM(B40:B44)</f>
        <v>34557</v>
      </c>
      <c r="H44" s="131">
        <f>SUM(C40:C44)</f>
        <v>32133</v>
      </c>
      <c r="I44" s="131">
        <f>SUM(D40:D44)</f>
        <v>66690</v>
      </c>
    </row>
    <row r="45" spans="1:14" x14ac:dyDescent="0.25">
      <c r="A45" s="114" t="s">
        <v>269</v>
      </c>
      <c r="B45" s="121">
        <v>7258</v>
      </c>
      <c r="C45" s="121">
        <v>6680</v>
      </c>
      <c r="D45" s="122">
        <v>13938</v>
      </c>
      <c r="K45" s="123"/>
      <c r="L45" s="124"/>
      <c r="M45" s="124"/>
      <c r="N45" s="124"/>
    </row>
    <row r="46" spans="1:14" x14ac:dyDescent="0.25">
      <c r="A46" s="114" t="s">
        <v>270</v>
      </c>
      <c r="B46" s="124">
        <v>7348</v>
      </c>
      <c r="C46" s="124">
        <v>6963</v>
      </c>
      <c r="D46" s="127">
        <v>14311</v>
      </c>
      <c r="K46" s="123"/>
      <c r="L46" s="124"/>
      <c r="M46" s="124"/>
      <c r="N46" s="124"/>
    </row>
    <row r="47" spans="1:14" x14ac:dyDescent="0.25">
      <c r="A47" s="114" t="s">
        <v>271</v>
      </c>
      <c r="B47" s="124">
        <v>7071</v>
      </c>
      <c r="C47" s="124">
        <v>6927</v>
      </c>
      <c r="D47" s="127">
        <v>13998</v>
      </c>
      <c r="K47" s="123"/>
      <c r="L47" s="124"/>
      <c r="M47" s="124"/>
      <c r="N47" s="124"/>
    </row>
    <row r="48" spans="1:14" x14ac:dyDescent="0.25">
      <c r="A48" s="114" t="s">
        <v>272</v>
      </c>
      <c r="B48" s="124">
        <v>7309</v>
      </c>
      <c r="C48" s="124">
        <v>7184</v>
      </c>
      <c r="D48" s="127">
        <v>14493</v>
      </c>
      <c r="K48" s="123"/>
      <c r="L48" s="124"/>
      <c r="M48" s="124"/>
      <c r="N48" s="124"/>
    </row>
    <row r="49" spans="1:14" x14ac:dyDescent="0.25">
      <c r="A49" s="114" t="s">
        <v>273</v>
      </c>
      <c r="B49" s="128">
        <v>7579</v>
      </c>
      <c r="C49" s="128">
        <v>7470</v>
      </c>
      <c r="D49" s="129">
        <v>15049</v>
      </c>
      <c r="F49" s="132" t="s">
        <v>126</v>
      </c>
      <c r="G49" s="131">
        <f>SUM(B45:B49)</f>
        <v>36565</v>
      </c>
      <c r="H49" s="131">
        <f>SUM(C45:C49)</f>
        <v>35224</v>
      </c>
      <c r="I49" s="131">
        <f>SUM(D45:D49)</f>
        <v>71789</v>
      </c>
    </row>
    <row r="50" spans="1:14" x14ac:dyDescent="0.25">
      <c r="A50" s="114" t="s">
        <v>274</v>
      </c>
      <c r="B50" s="121">
        <v>7774</v>
      </c>
      <c r="C50" s="121">
        <v>7522</v>
      </c>
      <c r="D50" s="122">
        <v>15296</v>
      </c>
      <c r="K50" s="123"/>
      <c r="L50" s="124"/>
      <c r="M50" s="124"/>
      <c r="N50" s="124"/>
    </row>
    <row r="51" spans="1:14" x14ac:dyDescent="0.25">
      <c r="A51" s="114" t="s">
        <v>275</v>
      </c>
      <c r="B51" s="124">
        <v>7737</v>
      </c>
      <c r="C51" s="124">
        <v>7539</v>
      </c>
      <c r="D51" s="127">
        <v>15276</v>
      </c>
      <c r="K51" s="123"/>
      <c r="L51" s="124"/>
      <c r="M51" s="124"/>
      <c r="N51" s="124"/>
    </row>
    <row r="52" spans="1:14" x14ac:dyDescent="0.25">
      <c r="A52" s="114" t="s">
        <v>276</v>
      </c>
      <c r="B52" s="124">
        <v>7941</v>
      </c>
      <c r="C52" s="124">
        <v>8054</v>
      </c>
      <c r="D52" s="127">
        <v>15995</v>
      </c>
      <c r="K52" s="123"/>
      <c r="L52" s="124"/>
      <c r="M52" s="124"/>
      <c r="N52" s="124"/>
    </row>
    <row r="53" spans="1:14" x14ac:dyDescent="0.25">
      <c r="A53" s="114" t="s">
        <v>277</v>
      </c>
      <c r="B53" s="124">
        <v>8032</v>
      </c>
      <c r="C53" s="124">
        <v>7898</v>
      </c>
      <c r="D53" s="127">
        <v>15930</v>
      </c>
      <c r="K53" s="123"/>
      <c r="L53" s="124"/>
      <c r="M53" s="124"/>
      <c r="N53" s="124"/>
    </row>
    <row r="54" spans="1:14" x14ac:dyDescent="0.25">
      <c r="A54" s="114" t="s">
        <v>278</v>
      </c>
      <c r="B54" s="128">
        <v>8289</v>
      </c>
      <c r="C54" s="128">
        <v>8079</v>
      </c>
      <c r="D54" s="129">
        <v>16368</v>
      </c>
      <c r="F54" s="132" t="s">
        <v>128</v>
      </c>
      <c r="G54" s="131">
        <f>SUM(B50:B54)</f>
        <v>39773</v>
      </c>
      <c r="H54" s="131">
        <f>SUM(C50:C54)</f>
        <v>39092</v>
      </c>
      <c r="I54" s="131">
        <f>SUM(D50:D54)</f>
        <v>78865</v>
      </c>
    </row>
    <row r="55" spans="1:14" x14ac:dyDescent="0.25">
      <c r="A55" s="114" t="s">
        <v>279</v>
      </c>
      <c r="B55" s="121">
        <v>8608</v>
      </c>
      <c r="C55" s="121">
        <v>8470</v>
      </c>
      <c r="D55" s="122">
        <v>17078</v>
      </c>
      <c r="K55" s="123"/>
      <c r="L55" s="124"/>
      <c r="M55" s="124"/>
      <c r="N55" s="124"/>
    </row>
    <row r="56" spans="1:14" x14ac:dyDescent="0.25">
      <c r="A56" s="114" t="s">
        <v>280</v>
      </c>
      <c r="B56" s="124">
        <v>8959</v>
      </c>
      <c r="C56" s="124">
        <v>8728</v>
      </c>
      <c r="D56" s="127">
        <v>17687</v>
      </c>
      <c r="K56" s="123"/>
      <c r="L56" s="124"/>
      <c r="M56" s="124"/>
      <c r="N56" s="124"/>
    </row>
    <row r="57" spans="1:14" x14ac:dyDescent="0.25">
      <c r="A57" s="114" t="s">
        <v>281</v>
      </c>
      <c r="B57" s="124">
        <v>9033</v>
      </c>
      <c r="C57" s="124">
        <v>8812</v>
      </c>
      <c r="D57" s="127">
        <v>17845</v>
      </c>
      <c r="K57" s="123"/>
      <c r="L57" s="124"/>
      <c r="M57" s="124"/>
      <c r="N57" s="124"/>
    </row>
    <row r="58" spans="1:14" x14ac:dyDescent="0.25">
      <c r="A58" s="114" t="s">
        <v>282</v>
      </c>
      <c r="B58" s="124">
        <v>9317</v>
      </c>
      <c r="C58" s="124">
        <v>9303</v>
      </c>
      <c r="D58" s="127">
        <v>18620</v>
      </c>
      <c r="K58" s="123"/>
      <c r="L58" s="124"/>
      <c r="M58" s="124"/>
      <c r="N58" s="124"/>
    </row>
    <row r="59" spans="1:14" x14ac:dyDescent="0.25">
      <c r="A59" s="114" t="s">
        <v>283</v>
      </c>
      <c r="B59" s="128">
        <v>9426</v>
      </c>
      <c r="C59" s="128">
        <v>9695</v>
      </c>
      <c r="D59" s="129">
        <v>19121</v>
      </c>
      <c r="F59" s="132" t="s">
        <v>130</v>
      </c>
      <c r="G59" s="131">
        <f>SUM(B55:B59)</f>
        <v>45343</v>
      </c>
      <c r="H59" s="131">
        <f>SUM(C55:C59)</f>
        <v>45008</v>
      </c>
      <c r="I59" s="131">
        <f>SUM(D55:D59)</f>
        <v>90351</v>
      </c>
    </row>
    <row r="60" spans="1:14" x14ac:dyDescent="0.25">
      <c r="A60" s="114" t="s">
        <v>284</v>
      </c>
      <c r="B60" s="121">
        <v>9954</v>
      </c>
      <c r="C60" s="121">
        <v>9921</v>
      </c>
      <c r="D60" s="122">
        <v>19875</v>
      </c>
      <c r="K60" s="123"/>
      <c r="L60" s="124"/>
      <c r="M60" s="124"/>
      <c r="N60" s="124"/>
    </row>
    <row r="61" spans="1:14" x14ac:dyDescent="0.25">
      <c r="A61" s="114" t="s">
        <v>285</v>
      </c>
      <c r="B61" s="124">
        <v>9686</v>
      </c>
      <c r="C61" s="124">
        <v>10000</v>
      </c>
      <c r="D61" s="127">
        <v>19686</v>
      </c>
      <c r="K61" s="123"/>
      <c r="L61" s="124"/>
      <c r="M61" s="124"/>
      <c r="N61" s="124"/>
    </row>
    <row r="62" spans="1:14" x14ac:dyDescent="0.25">
      <c r="A62" s="114" t="s">
        <v>286</v>
      </c>
      <c r="B62" s="124">
        <v>9982</v>
      </c>
      <c r="C62" s="124">
        <v>10252</v>
      </c>
      <c r="D62" s="127">
        <v>20234</v>
      </c>
      <c r="K62" s="123"/>
      <c r="L62" s="124"/>
      <c r="M62" s="124"/>
      <c r="N62" s="124"/>
    </row>
    <row r="63" spans="1:14" x14ac:dyDescent="0.25">
      <c r="A63" s="114" t="s">
        <v>287</v>
      </c>
      <c r="B63" s="124">
        <v>9997</v>
      </c>
      <c r="C63" s="124">
        <v>10568</v>
      </c>
      <c r="D63" s="127">
        <v>20565</v>
      </c>
      <c r="K63" s="123"/>
      <c r="L63" s="124"/>
      <c r="M63" s="124"/>
      <c r="N63" s="124"/>
    </row>
    <row r="64" spans="1:14" x14ac:dyDescent="0.25">
      <c r="A64" s="114" t="s">
        <v>288</v>
      </c>
      <c r="B64" s="128">
        <v>9879</v>
      </c>
      <c r="C64" s="128">
        <v>10243</v>
      </c>
      <c r="D64" s="129">
        <v>20122</v>
      </c>
      <c r="F64" s="132" t="s">
        <v>132</v>
      </c>
      <c r="G64" s="131">
        <f>SUM(B60:B64)</f>
        <v>49498</v>
      </c>
      <c r="H64" s="131">
        <f>SUM(C60:C64)</f>
        <v>50984</v>
      </c>
      <c r="I64" s="131">
        <f>SUM(D60:D64)</f>
        <v>100482</v>
      </c>
    </row>
    <row r="65" spans="1:14" x14ac:dyDescent="0.25">
      <c r="A65" s="114" t="s">
        <v>289</v>
      </c>
      <c r="B65" s="121">
        <v>10336</v>
      </c>
      <c r="C65" s="121">
        <v>10614</v>
      </c>
      <c r="D65" s="122">
        <v>20950</v>
      </c>
      <c r="K65" s="123"/>
      <c r="L65" s="124"/>
      <c r="M65" s="124"/>
      <c r="N65" s="124"/>
    </row>
    <row r="66" spans="1:14" x14ac:dyDescent="0.25">
      <c r="A66" s="114" t="s">
        <v>290</v>
      </c>
      <c r="B66" s="124">
        <v>10224</v>
      </c>
      <c r="C66" s="124">
        <v>10545</v>
      </c>
      <c r="D66" s="127">
        <v>20769</v>
      </c>
      <c r="K66" s="123"/>
      <c r="L66" s="124"/>
      <c r="M66" s="124"/>
      <c r="N66" s="124"/>
    </row>
    <row r="67" spans="1:14" x14ac:dyDescent="0.25">
      <c r="A67" s="114" t="s">
        <v>291</v>
      </c>
      <c r="B67" s="124">
        <v>10194</v>
      </c>
      <c r="C67" s="124">
        <v>10749</v>
      </c>
      <c r="D67" s="127">
        <v>20943</v>
      </c>
      <c r="K67" s="123"/>
      <c r="L67" s="124"/>
      <c r="M67" s="124"/>
      <c r="N67" s="124"/>
    </row>
    <row r="68" spans="1:14" x14ac:dyDescent="0.25">
      <c r="A68" s="114" t="s">
        <v>292</v>
      </c>
      <c r="B68" s="124">
        <v>10380</v>
      </c>
      <c r="C68" s="124">
        <v>10775</v>
      </c>
      <c r="D68" s="127">
        <v>21155</v>
      </c>
      <c r="K68" s="123"/>
      <c r="L68" s="124"/>
      <c r="M68" s="124"/>
      <c r="N68" s="124"/>
    </row>
    <row r="69" spans="1:14" x14ac:dyDescent="0.25">
      <c r="A69" s="114" t="s">
        <v>293</v>
      </c>
      <c r="B69" s="124">
        <v>10341</v>
      </c>
      <c r="C69" s="124">
        <v>10802</v>
      </c>
      <c r="D69" s="127">
        <v>21143</v>
      </c>
      <c r="F69" s="132" t="s">
        <v>134</v>
      </c>
      <c r="G69" s="131">
        <f>SUM(B65:B69)</f>
        <v>51475</v>
      </c>
      <c r="H69" s="131">
        <f>SUM(C65:C69)</f>
        <v>53485</v>
      </c>
      <c r="I69" s="131">
        <f>SUM(D65:D69)</f>
        <v>104960</v>
      </c>
    </row>
    <row r="70" spans="1:14" x14ac:dyDescent="0.25">
      <c r="A70" s="114" t="s">
        <v>294</v>
      </c>
      <c r="B70" s="121">
        <v>10451</v>
      </c>
      <c r="C70" s="121">
        <v>10752</v>
      </c>
      <c r="D70" s="122">
        <v>21203</v>
      </c>
      <c r="K70" s="123"/>
      <c r="L70" s="124"/>
      <c r="M70" s="124"/>
      <c r="N70" s="124"/>
    </row>
    <row r="71" spans="1:14" x14ac:dyDescent="0.25">
      <c r="A71" s="114" t="s">
        <v>295</v>
      </c>
      <c r="B71" s="124">
        <v>9741</v>
      </c>
      <c r="C71" s="124">
        <v>10258</v>
      </c>
      <c r="D71" s="127">
        <v>19999</v>
      </c>
      <c r="K71" s="123"/>
      <c r="L71" s="124"/>
      <c r="M71" s="124"/>
      <c r="N71" s="124"/>
    </row>
    <row r="72" spans="1:14" x14ac:dyDescent="0.25">
      <c r="A72" s="114" t="s">
        <v>296</v>
      </c>
      <c r="B72" s="124">
        <v>9355</v>
      </c>
      <c r="C72" s="124">
        <v>9833</v>
      </c>
      <c r="D72" s="127">
        <v>19188</v>
      </c>
      <c r="K72" s="123"/>
      <c r="L72" s="124"/>
      <c r="M72" s="124"/>
      <c r="N72" s="124"/>
    </row>
    <row r="73" spans="1:14" x14ac:dyDescent="0.25">
      <c r="A73" s="114" t="s">
        <v>297</v>
      </c>
      <c r="B73" s="124">
        <v>8910</v>
      </c>
      <c r="C73" s="124">
        <v>9877</v>
      </c>
      <c r="D73" s="127">
        <v>18787</v>
      </c>
      <c r="K73" s="123"/>
      <c r="L73" s="124"/>
      <c r="M73" s="124"/>
      <c r="N73" s="124"/>
    </row>
    <row r="74" spans="1:14" x14ac:dyDescent="0.25">
      <c r="A74" s="114" t="s">
        <v>298</v>
      </c>
      <c r="B74" s="128">
        <v>8890</v>
      </c>
      <c r="C74" s="128">
        <v>9630</v>
      </c>
      <c r="D74" s="129">
        <v>18520</v>
      </c>
      <c r="F74" s="132" t="s">
        <v>136</v>
      </c>
      <c r="G74" s="131">
        <f>SUM(B70:B74)</f>
        <v>47347</v>
      </c>
      <c r="H74" s="131">
        <f>SUM(C70:C74)</f>
        <v>50350</v>
      </c>
      <c r="I74" s="131">
        <f>SUM(D70:D74)</f>
        <v>97697</v>
      </c>
    </row>
    <row r="75" spans="1:14" x14ac:dyDescent="0.25">
      <c r="A75" s="114" t="s">
        <v>299</v>
      </c>
      <c r="B75" s="121">
        <v>8652</v>
      </c>
      <c r="C75" s="121">
        <v>9464</v>
      </c>
      <c r="D75" s="122">
        <v>18116</v>
      </c>
      <c r="K75" s="123"/>
      <c r="L75" s="124"/>
      <c r="M75" s="124"/>
      <c r="N75" s="124"/>
    </row>
    <row r="76" spans="1:14" x14ac:dyDescent="0.25">
      <c r="A76" s="114" t="s">
        <v>300</v>
      </c>
      <c r="B76" s="124">
        <v>8288</v>
      </c>
      <c r="C76" s="124">
        <v>9043</v>
      </c>
      <c r="D76" s="127">
        <v>17331</v>
      </c>
      <c r="K76" s="123"/>
      <c r="L76" s="124"/>
      <c r="M76" s="124"/>
      <c r="N76" s="124"/>
    </row>
    <row r="77" spans="1:14" x14ac:dyDescent="0.25">
      <c r="A77" s="114" t="s">
        <v>301</v>
      </c>
      <c r="B77" s="124">
        <v>8189</v>
      </c>
      <c r="C77" s="124">
        <v>8850</v>
      </c>
      <c r="D77" s="127">
        <v>17039</v>
      </c>
      <c r="K77" s="123"/>
      <c r="L77" s="124"/>
      <c r="M77" s="124"/>
      <c r="N77" s="124"/>
    </row>
    <row r="78" spans="1:14" x14ac:dyDescent="0.25">
      <c r="A78" s="114" t="s">
        <v>302</v>
      </c>
      <c r="B78" s="124">
        <v>8142</v>
      </c>
      <c r="C78" s="124">
        <v>8620</v>
      </c>
      <c r="D78" s="127">
        <v>16762</v>
      </c>
      <c r="K78" s="123"/>
      <c r="L78" s="124"/>
      <c r="M78" s="124"/>
      <c r="N78" s="124"/>
    </row>
    <row r="79" spans="1:14" x14ac:dyDescent="0.25">
      <c r="A79" s="114" t="s">
        <v>303</v>
      </c>
      <c r="B79" s="128">
        <v>7863</v>
      </c>
      <c r="C79" s="128">
        <v>8791</v>
      </c>
      <c r="D79" s="129">
        <v>16654</v>
      </c>
      <c r="F79" s="132" t="s">
        <v>138</v>
      </c>
      <c r="G79" s="131">
        <f>SUM(B75:B79)</f>
        <v>41134</v>
      </c>
      <c r="H79" s="131">
        <f>SUM(C75:C79)</f>
        <v>44768</v>
      </c>
      <c r="I79" s="131">
        <f>SUM(D75:D79)</f>
        <v>85902</v>
      </c>
    </row>
    <row r="80" spans="1:14" x14ac:dyDescent="0.25">
      <c r="A80" s="114" t="s">
        <v>304</v>
      </c>
      <c r="B80" s="121">
        <v>7610</v>
      </c>
      <c r="C80" s="121">
        <v>8491</v>
      </c>
      <c r="D80" s="122">
        <v>16101</v>
      </c>
      <c r="K80" s="123"/>
      <c r="L80" s="124"/>
      <c r="M80" s="124"/>
      <c r="N80" s="124"/>
    </row>
    <row r="81" spans="1:14" x14ac:dyDescent="0.25">
      <c r="A81" s="114" t="s">
        <v>305</v>
      </c>
      <c r="B81" s="124">
        <v>7111</v>
      </c>
      <c r="C81" s="124">
        <v>7919</v>
      </c>
      <c r="D81" s="127">
        <v>15030</v>
      </c>
      <c r="K81" s="123"/>
      <c r="L81" s="124"/>
      <c r="M81" s="124"/>
      <c r="N81" s="124"/>
    </row>
    <row r="82" spans="1:14" x14ac:dyDescent="0.25">
      <c r="A82" s="114" t="s">
        <v>306</v>
      </c>
      <c r="B82" s="124">
        <v>6978</v>
      </c>
      <c r="C82" s="124">
        <v>7794</v>
      </c>
      <c r="D82" s="127">
        <v>14772</v>
      </c>
      <c r="K82" s="123"/>
      <c r="L82" s="124"/>
      <c r="M82" s="124"/>
      <c r="N82" s="124"/>
    </row>
    <row r="83" spans="1:14" x14ac:dyDescent="0.25">
      <c r="A83" s="114" t="s">
        <v>307</v>
      </c>
      <c r="B83" s="124">
        <v>6778</v>
      </c>
      <c r="C83" s="124">
        <v>7915</v>
      </c>
      <c r="D83" s="127">
        <v>14693</v>
      </c>
      <c r="K83" s="123"/>
      <c r="L83" s="124"/>
      <c r="M83" s="124"/>
      <c r="N83" s="124"/>
    </row>
    <row r="84" spans="1:14" x14ac:dyDescent="0.25">
      <c r="A84" s="114" t="s">
        <v>308</v>
      </c>
      <c r="B84" s="128">
        <v>7085</v>
      </c>
      <c r="C84" s="128">
        <v>7943</v>
      </c>
      <c r="D84" s="129">
        <v>15028</v>
      </c>
      <c r="F84" s="132" t="s">
        <v>140</v>
      </c>
      <c r="G84" s="131">
        <f>SUM(B80:B84)</f>
        <v>35562</v>
      </c>
      <c r="H84" s="131">
        <f>SUM(C80:C84)</f>
        <v>40062</v>
      </c>
      <c r="I84" s="131">
        <f>SUM(D80:D84)</f>
        <v>75624</v>
      </c>
    </row>
    <row r="85" spans="1:14" x14ac:dyDescent="0.25">
      <c r="A85" s="114" t="s">
        <v>309</v>
      </c>
      <c r="B85" s="121">
        <v>7005</v>
      </c>
      <c r="C85" s="121">
        <v>8051</v>
      </c>
      <c r="D85" s="122">
        <v>15056</v>
      </c>
      <c r="K85" s="123"/>
      <c r="L85" s="124"/>
      <c r="M85" s="124"/>
      <c r="N85" s="124"/>
    </row>
    <row r="86" spans="1:14" x14ac:dyDescent="0.25">
      <c r="A86" s="114" t="s">
        <v>310</v>
      </c>
      <c r="B86" s="124">
        <v>6881</v>
      </c>
      <c r="C86" s="124">
        <v>8159</v>
      </c>
      <c r="D86" s="127">
        <v>15040</v>
      </c>
      <c r="K86" s="123"/>
      <c r="L86" s="124"/>
      <c r="M86" s="124"/>
      <c r="N86" s="124"/>
    </row>
    <row r="87" spans="1:14" x14ac:dyDescent="0.25">
      <c r="A87" s="114" t="s">
        <v>311</v>
      </c>
      <c r="B87" s="124">
        <v>6470</v>
      </c>
      <c r="C87" s="124">
        <v>7514</v>
      </c>
      <c r="D87" s="127">
        <v>13984</v>
      </c>
      <c r="K87" s="123"/>
      <c r="L87" s="124"/>
      <c r="M87" s="124"/>
      <c r="N87" s="124"/>
    </row>
    <row r="88" spans="1:14" x14ac:dyDescent="0.25">
      <c r="A88" s="114" t="s">
        <v>312</v>
      </c>
      <c r="B88" s="124">
        <v>6145</v>
      </c>
      <c r="C88" s="124">
        <v>7199</v>
      </c>
      <c r="D88" s="127">
        <v>13344</v>
      </c>
      <c r="K88" s="123"/>
      <c r="L88" s="124"/>
      <c r="M88" s="124"/>
      <c r="N88" s="124"/>
    </row>
    <row r="89" spans="1:14" x14ac:dyDescent="0.25">
      <c r="A89" s="114" t="s">
        <v>313</v>
      </c>
      <c r="B89" s="124">
        <v>4350</v>
      </c>
      <c r="C89" s="124">
        <v>5401</v>
      </c>
      <c r="D89" s="127">
        <v>9751</v>
      </c>
      <c r="F89" s="132" t="s">
        <v>142</v>
      </c>
      <c r="G89" s="131">
        <f>SUM(B85:B89)</f>
        <v>30851</v>
      </c>
      <c r="H89" s="131">
        <f>SUM(C85:C89)</f>
        <v>36324</v>
      </c>
      <c r="I89" s="131">
        <f>SUM(D85:D89)</f>
        <v>67175</v>
      </c>
    </row>
    <row r="90" spans="1:14" x14ac:dyDescent="0.25">
      <c r="A90" s="114" t="s">
        <v>314</v>
      </c>
      <c r="B90" s="121">
        <v>4568</v>
      </c>
      <c r="C90" s="121">
        <v>5583</v>
      </c>
      <c r="D90" s="122">
        <v>10151</v>
      </c>
    </row>
    <row r="91" spans="1:14" x14ac:dyDescent="0.25">
      <c r="A91" s="114" t="s">
        <v>315</v>
      </c>
      <c r="B91" s="124">
        <v>4208</v>
      </c>
      <c r="C91" s="124">
        <v>5381</v>
      </c>
      <c r="D91" s="127">
        <v>9589</v>
      </c>
    </row>
    <row r="92" spans="1:14" x14ac:dyDescent="0.25">
      <c r="A92" s="114" t="s">
        <v>316</v>
      </c>
      <c r="B92" s="124">
        <v>3860</v>
      </c>
      <c r="C92" s="124">
        <v>5095</v>
      </c>
      <c r="D92" s="127">
        <v>8955</v>
      </c>
    </row>
    <row r="93" spans="1:14" x14ac:dyDescent="0.25">
      <c r="A93" s="114" t="s">
        <v>317</v>
      </c>
      <c r="B93" s="124">
        <v>3701</v>
      </c>
      <c r="C93" s="124">
        <v>4969</v>
      </c>
      <c r="D93" s="127">
        <v>8670</v>
      </c>
    </row>
    <row r="94" spans="1:14" x14ac:dyDescent="0.25">
      <c r="A94" s="114" t="s">
        <v>318</v>
      </c>
      <c r="B94" s="128">
        <v>3913</v>
      </c>
      <c r="C94" s="128">
        <v>5484</v>
      </c>
      <c r="D94" s="129">
        <v>9397</v>
      </c>
      <c r="F94" s="132" t="s">
        <v>144</v>
      </c>
      <c r="G94" s="131">
        <f>SUM(B90:B94)</f>
        <v>20250</v>
      </c>
      <c r="H94" s="131">
        <f>SUM(C90:C94)</f>
        <v>26512</v>
      </c>
      <c r="I94" s="131">
        <f>SUM(D90:D94)</f>
        <v>46762</v>
      </c>
    </row>
    <row r="95" spans="1:14" x14ac:dyDescent="0.25">
      <c r="A95" s="114" t="s">
        <v>319</v>
      </c>
      <c r="B95" s="121">
        <v>3706</v>
      </c>
      <c r="C95" s="121">
        <v>5333</v>
      </c>
      <c r="D95" s="122">
        <v>9039</v>
      </c>
    </row>
    <row r="96" spans="1:14" x14ac:dyDescent="0.25">
      <c r="A96" s="114" t="s">
        <v>320</v>
      </c>
      <c r="B96" s="124">
        <v>3090</v>
      </c>
      <c r="C96" s="124">
        <v>4590</v>
      </c>
      <c r="D96" s="127">
        <v>7680</v>
      </c>
    </row>
    <row r="97" spans="1:12" x14ac:dyDescent="0.25">
      <c r="A97" s="114" t="s">
        <v>321</v>
      </c>
      <c r="B97" s="124">
        <v>2778</v>
      </c>
      <c r="C97" s="124">
        <v>4237</v>
      </c>
      <c r="D97" s="127">
        <v>7015</v>
      </c>
    </row>
    <row r="98" spans="1:12" x14ac:dyDescent="0.25">
      <c r="A98" s="114" t="s">
        <v>322</v>
      </c>
      <c r="B98" s="124">
        <v>2209</v>
      </c>
      <c r="C98" s="124">
        <v>3667</v>
      </c>
      <c r="D98" s="127">
        <v>5876</v>
      </c>
    </row>
    <row r="99" spans="1:12" x14ac:dyDescent="0.25">
      <c r="A99" s="114" t="s">
        <v>323</v>
      </c>
      <c r="B99" s="128">
        <v>1984</v>
      </c>
      <c r="C99" s="128">
        <v>3419</v>
      </c>
      <c r="D99" s="129">
        <v>5403</v>
      </c>
      <c r="F99" s="132" t="s">
        <v>146</v>
      </c>
      <c r="G99" s="131">
        <f>SUM(B95:B99)</f>
        <v>13767</v>
      </c>
      <c r="H99" s="131">
        <f>SUM(C95:C99)</f>
        <v>21246</v>
      </c>
      <c r="I99" s="131">
        <f>SUM(D95:D99)</f>
        <v>35013</v>
      </c>
    </row>
    <row r="100" spans="1:12" x14ac:dyDescent="0.25">
      <c r="A100" s="114" t="s">
        <v>324</v>
      </c>
      <c r="B100" s="121">
        <v>1550</v>
      </c>
      <c r="C100" s="121">
        <v>2934</v>
      </c>
      <c r="D100" s="122">
        <v>4484</v>
      </c>
    </row>
    <row r="101" spans="1:12" x14ac:dyDescent="0.25">
      <c r="A101" s="114" t="s">
        <v>325</v>
      </c>
      <c r="B101" s="124">
        <v>1309</v>
      </c>
      <c r="C101" s="124">
        <v>2661</v>
      </c>
      <c r="D101" s="127">
        <v>3970</v>
      </c>
    </row>
    <row r="102" spans="1:12" x14ac:dyDescent="0.25">
      <c r="A102" s="114" t="s">
        <v>326</v>
      </c>
      <c r="B102" s="124">
        <v>973</v>
      </c>
      <c r="C102" s="124">
        <v>2046</v>
      </c>
      <c r="D102" s="127">
        <v>3019</v>
      </c>
    </row>
    <row r="103" spans="1:12" x14ac:dyDescent="0.25">
      <c r="A103" s="114" t="s">
        <v>327</v>
      </c>
      <c r="B103" s="124">
        <v>743</v>
      </c>
      <c r="C103" s="124">
        <v>1747</v>
      </c>
      <c r="D103" s="127">
        <v>2490</v>
      </c>
    </row>
    <row r="104" spans="1:12" x14ac:dyDescent="0.25">
      <c r="A104" s="114" t="s">
        <v>328</v>
      </c>
      <c r="B104" s="128">
        <v>614</v>
      </c>
      <c r="C104" s="128">
        <v>1504</v>
      </c>
      <c r="D104" s="129">
        <v>2118</v>
      </c>
      <c r="F104" s="132" t="s">
        <v>148</v>
      </c>
      <c r="G104" s="131">
        <f>SUM(B100:B104)</f>
        <v>5189</v>
      </c>
      <c r="H104" s="131">
        <f>SUM(C100:C104)</f>
        <v>10892</v>
      </c>
      <c r="I104" s="131">
        <f>SUM(D100:D104)</f>
        <v>16081</v>
      </c>
    </row>
    <row r="105" spans="1:12" x14ac:dyDescent="0.25">
      <c r="A105" s="114" t="s">
        <v>329</v>
      </c>
      <c r="B105" s="121">
        <v>392</v>
      </c>
      <c r="C105" s="121">
        <v>1050</v>
      </c>
      <c r="D105" s="122">
        <v>1442</v>
      </c>
    </row>
    <row r="106" spans="1:12" x14ac:dyDescent="0.25">
      <c r="A106" s="114" t="s">
        <v>330</v>
      </c>
      <c r="B106" s="124">
        <v>251</v>
      </c>
      <c r="C106" s="124">
        <v>765</v>
      </c>
      <c r="D106" s="127">
        <v>1016</v>
      </c>
    </row>
    <row r="107" spans="1:12" x14ac:dyDescent="0.25">
      <c r="A107" s="114" t="s">
        <v>331</v>
      </c>
      <c r="B107" s="124">
        <v>193</v>
      </c>
      <c r="C107" s="124">
        <v>544</v>
      </c>
      <c r="D107" s="127">
        <v>737</v>
      </c>
    </row>
    <row r="108" spans="1:12" x14ac:dyDescent="0.25">
      <c r="A108" s="114" t="s">
        <v>332</v>
      </c>
      <c r="B108" s="124">
        <v>113</v>
      </c>
      <c r="C108" s="124">
        <v>388</v>
      </c>
      <c r="D108" s="127">
        <v>501</v>
      </c>
    </row>
    <row r="109" spans="1:12" x14ac:dyDescent="0.25">
      <c r="A109" s="114" t="s">
        <v>333</v>
      </c>
      <c r="B109" s="128">
        <v>73</v>
      </c>
      <c r="C109" s="128">
        <v>289</v>
      </c>
      <c r="D109" s="129">
        <v>362</v>
      </c>
      <c r="F109" s="132" t="s">
        <v>150</v>
      </c>
      <c r="G109" s="131">
        <f>SUM(B105:B109)</f>
        <v>1022</v>
      </c>
      <c r="H109" s="131">
        <f>SUM(C105:C109)</f>
        <v>3036</v>
      </c>
      <c r="I109" s="131">
        <f>SUM(D105:D109)</f>
        <v>4058</v>
      </c>
    </row>
    <row r="110" spans="1:12" x14ac:dyDescent="0.25">
      <c r="A110" s="114" t="s">
        <v>334</v>
      </c>
      <c r="B110" s="124">
        <v>107</v>
      </c>
      <c r="C110" s="124">
        <v>487</v>
      </c>
      <c r="D110" s="124">
        <v>594</v>
      </c>
      <c r="F110" s="132" t="s">
        <v>152</v>
      </c>
      <c r="G110" s="124">
        <f>B110</f>
        <v>107</v>
      </c>
      <c r="H110" s="124">
        <f>C110</f>
        <v>487</v>
      </c>
      <c r="I110" s="124">
        <f>D110</f>
        <v>594</v>
      </c>
    </row>
    <row r="111" spans="1:12" x14ac:dyDescent="0.25">
      <c r="A111" s="114" t="s">
        <v>53</v>
      </c>
      <c r="B111" s="124">
        <v>623212</v>
      </c>
      <c r="C111" s="124">
        <v>645906</v>
      </c>
      <c r="D111" s="124">
        <v>1269118</v>
      </c>
      <c r="G111" s="131">
        <f>SUM(G14:G110)</f>
        <v>623212</v>
      </c>
      <c r="H111" s="131">
        <f>SUM(H14:H110)</f>
        <v>645906</v>
      </c>
      <c r="I111" s="131">
        <f>SUM(I14:I110)</f>
        <v>1269118</v>
      </c>
    </row>
    <row r="112" spans="1:12" x14ac:dyDescent="0.25">
      <c r="J112" s="131"/>
      <c r="K112" s="131"/>
      <c r="L112" s="13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EAD8F-A52A-432D-824A-564A74680506}">
  <sheetPr>
    <tabColor rgb="FFFF3B3B"/>
  </sheetPr>
  <dimension ref="A1:T91"/>
  <sheetViews>
    <sheetView topLeftCell="G43" zoomScale="115" zoomScaleNormal="115" workbookViewId="0">
      <selection activeCell="N24" sqref="N24"/>
    </sheetView>
  </sheetViews>
  <sheetFormatPr defaultRowHeight="15" x14ac:dyDescent="0.25"/>
  <cols>
    <col min="1" max="1" width="9.140625" style="114"/>
    <col min="2" max="2" width="12.85546875" style="114" customWidth="1"/>
    <col min="3" max="3" width="9.140625" style="114"/>
    <col min="4" max="4" width="10" style="114" customWidth="1"/>
    <col min="5" max="6" width="9.140625" style="114"/>
    <col min="7" max="8" width="11.42578125" style="114" customWidth="1"/>
    <col min="9" max="16384" width="9.140625" style="114"/>
  </cols>
  <sheetData>
    <row r="1" spans="1:19" ht="18" x14ac:dyDescent="0.25">
      <c r="A1" s="22" t="s">
        <v>24</v>
      </c>
    </row>
    <row r="2" spans="1:19" x14ac:dyDescent="0.25">
      <c r="A2" s="1"/>
    </row>
    <row r="3" spans="1:19" ht="15.75" x14ac:dyDescent="0.25">
      <c r="A3" s="30" t="s">
        <v>353</v>
      </c>
    </row>
    <row r="4" spans="1:19" x14ac:dyDescent="0.25">
      <c r="A4" s="32" t="s">
        <v>26</v>
      </c>
    </row>
    <row r="7" spans="1:19" s="136" customFormat="1" ht="12.75" x14ac:dyDescent="0.2">
      <c r="A7" s="148" t="s">
        <v>349</v>
      </c>
    </row>
    <row r="8" spans="1:19" s="136" customFormat="1" ht="12.75" x14ac:dyDescent="0.2"/>
    <row r="9" spans="1:19" s="136" customFormat="1" ht="12.75" x14ac:dyDescent="0.2">
      <c r="C9" s="137" t="s">
        <v>70</v>
      </c>
      <c r="D9" s="137" t="s">
        <v>71</v>
      </c>
      <c r="E9" s="137" t="s">
        <v>72</v>
      </c>
      <c r="F9" s="137" t="s">
        <v>336</v>
      </c>
      <c r="G9" s="137" t="s">
        <v>337</v>
      </c>
      <c r="H9" s="137" t="s">
        <v>338</v>
      </c>
      <c r="I9" s="137" t="s">
        <v>339</v>
      </c>
      <c r="J9" s="137" t="s">
        <v>340</v>
      </c>
      <c r="K9" s="137" t="s">
        <v>73</v>
      </c>
      <c r="L9" s="137" t="s">
        <v>74</v>
      </c>
      <c r="M9" s="137">
        <v>2022</v>
      </c>
      <c r="N9" s="137">
        <v>2023</v>
      </c>
      <c r="O9" s="137">
        <v>2024</v>
      </c>
      <c r="P9" s="137" t="s">
        <v>39</v>
      </c>
    </row>
    <row r="10" spans="1:19" s="136" customFormat="1" x14ac:dyDescent="0.25"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S10" s="139" t="s">
        <v>341</v>
      </c>
    </row>
    <row r="11" spans="1:19" s="136" customFormat="1" ht="12.75" x14ac:dyDescent="0.2">
      <c r="A11" s="140" t="s">
        <v>32</v>
      </c>
      <c r="B11" s="141" t="s">
        <v>342</v>
      </c>
      <c r="C11" s="142">
        <v>14.016883835152475</v>
      </c>
      <c r="D11" s="142">
        <v>13.987276952134236</v>
      </c>
      <c r="E11" s="142">
        <v>13.898917698051688</v>
      </c>
      <c r="F11" s="142">
        <v>13.789024773695838</v>
      </c>
      <c r="G11" s="142">
        <v>13.651666989722058</v>
      </c>
      <c r="H11" s="142">
        <v>13.5049660877402</v>
      </c>
      <c r="I11" s="142">
        <v>13.359201783917204</v>
      </c>
      <c r="J11" s="142">
        <v>13.16002145421896</v>
      </c>
      <c r="K11" s="142">
        <v>12.956675393477775</v>
      </c>
      <c r="L11" s="142">
        <v>12.891683335664958</v>
      </c>
      <c r="M11" s="142">
        <v>12.688087624671285</v>
      </c>
      <c r="N11" s="142">
        <v>12.448215975534161</v>
      </c>
      <c r="O11" s="143">
        <v>12.186055810604595</v>
      </c>
      <c r="P11" s="143">
        <v>11.910177349214532</v>
      </c>
    </row>
    <row r="12" spans="1:19" s="136" customFormat="1" ht="12.75" x14ac:dyDescent="0.2">
      <c r="A12" s="144" t="s">
        <v>81</v>
      </c>
      <c r="B12" s="136" t="s">
        <v>342</v>
      </c>
      <c r="C12" s="142">
        <v>12.992568982621155</v>
      </c>
      <c r="D12" s="142">
        <v>12.972426051822961</v>
      </c>
      <c r="E12" s="142">
        <v>12.889419980973644</v>
      </c>
      <c r="F12" s="142">
        <v>12.836612910735715</v>
      </c>
      <c r="G12" s="142">
        <v>12.744239973524571</v>
      </c>
      <c r="H12" s="142">
        <v>12.655426709230575</v>
      </c>
      <c r="I12" s="142">
        <v>12.555923223610776</v>
      </c>
      <c r="J12" s="142">
        <v>12.395619096678956</v>
      </c>
      <c r="K12" s="142">
        <v>12.234174510275198</v>
      </c>
      <c r="L12" s="142">
        <v>12.207067537228379</v>
      </c>
      <c r="M12" s="142">
        <v>12.062855127552021</v>
      </c>
      <c r="N12" s="142">
        <v>11.879285918026255</v>
      </c>
      <c r="O12" s="143">
        <v>11.649289405633871</v>
      </c>
      <c r="P12" s="143">
        <v>11.410720339317109</v>
      </c>
    </row>
    <row r="13" spans="1:19" s="136" customFormat="1" ht="21" x14ac:dyDescent="0.2">
      <c r="A13" s="145" t="s">
        <v>82</v>
      </c>
      <c r="B13" s="136" t="s">
        <v>342</v>
      </c>
      <c r="C13" s="142">
        <v>12.21690311888811</v>
      </c>
      <c r="D13" s="142">
        <v>12.301595217671741</v>
      </c>
      <c r="E13" s="142">
        <v>12.193960893508661</v>
      </c>
      <c r="F13" s="142">
        <v>12.154130751367735</v>
      </c>
      <c r="G13" s="142">
        <v>12.122781040697273</v>
      </c>
      <c r="H13" s="142">
        <v>12.071478255109138</v>
      </c>
      <c r="I13" s="142">
        <v>12.00716368623587</v>
      </c>
      <c r="J13" s="142">
        <v>11.89688980972914</v>
      </c>
      <c r="K13" s="142">
        <v>11.77426247634294</v>
      </c>
      <c r="L13" s="142">
        <v>11.768468180364566</v>
      </c>
      <c r="M13" s="142">
        <v>11.629798308392973</v>
      </c>
      <c r="N13" s="142">
        <v>11.479955247632086</v>
      </c>
      <c r="O13" s="143">
        <v>11.295462152061136</v>
      </c>
      <c r="P13" s="143">
        <v>11.121071853384075</v>
      </c>
    </row>
    <row r="14" spans="1:19" s="136" customFormat="1" ht="21" x14ac:dyDescent="0.2">
      <c r="A14" s="146" t="s">
        <v>83</v>
      </c>
      <c r="B14" s="136" t="s">
        <v>342</v>
      </c>
      <c r="C14" s="142">
        <v>13.298516870960261</v>
      </c>
      <c r="D14" s="142">
        <v>13.172289097750484</v>
      </c>
      <c r="E14" s="142">
        <v>13.098234346824041</v>
      </c>
      <c r="F14" s="142">
        <v>13.027046482928837</v>
      </c>
      <c r="G14" s="142">
        <v>12.895897711857035</v>
      </c>
      <c r="H14" s="142">
        <v>12.76483820060092</v>
      </c>
      <c r="I14" s="142">
        <v>12.65586277588198</v>
      </c>
      <c r="J14" s="142">
        <v>12.47662066683918</v>
      </c>
      <c r="K14" s="142">
        <v>12.281671602500822</v>
      </c>
      <c r="L14" s="142">
        <v>12.226340400658909</v>
      </c>
      <c r="M14" s="142">
        <v>12.136654585744513</v>
      </c>
      <c r="N14" s="142">
        <v>11.927936844428245</v>
      </c>
      <c r="O14" s="143">
        <v>11.736402093065218</v>
      </c>
      <c r="P14" s="143">
        <v>11.510827362606573</v>
      </c>
    </row>
    <row r="15" spans="1:19" s="136" customFormat="1" ht="21" x14ac:dyDescent="0.2">
      <c r="A15" s="147" t="s">
        <v>84</v>
      </c>
      <c r="B15" s="136" t="s">
        <v>342</v>
      </c>
      <c r="C15" s="142">
        <v>13.668648275554961</v>
      </c>
      <c r="D15" s="142">
        <v>13.639718109113943</v>
      </c>
      <c r="E15" s="142">
        <v>13.580913210566964</v>
      </c>
      <c r="F15" s="142">
        <v>13.536725544446476</v>
      </c>
      <c r="G15" s="142">
        <v>13.455786665341504</v>
      </c>
      <c r="H15" s="142">
        <v>13.35816923895689</v>
      </c>
      <c r="I15" s="142">
        <v>13.198679975453054</v>
      </c>
      <c r="J15" s="142">
        <v>12.99225499896019</v>
      </c>
      <c r="K15" s="142">
        <v>12.805226907065617</v>
      </c>
      <c r="L15" s="142">
        <v>12.800670315596307</v>
      </c>
      <c r="M15" s="142">
        <v>12.629491344924448</v>
      </c>
      <c r="N15" s="142">
        <v>12.442272683721376</v>
      </c>
      <c r="O15" s="143">
        <v>12.128578108286415</v>
      </c>
      <c r="P15" s="143">
        <v>11.841539833112057</v>
      </c>
    </row>
    <row r="16" spans="1:19" s="148" customFormat="1" ht="12.75" x14ac:dyDescent="0.2">
      <c r="A16" s="149" t="s">
        <v>85</v>
      </c>
      <c r="B16" s="150" t="s">
        <v>342</v>
      </c>
      <c r="C16" s="151">
        <v>12.799121108105249</v>
      </c>
      <c r="D16" s="151">
        <v>12.791830418991756</v>
      </c>
      <c r="E16" s="151">
        <v>12.699944632670787</v>
      </c>
      <c r="F16" s="151">
        <v>12.640192686174615</v>
      </c>
      <c r="G16" s="151">
        <v>12.519886843222617</v>
      </c>
      <c r="H16" s="151">
        <v>12.441124550002698</v>
      </c>
      <c r="I16" s="151">
        <v>12.371874354205413</v>
      </c>
      <c r="J16" s="151">
        <v>12.222762198725947</v>
      </c>
      <c r="K16" s="151">
        <v>12.077130186886285</v>
      </c>
      <c r="L16" s="151">
        <v>12.034966619138361</v>
      </c>
      <c r="M16" s="151">
        <v>11.862987233655414</v>
      </c>
      <c r="N16" s="151">
        <v>11.675611850579648</v>
      </c>
      <c r="O16" s="152">
        <v>11.449306204693187</v>
      </c>
      <c r="P16" s="152">
        <v>11.191023621621769</v>
      </c>
    </row>
    <row r="17" spans="1:19" s="136" customFormat="1" ht="12.75" x14ac:dyDescent="0.2">
      <c r="A17" s="140" t="s">
        <v>32</v>
      </c>
      <c r="B17" s="141" t="s">
        <v>343</v>
      </c>
      <c r="C17" s="142">
        <v>15.521527208874092</v>
      </c>
      <c r="D17" s="142">
        <v>15.352085366115805</v>
      </c>
      <c r="E17" s="142">
        <v>15.268094187639146</v>
      </c>
      <c r="F17" s="142">
        <v>15.180347226375481</v>
      </c>
      <c r="G17" s="142">
        <v>15.129571641078476</v>
      </c>
      <c r="H17" s="142">
        <v>15.093584369356741</v>
      </c>
      <c r="I17" s="142">
        <v>15.100732552737567</v>
      </c>
      <c r="J17" s="142">
        <v>15.06533471027384</v>
      </c>
      <c r="K17" s="142">
        <v>15.015450318744564</v>
      </c>
      <c r="L17" s="142">
        <v>14.956952092801746</v>
      </c>
      <c r="M17" s="142">
        <v>14.892060297407767</v>
      </c>
      <c r="N17" s="142">
        <v>14.965323524416013</v>
      </c>
      <c r="O17" s="143">
        <v>15.064686627699642</v>
      </c>
      <c r="P17" s="143">
        <v>15.208538502200513</v>
      </c>
    </row>
    <row r="18" spans="1:19" s="136" customFormat="1" ht="12.75" x14ac:dyDescent="0.2">
      <c r="A18" s="144" t="s">
        <v>81</v>
      </c>
      <c r="B18" s="141" t="s">
        <v>343</v>
      </c>
      <c r="C18" s="142">
        <v>15.995211326254424</v>
      </c>
      <c r="D18" s="142">
        <v>15.737592256650821</v>
      </c>
      <c r="E18" s="142">
        <v>15.549886464073696</v>
      </c>
      <c r="F18" s="142">
        <v>15.294080539271567</v>
      </c>
      <c r="G18" s="142">
        <v>15.102980521110613</v>
      </c>
      <c r="H18" s="142">
        <v>14.956282752012296</v>
      </c>
      <c r="I18" s="142">
        <v>14.834442927137856</v>
      </c>
      <c r="J18" s="142">
        <v>14.748682384509223</v>
      </c>
      <c r="K18" s="142">
        <v>14.562333213029033</v>
      </c>
      <c r="L18" s="142">
        <v>14.422581521484576</v>
      </c>
      <c r="M18" s="142">
        <v>14.278380814295231</v>
      </c>
      <c r="N18" s="142">
        <v>14.268517012447482</v>
      </c>
      <c r="O18" s="143">
        <v>14.292229422379684</v>
      </c>
      <c r="P18" s="143">
        <v>14.452669835938917</v>
      </c>
    </row>
    <row r="19" spans="1:19" s="136" customFormat="1" ht="21" x14ac:dyDescent="0.2">
      <c r="A19" s="145" t="s">
        <v>82</v>
      </c>
      <c r="B19" s="141" t="s">
        <v>343</v>
      </c>
      <c r="C19" s="142">
        <v>16.129183761787665</v>
      </c>
      <c r="D19" s="142">
        <v>15.816859170008046</v>
      </c>
      <c r="E19" s="142">
        <v>15.605426783740517</v>
      </c>
      <c r="F19" s="142">
        <v>15.315333044698967</v>
      </c>
      <c r="G19" s="142">
        <v>15.068971998984299</v>
      </c>
      <c r="H19" s="142">
        <v>14.856414163161208</v>
      </c>
      <c r="I19" s="142">
        <v>14.677234657328132</v>
      </c>
      <c r="J19" s="142">
        <v>14.493816281158239</v>
      </c>
      <c r="K19" s="142">
        <v>14.165066918104181</v>
      </c>
      <c r="L19" s="142">
        <v>14.014600548122319</v>
      </c>
      <c r="M19" s="142">
        <v>13.762648984620496</v>
      </c>
      <c r="N19" s="142">
        <v>13.72730241899057</v>
      </c>
      <c r="O19" s="143">
        <v>13.779843253193508</v>
      </c>
      <c r="P19" s="143">
        <v>13.90046776730931</v>
      </c>
    </row>
    <row r="20" spans="1:19" s="136" customFormat="1" ht="21" x14ac:dyDescent="0.2">
      <c r="A20" s="146" t="s">
        <v>83</v>
      </c>
      <c r="B20" s="141" t="s">
        <v>343</v>
      </c>
      <c r="C20" s="142">
        <v>16.479030103502225</v>
      </c>
      <c r="D20" s="142">
        <v>16.173706243586196</v>
      </c>
      <c r="E20" s="142">
        <v>15.957416032632279</v>
      </c>
      <c r="F20" s="142">
        <v>15.687667112299467</v>
      </c>
      <c r="G20" s="142">
        <v>15.461801449382772</v>
      </c>
      <c r="H20" s="142">
        <v>15.338589487476561</v>
      </c>
      <c r="I20" s="142">
        <v>15.128258359175305</v>
      </c>
      <c r="J20" s="142">
        <v>15.094123311856556</v>
      </c>
      <c r="K20" s="142">
        <v>14.922013820335636</v>
      </c>
      <c r="L20" s="142">
        <v>14.77728625325469</v>
      </c>
      <c r="M20" s="142">
        <v>14.566855556223009</v>
      </c>
      <c r="N20" s="142">
        <v>14.528657074741449</v>
      </c>
      <c r="O20" s="143">
        <v>14.490400101579153</v>
      </c>
      <c r="P20" s="143">
        <v>14.640288729669509</v>
      </c>
    </row>
    <row r="21" spans="1:19" s="136" customFormat="1" ht="21" x14ac:dyDescent="0.2">
      <c r="A21" s="147" t="s">
        <v>84</v>
      </c>
      <c r="B21" s="141" t="s">
        <v>343</v>
      </c>
      <c r="C21" s="142">
        <v>15.620676164394018</v>
      </c>
      <c r="D21" s="142">
        <v>15.454588645181724</v>
      </c>
      <c r="E21" s="142">
        <v>15.378364211029123</v>
      </c>
      <c r="F21" s="142">
        <v>15.160847567379996</v>
      </c>
      <c r="G21" s="142">
        <v>15.025794088324176</v>
      </c>
      <c r="H21" s="142">
        <v>14.937334466199204</v>
      </c>
      <c r="I21" s="142">
        <v>14.866870389620148</v>
      </c>
      <c r="J21" s="142">
        <v>14.837443204376019</v>
      </c>
      <c r="K21" s="142">
        <v>14.770374538109705</v>
      </c>
      <c r="L21" s="142">
        <v>14.649454253509282</v>
      </c>
      <c r="M21" s="142">
        <v>14.602191747626989</v>
      </c>
      <c r="N21" s="142">
        <v>14.561336271597842</v>
      </c>
      <c r="O21" s="143">
        <v>14.597785079712791</v>
      </c>
      <c r="P21" s="143">
        <v>14.786451418419247</v>
      </c>
    </row>
    <row r="22" spans="1:19" s="148" customFormat="1" ht="12.75" x14ac:dyDescent="0.2">
      <c r="A22" s="149" t="s">
        <v>85</v>
      </c>
      <c r="B22" s="154" t="s">
        <v>343</v>
      </c>
      <c r="C22" s="151">
        <v>15.813864725952326</v>
      </c>
      <c r="D22" s="151">
        <v>15.56189002526648</v>
      </c>
      <c r="E22" s="151">
        <v>15.325067177332921</v>
      </c>
      <c r="F22" s="151">
        <v>15.075248941473612</v>
      </c>
      <c r="G22" s="151">
        <v>14.908098485274785</v>
      </c>
      <c r="H22" s="151">
        <v>14.745007952843109</v>
      </c>
      <c r="I22" s="151">
        <v>14.695701591237858</v>
      </c>
      <c r="J22" s="151">
        <v>14.596703224535364</v>
      </c>
      <c r="K22" s="151">
        <v>14.409249287298067</v>
      </c>
      <c r="L22" s="151">
        <v>14.264355103074239</v>
      </c>
      <c r="M22" s="151">
        <v>14.174094301302858</v>
      </c>
      <c r="N22" s="151">
        <v>14.23169815371404</v>
      </c>
      <c r="O22" s="152">
        <v>14.271360032756943</v>
      </c>
      <c r="P22" s="152">
        <v>14.447203257260346</v>
      </c>
    </row>
    <row r="23" spans="1:19" s="136" customFormat="1" x14ac:dyDescent="0.25">
      <c r="A23" s="140" t="s">
        <v>32</v>
      </c>
      <c r="B23" s="141" t="s">
        <v>344</v>
      </c>
      <c r="C23" s="142">
        <v>49.633258004438041</v>
      </c>
      <c r="D23" s="142">
        <v>49.483154349065309</v>
      </c>
      <c r="E23" s="142">
        <v>49.420729606670108</v>
      </c>
      <c r="F23" s="142">
        <v>49.287160724691773</v>
      </c>
      <c r="G23" s="142">
        <v>49.180300035517689</v>
      </c>
      <c r="H23" s="142">
        <v>49.07322059147431</v>
      </c>
      <c r="I23" s="142">
        <v>48.981423558270556</v>
      </c>
      <c r="J23" s="142">
        <v>48.882673564944007</v>
      </c>
      <c r="K23" s="142">
        <v>48.790543254051613</v>
      </c>
      <c r="L23" s="142">
        <v>48.615877925889691</v>
      </c>
      <c r="M23" s="142">
        <v>48.616070372058964</v>
      </c>
      <c r="N23" s="142">
        <v>48.549223547062851</v>
      </c>
      <c r="O23" s="143">
        <v>48.403935274878954</v>
      </c>
      <c r="P23" s="143">
        <v>48.153403414796138</v>
      </c>
      <c r="S23" s="139" t="s">
        <v>346</v>
      </c>
    </row>
    <row r="24" spans="1:19" s="136" customFormat="1" ht="12.75" x14ac:dyDescent="0.2">
      <c r="A24" s="144" t="s">
        <v>81</v>
      </c>
      <c r="B24" s="141" t="s">
        <v>344</v>
      </c>
      <c r="C24" s="142">
        <v>49.238910117451098</v>
      </c>
      <c r="D24" s="142">
        <v>49.233946942759161</v>
      </c>
      <c r="E24" s="142">
        <v>49.322645188423159</v>
      </c>
      <c r="F24" s="142">
        <v>49.257645463188673</v>
      </c>
      <c r="G24" s="142">
        <v>49.205171754818835</v>
      </c>
      <c r="H24" s="142">
        <v>49.115558590792794</v>
      </c>
      <c r="I24" s="142">
        <v>49.053601136256496</v>
      </c>
      <c r="J24" s="142">
        <v>48.997689607848415</v>
      </c>
      <c r="K24" s="142">
        <v>48.914285890933201</v>
      </c>
      <c r="L24" s="142">
        <v>48.646851083362222</v>
      </c>
      <c r="M24" s="142">
        <v>48.64861475763157</v>
      </c>
      <c r="N24" s="142">
        <v>48.572598255419699</v>
      </c>
      <c r="O24" s="143">
        <v>48.410289775049996</v>
      </c>
      <c r="P24" s="143">
        <v>48.107345300883772</v>
      </c>
    </row>
    <row r="25" spans="1:19" s="136" customFormat="1" ht="21" x14ac:dyDescent="0.2">
      <c r="A25" s="145" t="s">
        <v>82</v>
      </c>
      <c r="B25" s="141" t="s">
        <v>344</v>
      </c>
      <c r="C25" s="142">
        <v>49.795529493067455</v>
      </c>
      <c r="D25" s="142">
        <v>49.831767373509678</v>
      </c>
      <c r="E25" s="142">
        <v>49.937235287788432</v>
      </c>
      <c r="F25" s="142">
        <v>49.850106925912804</v>
      </c>
      <c r="G25" s="142">
        <v>49.811205023100591</v>
      </c>
      <c r="H25" s="142">
        <v>49.760193435129672</v>
      </c>
      <c r="I25" s="142">
        <v>49.624172780655385</v>
      </c>
      <c r="J25" s="142">
        <v>49.475804959756218</v>
      </c>
      <c r="K25" s="142">
        <v>49.367449243313274</v>
      </c>
      <c r="L25" s="142">
        <v>49.016715323698207</v>
      </c>
      <c r="M25" s="142">
        <v>48.965586456069438</v>
      </c>
      <c r="N25" s="142">
        <v>48.791894540072136</v>
      </c>
      <c r="O25" s="143">
        <v>48.512718246220778</v>
      </c>
      <c r="P25" s="143">
        <v>48.143057963380905</v>
      </c>
    </row>
    <row r="26" spans="1:19" s="136" customFormat="1" ht="21" x14ac:dyDescent="0.2">
      <c r="A26" s="146" t="s">
        <v>83</v>
      </c>
      <c r="B26" s="141" t="s">
        <v>344</v>
      </c>
      <c r="C26" s="142">
        <v>49.14510234276252</v>
      </c>
      <c r="D26" s="142">
        <v>49.176263621703512</v>
      </c>
      <c r="E26" s="142">
        <v>49.332536169693</v>
      </c>
      <c r="F26" s="142">
        <v>49.323516556972443</v>
      </c>
      <c r="G26" s="142">
        <v>49.352804513773648</v>
      </c>
      <c r="H26" s="142">
        <v>49.345024672512338</v>
      </c>
      <c r="I26" s="142">
        <v>49.35254505585759</v>
      </c>
      <c r="J26" s="142">
        <v>49.376496522989541</v>
      </c>
      <c r="K26" s="142">
        <v>49.317538664034224</v>
      </c>
      <c r="L26" s="142">
        <v>49.127876082682398</v>
      </c>
      <c r="M26" s="142">
        <v>49.114621920532898</v>
      </c>
      <c r="N26" s="142">
        <v>49.090684151923789</v>
      </c>
      <c r="O26" s="143">
        <v>48.929075028234998</v>
      </c>
      <c r="P26" s="143">
        <v>48.603383634204597</v>
      </c>
    </row>
    <row r="27" spans="1:19" s="136" customFormat="1" ht="21" x14ac:dyDescent="0.2">
      <c r="A27" s="147" t="s">
        <v>84</v>
      </c>
      <c r="B27" s="141" t="s">
        <v>344</v>
      </c>
      <c r="C27" s="142">
        <v>49.210060084417172</v>
      </c>
      <c r="D27" s="142">
        <v>49.079737112993904</v>
      </c>
      <c r="E27" s="142">
        <v>49.128879873201384</v>
      </c>
      <c r="F27" s="142">
        <v>49.065401739378302</v>
      </c>
      <c r="G27" s="142">
        <v>49.010010156131109</v>
      </c>
      <c r="H27" s="142">
        <v>48.867289742895473</v>
      </c>
      <c r="I27" s="142">
        <v>48.849675003444091</v>
      </c>
      <c r="J27" s="142">
        <v>48.805480108140124</v>
      </c>
      <c r="K27" s="142">
        <v>48.705442798304475</v>
      </c>
      <c r="L27" s="142">
        <v>48.488285406617777</v>
      </c>
      <c r="M27" s="142">
        <v>48.557381126227952</v>
      </c>
      <c r="N27" s="142">
        <v>48.543323432659449</v>
      </c>
      <c r="O27" s="143">
        <v>48.431685273790535</v>
      </c>
      <c r="P27" s="143">
        <v>48.177188560286829</v>
      </c>
    </row>
    <row r="28" spans="1:19" s="148" customFormat="1" ht="12.75" x14ac:dyDescent="0.2">
      <c r="A28" s="149" t="s">
        <v>85</v>
      </c>
      <c r="B28" s="154" t="s">
        <v>344</v>
      </c>
      <c r="C28" s="151">
        <v>48.908477128953145</v>
      </c>
      <c r="D28" s="151">
        <v>48.942432007978347</v>
      </c>
      <c r="E28" s="151">
        <v>48.994752802653565</v>
      </c>
      <c r="F28" s="151">
        <v>48.903537247653169</v>
      </c>
      <c r="G28" s="151">
        <v>48.778653679897275</v>
      </c>
      <c r="H28" s="151">
        <v>48.637738360455224</v>
      </c>
      <c r="I28" s="151">
        <v>48.541020872081006</v>
      </c>
      <c r="J28" s="151">
        <v>48.48072502791095</v>
      </c>
      <c r="K28" s="151">
        <v>48.412522436912681</v>
      </c>
      <c r="L28" s="151">
        <v>48.106818757245847</v>
      </c>
      <c r="M28" s="151">
        <v>48.106454884310857</v>
      </c>
      <c r="N28" s="151">
        <v>48.012022327179046</v>
      </c>
      <c r="O28" s="152">
        <v>47.894908396391351</v>
      </c>
      <c r="P28" s="152">
        <v>47.619060484644457</v>
      </c>
    </row>
    <row r="29" spans="1:19" s="136" customFormat="1" ht="12.75" x14ac:dyDescent="0.2">
      <c r="A29" s="140" t="s">
        <v>32</v>
      </c>
      <c r="B29" s="141" t="s">
        <v>345</v>
      </c>
      <c r="C29" s="142">
        <v>20.803027136973139</v>
      </c>
      <c r="D29" s="142">
        <v>21.150022601070113</v>
      </c>
      <c r="E29" s="142">
        <v>21.382835646503704</v>
      </c>
      <c r="F29" s="142">
        <v>21.712058758451185</v>
      </c>
      <c r="G29" s="142">
        <v>22.007529446159648</v>
      </c>
      <c r="H29" s="142">
        <v>22.29913147413712</v>
      </c>
      <c r="I29" s="142">
        <v>22.532772442048408</v>
      </c>
      <c r="J29" s="142">
        <v>22.868344750634996</v>
      </c>
      <c r="K29" s="142">
        <v>23.212509386083727</v>
      </c>
      <c r="L29" s="142">
        <v>23.506489180866442</v>
      </c>
      <c r="M29" s="142">
        <v>23.77038520309619</v>
      </c>
      <c r="N29" s="142">
        <v>24.002582766595996</v>
      </c>
      <c r="O29" s="143">
        <v>24.309353900198452</v>
      </c>
      <c r="P29" s="143">
        <v>24.687924292215023</v>
      </c>
    </row>
    <row r="30" spans="1:19" s="136" customFormat="1" ht="12.75" x14ac:dyDescent="0.2">
      <c r="A30" s="144" t="s">
        <v>81</v>
      </c>
      <c r="B30" s="141" t="s">
        <v>345</v>
      </c>
      <c r="C30" s="142">
        <v>21.743992725135026</v>
      </c>
      <c r="D30" s="142">
        <v>22.022587308105784</v>
      </c>
      <c r="E30" s="142">
        <v>22.206037907280617</v>
      </c>
      <c r="F30" s="142">
        <v>22.576589810254628</v>
      </c>
      <c r="G30" s="142">
        <v>22.90999032802543</v>
      </c>
      <c r="H30" s="142">
        <v>23.234993159371886</v>
      </c>
      <c r="I30" s="142">
        <v>23.524250377890443</v>
      </c>
      <c r="J30" s="142">
        <v>23.828408212848238</v>
      </c>
      <c r="K30" s="142">
        <v>24.258834058121661</v>
      </c>
      <c r="L30" s="142">
        <v>24.68563916653396</v>
      </c>
      <c r="M30" s="142">
        <v>24.964379481954619</v>
      </c>
      <c r="N30" s="142">
        <v>25.23284513058422</v>
      </c>
      <c r="O30" s="143">
        <v>25.602900507336727</v>
      </c>
      <c r="P30" s="143">
        <v>25.981331252020212</v>
      </c>
    </row>
    <row r="31" spans="1:19" s="136" customFormat="1" ht="21" x14ac:dyDescent="0.2">
      <c r="A31" s="145" t="s">
        <v>82</v>
      </c>
      <c r="B31" s="141" t="s">
        <v>345</v>
      </c>
      <c r="C31" s="142">
        <v>21.82886204363156</v>
      </c>
      <c r="D31" s="142">
        <v>22.013205928703943</v>
      </c>
      <c r="E31" s="142">
        <v>22.227837535580257</v>
      </c>
      <c r="F31" s="142">
        <v>22.64336600149565</v>
      </c>
      <c r="G31" s="142">
        <v>22.957798963853591</v>
      </c>
      <c r="H31" s="142">
        <v>23.275148222980356</v>
      </c>
      <c r="I31" s="142">
        <v>23.656143060678286</v>
      </c>
      <c r="J31" s="142">
        <v>24.104226858563198</v>
      </c>
      <c r="K31" s="142">
        <v>24.662017786038433</v>
      </c>
      <c r="L31" s="142">
        <v>25.156888838455217</v>
      </c>
      <c r="M31" s="142">
        <v>25.591785600575868</v>
      </c>
      <c r="N31" s="142">
        <v>25.952551371409911</v>
      </c>
      <c r="O31" s="143">
        <v>26.363167289563229</v>
      </c>
      <c r="P31" s="143">
        <v>26.78203299137369</v>
      </c>
    </row>
    <row r="32" spans="1:19" s="136" customFormat="1" ht="21" x14ac:dyDescent="0.2">
      <c r="A32" s="146" t="s">
        <v>83</v>
      </c>
      <c r="B32" s="141" t="s">
        <v>345</v>
      </c>
      <c r="C32" s="142">
        <v>21.049915571711789</v>
      </c>
      <c r="D32" s="142">
        <v>21.452004365460738</v>
      </c>
      <c r="E32" s="142">
        <v>21.583205562145015</v>
      </c>
      <c r="F32" s="142">
        <v>21.930596976552859</v>
      </c>
      <c r="G32" s="142">
        <v>22.25791795423714</v>
      </c>
      <c r="H32" s="142">
        <v>22.521211260605632</v>
      </c>
      <c r="I32" s="142">
        <v>22.836734958674469</v>
      </c>
      <c r="J32" s="142">
        <v>23.027210104457716</v>
      </c>
      <c r="K32" s="142">
        <v>23.45146429746627</v>
      </c>
      <c r="L32" s="142">
        <v>23.838939369785855</v>
      </c>
      <c r="M32" s="142">
        <v>24.145157953051267</v>
      </c>
      <c r="N32" s="142">
        <v>24.411928939950712</v>
      </c>
      <c r="O32" s="143">
        <v>24.803023316425751</v>
      </c>
      <c r="P32" s="143">
        <v>25.202471013622596</v>
      </c>
    </row>
    <row r="33" spans="1:20" s="136" customFormat="1" ht="21" x14ac:dyDescent="0.2">
      <c r="A33" s="147" t="s">
        <v>84</v>
      </c>
      <c r="B33" s="141" t="s">
        <v>345</v>
      </c>
      <c r="C33" s="142">
        <v>21.471988701966659</v>
      </c>
      <c r="D33" s="142">
        <v>21.790798954786602</v>
      </c>
      <c r="E33" s="142">
        <v>21.878964395271726</v>
      </c>
      <c r="F33" s="142">
        <v>22.204183307049533</v>
      </c>
      <c r="G33" s="142">
        <v>22.471138884316385</v>
      </c>
      <c r="H33" s="142">
        <v>22.797991964121763</v>
      </c>
      <c r="I33" s="142">
        <v>23.052838553734016</v>
      </c>
      <c r="J33" s="142">
        <v>23.333942514321006</v>
      </c>
      <c r="K33" s="142">
        <v>23.688294775305582</v>
      </c>
      <c r="L33" s="142">
        <v>24.025589234170802</v>
      </c>
      <c r="M33" s="142">
        <v>24.168529258906165</v>
      </c>
      <c r="N33" s="142">
        <v>24.407716138098433</v>
      </c>
      <c r="O33" s="143">
        <v>24.801918999763007</v>
      </c>
      <c r="P33" s="143">
        <v>25.150885429694764</v>
      </c>
    </row>
    <row r="34" spans="1:20" s="148" customFormat="1" x14ac:dyDescent="0.25">
      <c r="A34" s="155" t="s">
        <v>85</v>
      </c>
      <c r="B34" s="141" t="s">
        <v>345</v>
      </c>
      <c r="C34" s="142">
        <v>22.447332248472645</v>
      </c>
      <c r="D34" s="142">
        <v>22.668119767743729</v>
      </c>
      <c r="E34" s="142">
        <v>22.948996022695525</v>
      </c>
      <c r="F34" s="142">
        <v>23.342575548104072</v>
      </c>
      <c r="G34" s="142">
        <v>23.751924739488746</v>
      </c>
      <c r="H34" s="142">
        <v>24.132960230645299</v>
      </c>
      <c r="I34" s="142">
        <v>24.358338499690017</v>
      </c>
      <c r="J34" s="142">
        <v>24.667761213633675</v>
      </c>
      <c r="K34" s="142">
        <v>25.069158483792631</v>
      </c>
      <c r="L34" s="142">
        <v>25.552016843676288</v>
      </c>
      <c r="M34" s="142">
        <v>25.804017478466324</v>
      </c>
      <c r="N34" s="142">
        <v>26.029143409188492</v>
      </c>
      <c r="O34" s="143">
        <v>26.33405078942619</v>
      </c>
      <c r="P34" s="143">
        <v>26.691649082612184</v>
      </c>
      <c r="S34" s="139" t="s">
        <v>347</v>
      </c>
    </row>
    <row r="35" spans="1:20" s="136" customFormat="1" ht="12.75" x14ac:dyDescent="0.2"/>
    <row r="36" spans="1:20" s="136" customFormat="1" ht="12.75" x14ac:dyDescent="0.2"/>
    <row r="37" spans="1:20" s="136" customFormat="1" ht="12.75" x14ac:dyDescent="0.2"/>
    <row r="38" spans="1:20" s="136" customFormat="1" x14ac:dyDescent="0.25">
      <c r="A38" s="1" t="s">
        <v>23</v>
      </c>
    </row>
    <row r="39" spans="1:20" s="136" customFormat="1" ht="12.75" x14ac:dyDescent="0.2">
      <c r="A39" s="156"/>
      <c r="B39" s="156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43"/>
      <c r="P39" s="143"/>
    </row>
    <row r="40" spans="1:20" s="148" customFormat="1" ht="12.75" x14ac:dyDescent="0.2">
      <c r="A40" s="156"/>
      <c r="B40" s="156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43"/>
      <c r="P40" s="143"/>
    </row>
    <row r="41" spans="1:20" s="136" customFormat="1" ht="12.75" x14ac:dyDescent="0.2">
      <c r="A41" s="156"/>
      <c r="B41" s="156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43"/>
      <c r="P41" s="143"/>
    </row>
    <row r="42" spans="1:20" s="136" customFormat="1" ht="12.75" x14ac:dyDescent="0.2">
      <c r="A42" s="156"/>
      <c r="B42" s="156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43"/>
      <c r="P42" s="143"/>
    </row>
    <row r="43" spans="1:20" s="136" customFormat="1" ht="12.75" x14ac:dyDescent="0.2">
      <c r="A43" s="156"/>
      <c r="B43" s="156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43"/>
      <c r="P43" s="143"/>
    </row>
    <row r="44" spans="1:20" s="136" customFormat="1" ht="12.75" x14ac:dyDescent="0.2">
      <c r="A44" s="156"/>
      <c r="B44" s="156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43"/>
      <c r="P44" s="143"/>
    </row>
    <row r="45" spans="1:20" s="136" customFormat="1" ht="12.75" x14ac:dyDescent="0.2"/>
    <row r="46" spans="1:20" s="148" customFormat="1" x14ac:dyDescent="0.25">
      <c r="T46" s="157" t="s">
        <v>348</v>
      </c>
    </row>
    <row r="51" spans="1:20" x14ac:dyDescent="0.25">
      <c r="A51" s="158"/>
    </row>
    <row r="63" spans="1:20" x14ac:dyDescent="0.25">
      <c r="T63" s="32" t="s">
        <v>26</v>
      </c>
    </row>
    <row r="65" spans="1:20" x14ac:dyDescent="0.25">
      <c r="T65" s="32" t="s">
        <v>23</v>
      </c>
    </row>
    <row r="69" spans="1:20" x14ac:dyDescent="0.25">
      <c r="A69" s="139"/>
    </row>
    <row r="70" spans="1:20" x14ac:dyDescent="0.25">
      <c r="A70" s="159"/>
    </row>
    <row r="71" spans="1:20" x14ac:dyDescent="0.25">
      <c r="A71" s="160"/>
      <c r="B71" s="160"/>
      <c r="C71" s="160"/>
      <c r="D71" s="160"/>
      <c r="E71" s="160"/>
      <c r="F71" s="160"/>
      <c r="G71" s="160"/>
      <c r="H71" s="160"/>
      <c r="I71" s="160"/>
    </row>
    <row r="72" spans="1:20" x14ac:dyDescent="0.25">
      <c r="A72" s="160"/>
      <c r="B72" s="160"/>
      <c r="C72" s="160"/>
      <c r="D72" s="160"/>
      <c r="E72" s="160"/>
      <c r="F72" s="160"/>
      <c r="G72" s="160"/>
      <c r="H72" s="160"/>
      <c r="I72" s="160"/>
    </row>
    <row r="73" spans="1:20" x14ac:dyDescent="0.25">
      <c r="A73" s="160"/>
      <c r="B73" s="160"/>
      <c r="C73" s="160"/>
      <c r="D73" s="160"/>
      <c r="E73" s="160"/>
      <c r="F73" s="160"/>
      <c r="G73" s="160"/>
      <c r="H73" s="160"/>
      <c r="I73" s="160"/>
    </row>
    <row r="74" spans="1:20" x14ac:dyDescent="0.25">
      <c r="A74" s="160"/>
      <c r="B74" s="160"/>
      <c r="C74" s="160"/>
      <c r="D74" s="160"/>
      <c r="E74" s="160"/>
      <c r="F74" s="160"/>
      <c r="G74" s="160"/>
      <c r="H74" s="160"/>
      <c r="I74" s="160"/>
    </row>
    <row r="75" spans="1:20" x14ac:dyDescent="0.25">
      <c r="A75" s="160"/>
      <c r="B75" s="160"/>
      <c r="C75" s="160"/>
      <c r="D75" s="160"/>
      <c r="E75" s="160"/>
      <c r="F75" s="160"/>
      <c r="G75" s="160"/>
      <c r="H75" s="160"/>
      <c r="I75" s="160"/>
    </row>
    <row r="76" spans="1:20" x14ac:dyDescent="0.25">
      <c r="A76" s="160"/>
      <c r="B76" s="160"/>
      <c r="C76" s="160"/>
      <c r="D76" s="160"/>
      <c r="E76" s="160"/>
      <c r="F76" s="160"/>
      <c r="G76" s="160"/>
      <c r="H76" s="160"/>
      <c r="I76" s="160"/>
    </row>
    <row r="77" spans="1:20" x14ac:dyDescent="0.25">
      <c r="A77" s="160"/>
      <c r="B77" s="160"/>
      <c r="C77" s="160"/>
      <c r="D77" s="160"/>
      <c r="E77" s="160"/>
      <c r="F77" s="160"/>
      <c r="G77" s="160"/>
      <c r="H77" s="160"/>
      <c r="I77" s="160"/>
    </row>
    <row r="78" spans="1:20" x14ac:dyDescent="0.25">
      <c r="A78" s="160"/>
      <c r="B78" s="160"/>
      <c r="C78" s="160"/>
      <c r="D78" s="160"/>
      <c r="E78" s="160"/>
      <c r="F78" s="160"/>
      <c r="G78" s="160"/>
      <c r="H78" s="160"/>
      <c r="I78" s="160"/>
    </row>
    <row r="79" spans="1:20" x14ac:dyDescent="0.25">
      <c r="A79" s="160"/>
      <c r="B79" s="160"/>
      <c r="C79" s="160"/>
      <c r="D79" s="160"/>
      <c r="E79" s="160"/>
      <c r="F79" s="160"/>
      <c r="G79" s="160"/>
      <c r="H79" s="160"/>
      <c r="I79" s="160"/>
    </row>
    <row r="80" spans="1:20" x14ac:dyDescent="0.25">
      <c r="A80" s="160"/>
      <c r="B80" s="160"/>
      <c r="C80" s="160"/>
      <c r="D80" s="160"/>
      <c r="E80" s="160"/>
      <c r="F80" s="160"/>
      <c r="G80" s="160"/>
      <c r="H80" s="160"/>
      <c r="I80" s="160"/>
      <c r="M80" s="161"/>
      <c r="N80" s="161"/>
    </row>
    <row r="81" spans="1:9" x14ac:dyDescent="0.25">
      <c r="A81" s="160"/>
      <c r="B81" s="160"/>
      <c r="C81" s="160"/>
      <c r="D81" s="160"/>
      <c r="E81" s="160"/>
      <c r="F81" s="160"/>
      <c r="G81" s="160"/>
      <c r="H81" s="160"/>
      <c r="I81" s="160"/>
    </row>
    <row r="82" spans="1:9" x14ac:dyDescent="0.25">
      <c r="A82" s="160"/>
      <c r="B82" s="160"/>
      <c r="C82" s="160"/>
      <c r="D82" s="160"/>
      <c r="E82" s="160"/>
      <c r="F82" s="160"/>
      <c r="G82" s="160"/>
      <c r="H82" s="160"/>
      <c r="I82" s="160"/>
    </row>
    <row r="83" spans="1:9" x14ac:dyDescent="0.25">
      <c r="A83" s="160"/>
      <c r="B83" s="160"/>
      <c r="C83" s="160"/>
      <c r="D83" s="160"/>
      <c r="E83" s="160"/>
      <c r="F83" s="160"/>
      <c r="G83" s="160"/>
      <c r="H83" s="160"/>
      <c r="I83" s="160"/>
    </row>
    <row r="84" spans="1:9" x14ac:dyDescent="0.25">
      <c r="A84" s="160"/>
      <c r="B84" s="160"/>
      <c r="C84" s="160"/>
      <c r="D84" s="160"/>
      <c r="E84" s="160"/>
      <c r="F84" s="160"/>
      <c r="G84" s="160"/>
      <c r="H84" s="160"/>
      <c r="I84" s="160"/>
    </row>
    <row r="85" spans="1:9" x14ac:dyDescent="0.25">
      <c r="A85" s="160"/>
      <c r="B85" s="160"/>
      <c r="C85" s="160"/>
      <c r="D85" s="160"/>
      <c r="E85" s="160"/>
      <c r="F85" s="160"/>
      <c r="G85" s="160"/>
      <c r="H85" s="160"/>
      <c r="I85" s="160"/>
    </row>
    <row r="86" spans="1:9" x14ac:dyDescent="0.25">
      <c r="A86" s="160"/>
      <c r="B86" s="160"/>
      <c r="C86" s="160"/>
      <c r="D86" s="160"/>
      <c r="E86" s="160"/>
      <c r="F86" s="160"/>
      <c r="G86" s="160"/>
      <c r="H86" s="160"/>
      <c r="I86" s="160"/>
    </row>
    <row r="87" spans="1:9" x14ac:dyDescent="0.25">
      <c r="A87" s="160"/>
      <c r="B87" s="160"/>
      <c r="C87" s="160"/>
      <c r="D87" s="160"/>
      <c r="E87" s="160"/>
      <c r="F87" s="160"/>
      <c r="G87" s="160"/>
      <c r="H87" s="160"/>
      <c r="I87" s="160"/>
    </row>
    <row r="88" spans="1:9" x14ac:dyDescent="0.25">
      <c r="A88" s="160"/>
      <c r="B88" s="160"/>
      <c r="C88" s="160"/>
      <c r="D88" s="160"/>
      <c r="E88" s="160"/>
      <c r="F88" s="160"/>
      <c r="G88" s="160"/>
      <c r="H88" s="160"/>
      <c r="I88" s="160"/>
    </row>
    <row r="89" spans="1:9" x14ac:dyDescent="0.25">
      <c r="A89" s="162"/>
      <c r="B89" s="163"/>
      <c r="C89" s="164"/>
      <c r="D89" s="164"/>
      <c r="E89" s="163"/>
      <c r="F89" s="164"/>
      <c r="G89" s="164"/>
      <c r="H89" s="165"/>
      <c r="I89" s="165"/>
    </row>
    <row r="90" spans="1:9" x14ac:dyDescent="0.25">
      <c r="A90" s="162"/>
      <c r="B90" s="166"/>
      <c r="C90" s="166"/>
      <c r="D90" s="167"/>
      <c r="E90" s="166"/>
      <c r="F90" s="166"/>
      <c r="G90" s="167"/>
      <c r="H90" s="166"/>
      <c r="I90" s="166"/>
    </row>
    <row r="91" spans="1:9" x14ac:dyDescent="0.25">
      <c r="A91" s="162"/>
      <c r="B91" s="167"/>
      <c r="C91" s="167"/>
      <c r="D91" s="166"/>
      <c r="E91" s="167"/>
      <c r="F91" s="167"/>
      <c r="G91" s="166"/>
      <c r="H91" s="139"/>
      <c r="I91" s="139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3A2D6-CA1C-4F8C-80B8-6D6094F352F5}">
  <sheetPr>
    <tabColor rgb="FFFF3B3B"/>
  </sheetPr>
  <dimension ref="A1:R21"/>
  <sheetViews>
    <sheetView tabSelected="1" workbookViewId="0">
      <selection activeCell="Q26" sqref="Q26"/>
    </sheetView>
  </sheetViews>
  <sheetFormatPr defaultRowHeight="15" x14ac:dyDescent="0.25"/>
  <cols>
    <col min="1" max="1" width="9.140625" style="114"/>
    <col min="2" max="2" width="15.140625" style="114" customWidth="1"/>
    <col min="3" max="5" width="12" style="114" bestFit="1" customWidth="1"/>
    <col min="6" max="9" width="9.140625" style="114"/>
    <col min="10" max="10" width="10.140625" style="114" bestFit="1" customWidth="1"/>
    <col min="11" max="15" width="10.5703125" style="114" customWidth="1"/>
    <col min="16" max="18" width="9.85546875" style="114" bestFit="1" customWidth="1"/>
    <col min="19" max="19" width="12" style="114" customWidth="1"/>
    <col min="20" max="20" width="10.7109375" style="114" customWidth="1"/>
    <col min="21" max="21" width="12.42578125" style="114" customWidth="1"/>
    <col min="22" max="16384" width="9.140625" style="114"/>
  </cols>
  <sheetData>
    <row r="1" spans="1:18" ht="18" x14ac:dyDescent="0.25">
      <c r="A1" s="22" t="s">
        <v>24</v>
      </c>
    </row>
    <row r="2" spans="1:18" x14ac:dyDescent="0.25">
      <c r="A2" s="1"/>
    </row>
    <row r="3" spans="1:18" ht="15.75" x14ac:dyDescent="0.25">
      <c r="A3" s="30" t="s">
        <v>353</v>
      </c>
    </row>
    <row r="4" spans="1:18" x14ac:dyDescent="0.25">
      <c r="A4" s="32" t="s">
        <v>26</v>
      </c>
    </row>
    <row r="7" spans="1:18" x14ac:dyDescent="0.25">
      <c r="B7" s="139" t="s">
        <v>350</v>
      </c>
    </row>
    <row r="8" spans="1:18" x14ac:dyDescent="0.25">
      <c r="B8" s="159"/>
    </row>
    <row r="9" spans="1:18" x14ac:dyDescent="0.25">
      <c r="B9" s="159"/>
    </row>
    <row r="10" spans="1:18" x14ac:dyDescent="0.25">
      <c r="B10" s="318" t="s">
        <v>34</v>
      </c>
      <c r="C10" s="316" t="s">
        <v>351</v>
      </c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20"/>
      <c r="O10" s="316" t="s">
        <v>352</v>
      </c>
      <c r="P10" s="317"/>
      <c r="Q10" s="317"/>
      <c r="R10" s="180"/>
    </row>
    <row r="11" spans="1:18" x14ac:dyDescent="0.25">
      <c r="B11" s="318"/>
      <c r="C11" s="321">
        <v>2013</v>
      </c>
      <c r="D11" s="322"/>
      <c r="E11" s="323"/>
      <c r="F11" s="321">
        <v>2023</v>
      </c>
      <c r="G11" s="322"/>
      <c r="H11" s="322"/>
      <c r="I11" s="321">
        <v>2024</v>
      </c>
      <c r="J11" s="322"/>
      <c r="K11" s="323"/>
      <c r="L11" s="322" t="s">
        <v>39</v>
      </c>
      <c r="M11" s="322"/>
      <c r="N11" s="323"/>
      <c r="O11" s="324">
        <v>2013</v>
      </c>
      <c r="P11" s="314">
        <v>2024</v>
      </c>
      <c r="Q11" s="314" t="s">
        <v>39</v>
      </c>
    </row>
    <row r="12" spans="1:18" ht="15.75" thickBot="1" x14ac:dyDescent="0.3">
      <c r="B12" s="319"/>
      <c r="C12" s="168" t="s">
        <v>55</v>
      </c>
      <c r="D12" s="169" t="s">
        <v>56</v>
      </c>
      <c r="E12" s="170" t="s">
        <v>108</v>
      </c>
      <c r="F12" s="168" t="s">
        <v>55</v>
      </c>
      <c r="G12" s="169" t="s">
        <v>56</v>
      </c>
      <c r="H12" s="169" t="s">
        <v>108</v>
      </c>
      <c r="I12" s="168" t="s">
        <v>55</v>
      </c>
      <c r="J12" s="169" t="s">
        <v>56</v>
      </c>
      <c r="K12" s="170" t="s">
        <v>108</v>
      </c>
      <c r="L12" s="168" t="s">
        <v>55</v>
      </c>
      <c r="M12" s="169" t="s">
        <v>56</v>
      </c>
      <c r="N12" s="170" t="s">
        <v>108</v>
      </c>
      <c r="O12" s="325"/>
      <c r="P12" s="315"/>
      <c r="Q12" s="315"/>
    </row>
    <row r="13" spans="1:18" x14ac:dyDescent="0.25">
      <c r="B13" s="14" t="s">
        <v>35</v>
      </c>
      <c r="C13" s="163">
        <v>24</v>
      </c>
      <c r="D13" s="171">
        <v>78</v>
      </c>
      <c r="E13" s="172">
        <v>102</v>
      </c>
      <c r="F13" s="163">
        <v>29</v>
      </c>
      <c r="G13" s="171">
        <v>110</v>
      </c>
      <c r="H13" s="171">
        <v>139</v>
      </c>
      <c r="I13" s="173">
        <v>31</v>
      </c>
      <c r="J13" s="171">
        <v>109</v>
      </c>
      <c r="K13" s="172">
        <v>140</v>
      </c>
      <c r="L13" s="171">
        <v>32</v>
      </c>
      <c r="M13" s="171">
        <v>131</v>
      </c>
      <c r="N13" s="171">
        <v>163</v>
      </c>
      <c r="O13" s="174">
        <v>3.3302968861724112</v>
      </c>
      <c r="P13" s="175">
        <v>4.8809058961343226</v>
      </c>
      <c r="Q13" s="175">
        <v>5.6852664401861137</v>
      </c>
    </row>
    <row r="14" spans="1:18" x14ac:dyDescent="0.25">
      <c r="B14" s="14" t="s">
        <v>36</v>
      </c>
      <c r="C14" s="163">
        <v>15</v>
      </c>
      <c r="D14" s="171">
        <v>65</v>
      </c>
      <c r="E14" s="172">
        <v>80</v>
      </c>
      <c r="F14" s="163">
        <v>28</v>
      </c>
      <c r="G14" s="171">
        <v>94</v>
      </c>
      <c r="H14" s="171">
        <v>122</v>
      </c>
      <c r="I14" s="173">
        <v>21</v>
      </c>
      <c r="J14" s="171">
        <v>102</v>
      </c>
      <c r="K14" s="172">
        <v>123</v>
      </c>
      <c r="L14" s="171">
        <v>15</v>
      </c>
      <c r="M14" s="171">
        <v>104</v>
      </c>
      <c r="N14" s="171">
        <v>119</v>
      </c>
      <c r="O14" s="174">
        <v>2.5746404353716974</v>
      </c>
      <c r="P14" s="175">
        <v>4.1099460694881618</v>
      </c>
      <c r="Q14" s="175">
        <v>3.9660188835823478</v>
      </c>
    </row>
    <row r="15" spans="1:18" x14ac:dyDescent="0.25">
      <c r="B15" s="14" t="s">
        <v>37</v>
      </c>
      <c r="C15" s="163">
        <v>24</v>
      </c>
      <c r="D15" s="171">
        <v>84</v>
      </c>
      <c r="E15" s="172">
        <v>108</v>
      </c>
      <c r="F15" s="163">
        <v>27</v>
      </c>
      <c r="G15" s="171">
        <v>115</v>
      </c>
      <c r="H15" s="171">
        <v>142</v>
      </c>
      <c r="I15" s="173">
        <v>21</v>
      </c>
      <c r="J15" s="171">
        <v>104</v>
      </c>
      <c r="K15" s="172">
        <v>125</v>
      </c>
      <c r="L15" s="171">
        <v>23</v>
      </c>
      <c r="M15" s="171">
        <v>102</v>
      </c>
      <c r="N15" s="171">
        <v>125</v>
      </c>
      <c r="O15" s="174">
        <v>3.3539226920819476</v>
      </c>
      <c r="P15" s="175">
        <v>4.0032538447249921</v>
      </c>
      <c r="Q15" s="175">
        <v>4.0080031807513237</v>
      </c>
    </row>
    <row r="16" spans="1:18" x14ac:dyDescent="0.25">
      <c r="B16" s="14" t="s">
        <v>38</v>
      </c>
      <c r="C16" s="163">
        <v>20</v>
      </c>
      <c r="D16" s="171">
        <v>109</v>
      </c>
      <c r="E16" s="172">
        <v>129</v>
      </c>
      <c r="F16" s="163">
        <v>31</v>
      </c>
      <c r="G16" s="171">
        <v>161</v>
      </c>
      <c r="H16" s="171">
        <v>192</v>
      </c>
      <c r="I16" s="173">
        <v>26</v>
      </c>
      <c r="J16" s="171">
        <v>161</v>
      </c>
      <c r="K16" s="172">
        <v>187</v>
      </c>
      <c r="L16" s="171">
        <v>37</v>
      </c>
      <c r="M16" s="171">
        <v>150</v>
      </c>
      <c r="N16" s="171">
        <v>187</v>
      </c>
      <c r="O16" s="174">
        <v>3.2776888482353836</v>
      </c>
      <c r="P16" s="175">
        <v>5.0374576732333205</v>
      </c>
      <c r="Q16" s="175">
        <v>5.047410570411377</v>
      </c>
    </row>
    <row r="17" spans="2:17" x14ac:dyDescent="0.25">
      <c r="B17" s="14" t="s">
        <v>31</v>
      </c>
      <c r="C17" s="166">
        <v>83</v>
      </c>
      <c r="D17" s="166">
        <v>336</v>
      </c>
      <c r="E17" s="176">
        <v>419</v>
      </c>
      <c r="F17" s="166">
        <v>115</v>
      </c>
      <c r="G17" s="166">
        <v>480</v>
      </c>
      <c r="H17" s="167">
        <v>595</v>
      </c>
      <c r="I17" s="177">
        <v>99</v>
      </c>
      <c r="J17" s="167">
        <v>476</v>
      </c>
      <c r="K17" s="176">
        <v>575</v>
      </c>
      <c r="L17" s="167">
        <v>107</v>
      </c>
      <c r="M17" s="167">
        <v>487</v>
      </c>
      <c r="N17" s="167">
        <v>594</v>
      </c>
      <c r="O17" s="178">
        <v>3.1442694376260238</v>
      </c>
      <c r="P17" s="179">
        <v>4.5290889599715181</v>
      </c>
      <c r="Q17" s="179">
        <v>4.6804158478565432</v>
      </c>
    </row>
    <row r="18" spans="2:17" x14ac:dyDescent="0.25">
      <c r="B18" s="14" t="s">
        <v>32</v>
      </c>
      <c r="C18" s="167">
        <v>2752</v>
      </c>
      <c r="D18" s="167">
        <v>13453</v>
      </c>
      <c r="E18" s="176">
        <v>16205</v>
      </c>
      <c r="F18" s="167">
        <v>3454</v>
      </c>
      <c r="G18" s="167">
        <v>16991</v>
      </c>
      <c r="H18" s="167">
        <v>20445</v>
      </c>
      <c r="I18" s="177">
        <v>3600</v>
      </c>
      <c r="J18" s="167">
        <v>17611</v>
      </c>
      <c r="K18" s="176">
        <v>21211</v>
      </c>
      <c r="L18" s="167">
        <v>3976</v>
      </c>
      <c r="M18" s="167">
        <v>18676</v>
      </c>
      <c r="N18" s="167">
        <v>22652</v>
      </c>
      <c r="O18" s="178">
        <v>2.6884080044117429</v>
      </c>
      <c r="P18" s="179">
        <v>3.5968386618356103</v>
      </c>
      <c r="Q18" s="179">
        <v>3.8430045441509852</v>
      </c>
    </row>
    <row r="21" spans="2:17" x14ac:dyDescent="0.25">
      <c r="B21" s="32" t="s">
        <v>23</v>
      </c>
    </row>
  </sheetData>
  <mergeCells count="10">
    <mergeCell ref="Q11:Q12"/>
    <mergeCell ref="O10:Q10"/>
    <mergeCell ref="B10:B12"/>
    <mergeCell ref="C10:N10"/>
    <mergeCell ref="C11:E11"/>
    <mergeCell ref="F11:H11"/>
    <mergeCell ref="I11:K11"/>
    <mergeCell ref="L11:N11"/>
    <mergeCell ref="O11:O12"/>
    <mergeCell ref="P11:P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C730-CD7C-4159-B03E-A4C280D07003}">
  <sheetPr>
    <tabColor rgb="FFC00000"/>
  </sheetPr>
  <dimension ref="A1:J30"/>
  <sheetViews>
    <sheetView topLeftCell="A2" zoomScaleNormal="100" workbookViewId="0">
      <selection activeCell="M15" sqref="M15"/>
    </sheetView>
  </sheetViews>
  <sheetFormatPr defaultRowHeight="15" x14ac:dyDescent="0.25"/>
  <cols>
    <col min="1" max="1" width="33.42578125" style="114" customWidth="1"/>
    <col min="2" max="4" width="9.140625" style="114"/>
    <col min="5" max="6" width="9.7109375" style="114" bestFit="1" customWidth="1"/>
    <col min="7" max="7" width="10.85546875" style="114" customWidth="1"/>
    <col min="8" max="16384" width="9.140625" style="114"/>
  </cols>
  <sheetData>
    <row r="1" spans="1:7" hidden="1" x14ac:dyDescent="0.25"/>
    <row r="2" spans="1:7" ht="18" x14ac:dyDescent="0.25">
      <c r="A2" s="22" t="s">
        <v>24</v>
      </c>
    </row>
    <row r="3" spans="1:7" x14ac:dyDescent="0.25">
      <c r="A3" s="1"/>
    </row>
    <row r="4" spans="1:7" ht="15.75" x14ac:dyDescent="0.25">
      <c r="A4" s="30" t="s">
        <v>377</v>
      </c>
    </row>
    <row r="5" spans="1:7" x14ac:dyDescent="0.25">
      <c r="A5" s="32" t="s">
        <v>26</v>
      </c>
    </row>
    <row r="7" spans="1:7" x14ac:dyDescent="0.25">
      <c r="A7" s="186"/>
    </row>
    <row r="8" spans="1:7" x14ac:dyDescent="0.25">
      <c r="A8" s="187" t="s">
        <v>359</v>
      </c>
    </row>
    <row r="9" spans="1:7" x14ac:dyDescent="0.25">
      <c r="A9" s="209" t="s">
        <v>34</v>
      </c>
      <c r="B9" s="332" t="s">
        <v>360</v>
      </c>
      <c r="C9" s="333"/>
      <c r="D9" s="333"/>
      <c r="E9" s="333"/>
      <c r="F9" s="333"/>
      <c r="G9" s="333"/>
    </row>
    <row r="10" spans="1:7" x14ac:dyDescent="0.25">
      <c r="A10" s="188" t="s">
        <v>361</v>
      </c>
    </row>
    <row r="11" spans="1:7" ht="15.75" thickBot="1" x14ac:dyDescent="0.3">
      <c r="A11" s="190" t="s">
        <v>362</v>
      </c>
      <c r="B11" s="191" t="s">
        <v>340</v>
      </c>
      <c r="C11" s="191" t="s">
        <v>73</v>
      </c>
      <c r="D11" s="191" t="s">
        <v>74</v>
      </c>
      <c r="E11" s="191" t="s">
        <v>75</v>
      </c>
      <c r="F11" s="191">
        <v>2023</v>
      </c>
      <c r="G11" s="191" t="s">
        <v>21</v>
      </c>
    </row>
    <row r="12" spans="1:7" x14ac:dyDescent="0.25">
      <c r="A12" s="193" t="s">
        <v>363</v>
      </c>
      <c r="B12" s="194">
        <v>84611</v>
      </c>
      <c r="C12" s="194">
        <v>83504</v>
      </c>
      <c r="D12" s="194">
        <v>82568</v>
      </c>
      <c r="E12" s="194">
        <v>80988</v>
      </c>
      <c r="F12" s="194">
        <v>82904</v>
      </c>
      <c r="G12" s="194">
        <v>85828</v>
      </c>
    </row>
    <row r="13" spans="1:7" x14ac:dyDescent="0.25">
      <c r="A13" s="195" t="s">
        <v>364</v>
      </c>
      <c r="B13" s="196">
        <v>854</v>
      </c>
      <c r="C13" s="196">
        <v>773</v>
      </c>
      <c r="D13" s="196">
        <v>765</v>
      </c>
      <c r="E13" s="196">
        <v>734</v>
      </c>
      <c r="F13" s="196">
        <v>759</v>
      </c>
      <c r="G13" s="196">
        <v>729</v>
      </c>
    </row>
    <row r="14" spans="1:7" x14ac:dyDescent="0.25">
      <c r="A14" s="195" t="s">
        <v>365</v>
      </c>
      <c r="B14" s="196">
        <v>150</v>
      </c>
      <c r="C14" s="196">
        <v>192</v>
      </c>
      <c r="D14" s="196">
        <v>206</v>
      </c>
      <c r="E14" s="196">
        <v>217</v>
      </c>
      <c r="F14" s="196">
        <v>217</v>
      </c>
      <c r="G14" s="196">
        <v>223</v>
      </c>
    </row>
    <row r="15" spans="1:7" x14ac:dyDescent="0.25">
      <c r="A15" s="197" t="s">
        <v>366</v>
      </c>
      <c r="B15" s="198">
        <v>704</v>
      </c>
      <c r="C15" s="198">
        <v>581</v>
      </c>
      <c r="D15" s="198">
        <v>559</v>
      </c>
      <c r="E15" s="198">
        <v>517</v>
      </c>
      <c r="F15" s="198">
        <v>542</v>
      </c>
      <c r="G15" s="198">
        <v>506</v>
      </c>
    </row>
    <row r="16" spans="1:7" x14ac:dyDescent="0.25">
      <c r="A16" s="195" t="s">
        <v>367</v>
      </c>
      <c r="B16" s="196">
        <v>4633</v>
      </c>
      <c r="C16" s="196">
        <v>3741</v>
      </c>
      <c r="D16" s="196">
        <v>4213</v>
      </c>
      <c r="E16" s="196">
        <v>3849</v>
      </c>
      <c r="F16" s="196">
        <v>4207</v>
      </c>
      <c r="G16" s="196">
        <v>4835</v>
      </c>
    </row>
    <row r="17" spans="1:10" x14ac:dyDescent="0.25">
      <c r="A17" s="195" t="s">
        <v>368</v>
      </c>
      <c r="B17" s="196">
        <v>5164</v>
      </c>
      <c r="C17" s="196">
        <v>3992</v>
      </c>
      <c r="D17" s="196">
        <v>4714</v>
      </c>
      <c r="E17" s="196">
        <v>4303</v>
      </c>
      <c r="F17" s="196">
        <v>4416</v>
      </c>
      <c r="G17" s="196">
        <v>5111</v>
      </c>
    </row>
    <row r="18" spans="1:10" x14ac:dyDescent="0.25">
      <c r="A18" s="197" t="s">
        <v>369</v>
      </c>
      <c r="B18" s="199">
        <v>-531</v>
      </c>
      <c r="C18" s="199">
        <v>-251</v>
      </c>
      <c r="D18" s="199">
        <v>-501</v>
      </c>
      <c r="E18" s="199">
        <v>-454</v>
      </c>
      <c r="F18" s="199">
        <v>-209</v>
      </c>
      <c r="G18" s="199">
        <v>-276</v>
      </c>
    </row>
    <row r="19" spans="1:10" x14ac:dyDescent="0.25">
      <c r="A19" s="195" t="s">
        <v>370</v>
      </c>
      <c r="B19" s="196">
        <v>5333</v>
      </c>
      <c r="C19" s="196">
        <v>3869</v>
      </c>
      <c r="D19" s="196">
        <v>5210</v>
      </c>
      <c r="E19" s="196">
        <v>6882</v>
      </c>
      <c r="F19" s="196">
        <v>8101</v>
      </c>
      <c r="G19" s="196">
        <v>9175</v>
      </c>
    </row>
    <row r="20" spans="1:10" x14ac:dyDescent="0.25">
      <c r="A20" s="195" t="s">
        <v>371</v>
      </c>
      <c r="B20" s="196">
        <v>1193</v>
      </c>
      <c r="C20" s="196">
        <v>796</v>
      </c>
      <c r="D20" s="196">
        <v>1339</v>
      </c>
      <c r="E20" s="196">
        <v>1057</v>
      </c>
      <c r="F20" s="196">
        <v>961</v>
      </c>
      <c r="G20" s="196">
        <v>746</v>
      </c>
    </row>
    <row r="21" spans="1:10" x14ac:dyDescent="0.25">
      <c r="A21" s="197" t="s">
        <v>372</v>
      </c>
      <c r="B21" s="198">
        <v>4140</v>
      </c>
      <c r="C21" s="198">
        <v>3073</v>
      </c>
      <c r="D21" s="198">
        <v>3871</v>
      </c>
      <c r="E21" s="198">
        <v>5825</v>
      </c>
      <c r="F21" s="198">
        <v>7140</v>
      </c>
      <c r="G21" s="198">
        <v>8429</v>
      </c>
    </row>
    <row r="22" spans="1:10" x14ac:dyDescent="0.25">
      <c r="A22" s="195" t="s">
        <v>373</v>
      </c>
      <c r="B22" s="200" t="s">
        <v>10</v>
      </c>
      <c r="C22" s="200" t="s">
        <v>10</v>
      </c>
      <c r="D22" s="200" t="s">
        <v>10</v>
      </c>
      <c r="E22" s="200" t="s">
        <v>10</v>
      </c>
      <c r="F22" s="200" t="s">
        <v>10</v>
      </c>
      <c r="G22" s="196">
        <v>481</v>
      </c>
      <c r="H22" s="131"/>
      <c r="I22" s="131"/>
      <c r="J22" s="131"/>
    </row>
    <row r="23" spans="1:10" x14ac:dyDescent="0.25">
      <c r="A23" s="195" t="s">
        <v>374</v>
      </c>
      <c r="B23" s="200" t="s">
        <v>10</v>
      </c>
      <c r="C23" s="200" t="s">
        <v>10</v>
      </c>
      <c r="D23" s="200" t="s">
        <v>10</v>
      </c>
      <c r="E23" s="200" t="s">
        <v>10</v>
      </c>
      <c r="F23" s="200" t="s">
        <v>10</v>
      </c>
      <c r="G23" s="196">
        <v>2309</v>
      </c>
    </row>
    <row r="24" spans="1:10" x14ac:dyDescent="0.25">
      <c r="A24" s="195" t="s">
        <v>358</v>
      </c>
      <c r="B24" s="196">
        <v>3145</v>
      </c>
      <c r="C24" s="196">
        <v>2612</v>
      </c>
      <c r="D24" s="196">
        <v>1819</v>
      </c>
      <c r="E24" s="196">
        <v>3877</v>
      </c>
      <c r="F24" s="196">
        <v>3199</v>
      </c>
      <c r="G24" s="196">
        <v>3317</v>
      </c>
    </row>
    <row r="25" spans="1:10" x14ac:dyDescent="0.25">
      <c r="A25" s="195" t="s">
        <v>375</v>
      </c>
      <c r="B25" s="201">
        <v>-2275</v>
      </c>
      <c r="C25" s="201">
        <v>-1727</v>
      </c>
      <c r="D25" s="201">
        <v>-3690</v>
      </c>
      <c r="E25" s="199">
        <v>-95</v>
      </c>
      <c r="F25" s="201">
        <v>-1350</v>
      </c>
      <c r="G25" s="200" t="s">
        <v>10</v>
      </c>
    </row>
    <row r="26" spans="1:10" x14ac:dyDescent="0.25">
      <c r="A26" s="195" t="s">
        <v>22</v>
      </c>
      <c r="B26" s="202">
        <v>-1107</v>
      </c>
      <c r="C26" s="203">
        <v>-936</v>
      </c>
      <c r="D26" s="204">
        <v>-1580</v>
      </c>
      <c r="E26" s="204">
        <v>1916</v>
      </c>
      <c r="F26" s="204">
        <v>2924</v>
      </c>
      <c r="G26" s="200" t="s">
        <v>10</v>
      </c>
    </row>
    <row r="27" spans="1:10" x14ac:dyDescent="0.25">
      <c r="A27" s="205" t="s">
        <v>376</v>
      </c>
      <c r="B27" s="206">
        <v>83504</v>
      </c>
      <c r="C27" s="206">
        <v>82568</v>
      </c>
      <c r="D27" s="207">
        <v>80988</v>
      </c>
      <c r="E27" s="207">
        <v>82904</v>
      </c>
      <c r="F27" s="207">
        <v>85828</v>
      </c>
      <c r="G27" s="207">
        <v>91170</v>
      </c>
    </row>
    <row r="28" spans="1:10" x14ac:dyDescent="0.25">
      <c r="B28" s="185"/>
      <c r="C28" s="185"/>
      <c r="D28" s="185"/>
      <c r="E28" s="208"/>
      <c r="F28" s="208"/>
    </row>
    <row r="30" spans="1:10" x14ac:dyDescent="0.25">
      <c r="A30" s="32" t="s">
        <v>23</v>
      </c>
    </row>
  </sheetData>
  <mergeCells count="1">
    <mergeCell ref="B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Tab. 2.1</vt:lpstr>
      <vt:lpstr>Tab. 2.2, Graf. 2.1</vt:lpstr>
      <vt:lpstr> Graf. da 2.2 a 2.7</vt:lpstr>
      <vt:lpstr>Graf. da 2.8 a 2.13</vt:lpstr>
      <vt:lpstr> Graf 2.14</vt:lpstr>
      <vt:lpstr>Graf 2.15</vt:lpstr>
      <vt:lpstr>Graf da 2.16 a 2.19</vt:lpstr>
      <vt:lpstr>Tab 2.3</vt:lpstr>
      <vt:lpstr>Tab. 2.4</vt:lpstr>
      <vt:lpstr>Tab 2.5 Graf 2.20</vt:lpstr>
      <vt:lpstr>Graf 2.21</vt:lpstr>
      <vt:lpstr>Graf 2.22</vt:lpstr>
      <vt:lpstr>Graf 2.23</vt:lpstr>
      <vt:lpstr>Tab 2.6 - Graf 2.24 - Graf 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Valentino</dc:creator>
  <cp:lastModifiedBy>Tiziana Valentino</cp:lastModifiedBy>
  <dcterms:created xsi:type="dcterms:W3CDTF">2015-06-05T18:17:20Z</dcterms:created>
  <dcterms:modified xsi:type="dcterms:W3CDTF">2025-12-23T10:57:38Z</dcterms:modified>
</cp:coreProperties>
</file>