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4.xml" ContentType="application/vnd.openxmlformats-officedocument.drawing+xml"/>
  <Override PartName="/xl/charts/chart14.xml" ContentType="application/vnd.openxmlformats-officedocument.drawingml.chart+xml"/>
  <Override PartName="/xl/drawings/drawing5.xml" ContentType="application/vnd.openxmlformats-officedocument.drawing+xml"/>
  <Override PartName="/xl/charts/chart15.xml" ContentType="application/vnd.openxmlformats-officedocument.drawingml.chart+xml"/>
  <Override PartName="/xl/drawings/drawing6.xml" ContentType="application/vnd.openxmlformats-officedocument.drawing+xml"/>
  <Override PartName="/xl/charts/chart16.xml" ContentType="application/vnd.openxmlformats-officedocument.drawingml.chart+xml"/>
  <Override PartName="/xl/charts/style6.xml" ContentType="application/vnd.ms-office.chartstyle+xml"/>
  <Override PartName="/xl/charts/colors6.xml" ContentType="application/vnd.ms-office.chartcolorstyle+xml"/>
  <Override PartName="/xl/charts/chart17.xml" ContentType="application/vnd.openxmlformats-officedocument.drawingml.chart+xml"/>
  <Override PartName="/xl/charts/style7.xml" ContentType="application/vnd.ms-office.chartstyle+xml"/>
  <Override PartName="/xl/charts/colors7.xml" ContentType="application/vnd.ms-office.chartcolorstyle+xml"/>
  <Override PartName="/xl/charts/chart18.xml" ContentType="application/vnd.openxmlformats-officedocument.drawingml.chart+xml"/>
  <Override PartName="/xl/charts/style8.xml" ContentType="application/vnd.ms-office.chartstyle+xml"/>
  <Override PartName="/xl/charts/colors8.xml" ContentType="application/vnd.ms-office.chartcolorstyle+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harts/chart20.xml" ContentType="application/vnd.openxmlformats-officedocument.drawingml.chart+xml"/>
  <Override PartName="/xl/drawings/drawing8.xml" ContentType="application/vnd.openxmlformats-officedocument.drawing+xml"/>
  <Override PartName="/xl/comments6.xml" ContentType="application/vnd.openxmlformats-officedocument.spreadsheetml.comments+xml"/>
  <Override PartName="/xl/charts/chart21.xml" ContentType="application/vnd.openxmlformats-officedocument.drawingml.chart+xml"/>
  <Override PartName="/xl/drawings/drawing9.xml" ContentType="application/vnd.openxmlformats-officedocument.drawing+xml"/>
  <Override PartName="/xl/comments7.xml" ContentType="application/vnd.openxmlformats-officedocument.spreadsheetml.comments+xml"/>
  <Override PartName="/xl/charts/chart22.xml" ContentType="application/vnd.openxmlformats-officedocument.drawingml.chart+xml"/>
  <Override PartName="/xl/drawings/drawing10.xml" ContentType="application/vnd.openxmlformats-officedocument.drawing+xml"/>
  <Override PartName="/xl/charts/chart23.xml" ContentType="application/vnd.openxmlformats-officedocument.drawingml.chart+xml"/>
  <Override PartName="/xl/drawings/drawing11.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tiziana.valentino\seadrive_root\tiziana\My Libraries\La Mia Libreria\Statistica\DATI\Dati_Pubblicazioni_Aree_Tematiche_Altro\Annuari_statistici\Annuario 2024\DATI x sito\"/>
    </mc:Choice>
  </mc:AlternateContent>
  <xr:revisionPtr revIDLastSave="0" documentId="13_ncr:1_{96A90CFC-1EDB-4F9E-AE6D-5742CD52B409}" xr6:coauthVersionLast="47" xr6:coauthVersionMax="47" xr10:uidLastSave="{00000000-0000-0000-0000-000000000000}"/>
  <bookViews>
    <workbookView xWindow="-120" yWindow="-120" windowWidth="29040" windowHeight="15720" firstSheet="6" activeTab="11" xr2:uid="{00000000-000D-0000-FFFF-FFFF00000000}"/>
  </bookViews>
  <sheets>
    <sheet name="Tab. 2.1" sheetId="2" r:id="rId1"/>
    <sheet name="Tab. 2.2, Graf. 2.1" sheetId="3" r:id="rId2"/>
    <sheet name=" Graf. da 2.2 a 2.7" sheetId="4" r:id="rId3"/>
    <sheet name="Graf. da 2.8 a 2.13" sheetId="5" r:id="rId4"/>
    <sheet name="Graf 2.14" sheetId="6" r:id="rId5"/>
    <sheet name="Graf 2.15" sheetId="7" r:id="rId6"/>
    <sheet name="Graf da 2.16 a 2.19" sheetId="8" r:id="rId7"/>
    <sheet name="Tab 2.3" sheetId="10" r:id="rId8"/>
    <sheet name="Tab. 2.4" sheetId="12" r:id="rId9"/>
    <sheet name="Graf 2.21" sheetId="13" r:id="rId10"/>
    <sheet name="Tab 2.5 Graf 2.20" sheetId="14" r:id="rId11"/>
    <sheet name="Graf 2.22 Stran x cittadinanza" sheetId="15" r:id="rId12"/>
    <sheet name="Graf 2.23" sheetId="16" r:id="rId13"/>
    <sheet name="Tab 2.6 - Graf 2.24 - Graf 2.25" sheetId="11" r:id="rId14"/>
  </sheets>
  <externalReferences>
    <externalReference r:id="rId15"/>
  </externalReferences>
  <definedNames>
    <definedName name="_xlnm._FilterDatabase" localSheetId="11" hidden="1">'Graf 2.22 Stran x cittadinanza'!$A$9:$E$188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 i="15" l="1"/>
  <c r="I105" i="16"/>
  <c r="N25" i="16" s="1"/>
  <c r="H105" i="16"/>
  <c r="M25" i="16" s="1"/>
  <c r="G105" i="16"/>
  <c r="L25" i="16" s="1"/>
  <c r="I104" i="16"/>
  <c r="H104" i="16"/>
  <c r="G104" i="16"/>
  <c r="L24" i="16" s="1"/>
  <c r="I99" i="16"/>
  <c r="H99" i="16"/>
  <c r="G99" i="16"/>
  <c r="I94" i="16"/>
  <c r="H94" i="16"/>
  <c r="M22" i="16" s="1"/>
  <c r="G94" i="16"/>
  <c r="L22" i="16" s="1"/>
  <c r="I89" i="16"/>
  <c r="N21" i="16" s="1"/>
  <c r="H89" i="16"/>
  <c r="M21" i="16" s="1"/>
  <c r="G89" i="16"/>
  <c r="L21" i="16" s="1"/>
  <c r="I84" i="16"/>
  <c r="N20" i="16" s="1"/>
  <c r="H84" i="16"/>
  <c r="M20" i="16" s="1"/>
  <c r="G84" i="16"/>
  <c r="I79" i="16"/>
  <c r="H79" i="16"/>
  <c r="G79" i="16"/>
  <c r="I74" i="16"/>
  <c r="N18" i="16" s="1"/>
  <c r="H74" i="16"/>
  <c r="M18" i="16" s="1"/>
  <c r="G74" i="16"/>
  <c r="L18" i="16" s="1"/>
  <c r="I69" i="16"/>
  <c r="H69" i="16"/>
  <c r="G69" i="16"/>
  <c r="I64" i="16"/>
  <c r="H64" i="16"/>
  <c r="G64" i="16"/>
  <c r="I59" i="16"/>
  <c r="H59" i="16"/>
  <c r="G59" i="16"/>
  <c r="L15" i="16" s="1"/>
  <c r="I54" i="16"/>
  <c r="N14" i="16" s="1"/>
  <c r="H54" i="16"/>
  <c r="M14" i="16" s="1"/>
  <c r="G54" i="16"/>
  <c r="L14" i="16" s="1"/>
  <c r="I49" i="16"/>
  <c r="N13" i="16" s="1"/>
  <c r="H49" i="16"/>
  <c r="G49" i="16"/>
  <c r="I44" i="16"/>
  <c r="H44" i="16"/>
  <c r="M12" i="16" s="1"/>
  <c r="G44" i="16"/>
  <c r="L12" i="16" s="1"/>
  <c r="I39" i="16"/>
  <c r="H39" i="16"/>
  <c r="G39" i="16"/>
  <c r="I34" i="16"/>
  <c r="H34" i="16"/>
  <c r="G34" i="16"/>
  <c r="I29" i="16"/>
  <c r="H29" i="16"/>
  <c r="G29" i="16"/>
  <c r="N24" i="16"/>
  <c r="M24" i="16"/>
  <c r="I24" i="16"/>
  <c r="N8" i="16" s="1"/>
  <c r="H24" i="16"/>
  <c r="M8" i="16" s="1"/>
  <c r="G24" i="16"/>
  <c r="L8" i="16" s="1"/>
  <c r="N23" i="16"/>
  <c r="M23" i="16"/>
  <c r="L23" i="16"/>
  <c r="N22" i="16"/>
  <c r="L20" i="16"/>
  <c r="N19" i="16"/>
  <c r="M19" i="16"/>
  <c r="L19" i="16"/>
  <c r="I19" i="16"/>
  <c r="N7" i="16" s="1"/>
  <c r="H19" i="16"/>
  <c r="M7" i="16" s="1"/>
  <c r="G19" i="16"/>
  <c r="L7" i="16" s="1"/>
  <c r="N17" i="16"/>
  <c r="M17" i="16"/>
  <c r="L17" i="16"/>
  <c r="N16" i="16"/>
  <c r="M16" i="16"/>
  <c r="L16" i="16"/>
  <c r="N15" i="16"/>
  <c r="M15" i="16"/>
  <c r="I14" i="16"/>
  <c r="H14" i="16"/>
  <c r="G14" i="16"/>
  <c r="M13" i="16"/>
  <c r="L13" i="16"/>
  <c r="N12" i="16"/>
  <c r="N11" i="16"/>
  <c r="M11" i="16"/>
  <c r="L11" i="16"/>
  <c r="N10" i="16"/>
  <c r="M10" i="16"/>
  <c r="L10" i="16"/>
  <c r="N9" i="16"/>
  <c r="M9" i="16"/>
  <c r="L9" i="16"/>
  <c r="I9" i="16"/>
  <c r="I106" i="16" s="1"/>
  <c r="H9" i="16"/>
  <c r="H106" i="16" s="1"/>
  <c r="G9" i="16"/>
  <c r="G106" i="16" s="1"/>
  <c r="N6" i="16"/>
  <c r="M6" i="16"/>
  <c r="L6" i="16"/>
  <c r="L5" i="16"/>
  <c r="H47" i="15"/>
  <c r="I24" i="15"/>
  <c r="I23" i="15"/>
  <c r="I22" i="15"/>
  <c r="I21" i="15"/>
  <c r="I20" i="15"/>
  <c r="I19" i="15"/>
  <c r="I18" i="15"/>
  <c r="I17" i="15"/>
  <c r="I16" i="15"/>
  <c r="I15" i="15"/>
  <c r="I14" i="15"/>
  <c r="I13" i="15"/>
  <c r="I12" i="15"/>
  <c r="I11" i="15"/>
  <c r="I10" i="15"/>
  <c r="I9" i="15"/>
  <c r="G42" i="14"/>
  <c r="F42" i="14"/>
  <c r="E42" i="14"/>
  <c r="D42" i="14"/>
  <c r="C42" i="14"/>
  <c r="B42" i="14"/>
  <c r="G41" i="14"/>
  <c r="F41" i="14"/>
  <c r="E41" i="14"/>
  <c r="D41" i="14"/>
  <c r="C41" i="14"/>
  <c r="B41" i="14"/>
  <c r="G40" i="14"/>
  <c r="F40" i="14"/>
  <c r="E40" i="14"/>
  <c r="D40" i="14"/>
  <c r="C40" i="14"/>
  <c r="B40" i="14"/>
  <c r="G39" i="14"/>
  <c r="F39" i="14"/>
  <c r="E39" i="14"/>
  <c r="D39" i="14"/>
  <c r="C39" i="14"/>
  <c r="B39" i="14"/>
  <c r="G38" i="14"/>
  <c r="F38" i="14"/>
  <c r="E38" i="14"/>
  <c r="D38" i="14"/>
  <c r="C38" i="14"/>
  <c r="B38" i="14"/>
  <c r="G37" i="14"/>
  <c r="F37" i="14"/>
  <c r="E37" i="14"/>
  <c r="D37" i="14"/>
  <c r="C37" i="14"/>
  <c r="B37" i="14"/>
  <c r="N23" i="13"/>
  <c r="M23" i="13"/>
  <c r="L23" i="13"/>
  <c r="K23" i="13"/>
  <c r="J23" i="13"/>
  <c r="D23" i="13"/>
  <c r="N22" i="13"/>
  <c r="M22" i="13"/>
  <c r="L22" i="13"/>
  <c r="K22" i="13"/>
  <c r="J22" i="13"/>
  <c r="I22" i="13"/>
  <c r="H22" i="13"/>
  <c r="G22" i="13"/>
  <c r="F22" i="13"/>
  <c r="E22" i="13"/>
  <c r="D22" i="13"/>
  <c r="I15" i="13"/>
  <c r="I23" i="13" s="1"/>
  <c r="H15" i="13"/>
  <c r="H23" i="13" s="1"/>
  <c r="G15" i="13"/>
  <c r="G23" i="13" s="1"/>
  <c r="F15" i="13"/>
  <c r="F23" i="13" s="1"/>
  <c r="E15" i="13"/>
  <c r="E23" i="13" s="1"/>
  <c r="D15" i="13"/>
  <c r="C15" i="13"/>
  <c r="C23" i="13" s="1"/>
  <c r="B15" i="13"/>
  <c r="B23" i="13" s="1"/>
  <c r="I6" i="13"/>
  <c r="H6" i="13"/>
  <c r="G6" i="13"/>
  <c r="F6" i="13"/>
  <c r="E6" i="13"/>
  <c r="D6" i="13"/>
  <c r="C6" i="13"/>
  <c r="C22" i="13" s="1"/>
  <c r="B6" i="13"/>
  <c r="B22" i="13" s="1"/>
  <c r="F18" i="12"/>
  <c r="E18" i="12"/>
  <c r="D18" i="12"/>
  <c r="C18" i="12"/>
  <c r="F15" i="12"/>
  <c r="E15" i="12"/>
  <c r="D15" i="12"/>
  <c r="C15" i="12"/>
  <c r="F12" i="12"/>
  <c r="E12" i="12"/>
  <c r="D12" i="12"/>
  <c r="C12" i="12"/>
  <c r="Q17" i="16" l="1"/>
  <c r="L26" i="16"/>
  <c r="P26" i="16" s="1"/>
  <c r="P7" i="16"/>
  <c r="Q18" i="16"/>
  <c r="P13" i="16"/>
  <c r="P6" i="16"/>
  <c r="P14" i="16"/>
  <c r="Q15" i="16"/>
  <c r="P21" i="16"/>
  <c r="O14" i="16"/>
  <c r="Q9" i="16"/>
  <c r="Q7" i="16"/>
  <c r="O15" i="16"/>
  <c r="Q21" i="16"/>
  <c r="P15" i="16"/>
  <c r="Q16" i="16"/>
  <c r="P22" i="16"/>
  <c r="P17" i="16"/>
  <c r="P10" i="16"/>
  <c r="Q10" i="16"/>
  <c r="P24" i="16"/>
  <c r="P11" i="16"/>
  <c r="P18" i="16"/>
  <c r="Q11" i="16"/>
  <c r="Q19" i="16"/>
  <c r="M5" i="16"/>
  <c r="N5" i="16"/>
  <c r="N26" i="16" s="1"/>
  <c r="P12" i="16" s="1"/>
  <c r="P9" i="16" l="1"/>
  <c r="Q22" i="16"/>
  <c r="M26" i="16"/>
  <c r="Q26" i="16" s="1"/>
  <c r="Q5" i="16"/>
  <c r="P8" i="16"/>
  <c r="P16" i="16"/>
  <c r="Q24" i="16"/>
  <c r="P5" i="16"/>
  <c r="Q14" i="16"/>
  <c r="Q12" i="16"/>
  <c r="Q20" i="16"/>
  <c r="Q8" i="16"/>
  <c r="P20" i="16"/>
  <c r="Q13" i="16"/>
  <c r="Q6" i="16"/>
  <c r="O12" i="16"/>
  <c r="Q25" i="16"/>
  <c r="O13" i="16"/>
  <c r="O11" i="16"/>
  <c r="Q23" i="16"/>
  <c r="P25" i="16"/>
  <c r="P19" i="16"/>
  <c r="P23" i="16"/>
  <c r="N36" i="10" l="1"/>
  <c r="M36" i="10"/>
  <c r="L36" i="10"/>
  <c r="N35" i="10"/>
  <c r="M35" i="10"/>
  <c r="L35" i="10"/>
  <c r="N34" i="10"/>
  <c r="M34" i="10"/>
  <c r="L34" i="10"/>
  <c r="N33" i="10"/>
  <c r="M33" i="10"/>
  <c r="L33" i="10"/>
  <c r="N32" i="10"/>
  <c r="M32" i="10"/>
  <c r="L32" i="10"/>
  <c r="N31" i="10"/>
  <c r="M31" i="10"/>
  <c r="L31" i="10"/>
  <c r="L7" i="7"/>
  <c r="M7" i="7"/>
  <c r="N7" i="7"/>
  <c r="L8" i="7"/>
  <c r="N8" i="7"/>
  <c r="G9" i="7"/>
  <c r="H9" i="7"/>
  <c r="M5" i="7" s="1"/>
  <c r="I9" i="7"/>
  <c r="N5" i="7" s="1"/>
  <c r="N26" i="7" s="1"/>
  <c r="M9" i="7"/>
  <c r="N9" i="7"/>
  <c r="L10" i="7"/>
  <c r="M10" i="7"/>
  <c r="N10" i="7"/>
  <c r="L11" i="7"/>
  <c r="M11" i="7"/>
  <c r="G14" i="7"/>
  <c r="L6" i="7" s="1"/>
  <c r="H14" i="7"/>
  <c r="M6" i="7" s="1"/>
  <c r="I14" i="7"/>
  <c r="N6" i="7" s="1"/>
  <c r="N14" i="7"/>
  <c r="L16" i="7"/>
  <c r="M16" i="7"/>
  <c r="N16" i="7"/>
  <c r="L17" i="7"/>
  <c r="M17" i="7"/>
  <c r="N17" i="7"/>
  <c r="L18" i="7"/>
  <c r="G19" i="7"/>
  <c r="H19" i="7"/>
  <c r="I19" i="7"/>
  <c r="M21" i="7"/>
  <c r="N22" i="7"/>
  <c r="L23" i="7"/>
  <c r="M23" i="7"/>
  <c r="N23" i="7"/>
  <c r="G24" i="7"/>
  <c r="H24" i="7"/>
  <c r="M8" i="7" s="1"/>
  <c r="P8" i="7" s="1"/>
  <c r="I24" i="7"/>
  <c r="G29" i="7"/>
  <c r="L9" i="7" s="1"/>
  <c r="H29" i="7"/>
  <c r="I29" i="7"/>
  <c r="G34" i="7"/>
  <c r="H34" i="7"/>
  <c r="I34" i="7"/>
  <c r="G39" i="7"/>
  <c r="H39" i="7"/>
  <c r="I39" i="7"/>
  <c r="N11" i="7" s="1"/>
  <c r="G44" i="7"/>
  <c r="L12" i="7" s="1"/>
  <c r="H44" i="7"/>
  <c r="M12" i="7" s="1"/>
  <c r="I44" i="7"/>
  <c r="N12" i="7" s="1"/>
  <c r="G49" i="7"/>
  <c r="L13" i="7" s="1"/>
  <c r="H49" i="7"/>
  <c r="M13" i="7" s="1"/>
  <c r="I49" i="7"/>
  <c r="N13" i="7" s="1"/>
  <c r="G54" i="7"/>
  <c r="L14" i="7" s="1"/>
  <c r="Q14" i="7" s="1"/>
  <c r="S14" i="7" s="1"/>
  <c r="H54" i="7"/>
  <c r="M14" i="7" s="1"/>
  <c r="I54" i="7"/>
  <c r="G59" i="7"/>
  <c r="L15" i="7" s="1"/>
  <c r="H59" i="7"/>
  <c r="M15" i="7" s="1"/>
  <c r="I59" i="7"/>
  <c r="N15" i="7" s="1"/>
  <c r="G64" i="7"/>
  <c r="H64" i="7"/>
  <c r="I64" i="7"/>
  <c r="G69" i="7"/>
  <c r="H69" i="7"/>
  <c r="I69" i="7"/>
  <c r="G74" i="7"/>
  <c r="H74" i="7"/>
  <c r="M18" i="7" s="1"/>
  <c r="I74" i="7"/>
  <c r="N18" i="7" s="1"/>
  <c r="G79" i="7"/>
  <c r="L19" i="7" s="1"/>
  <c r="H79" i="7"/>
  <c r="M19" i="7" s="1"/>
  <c r="P19" i="7" s="1"/>
  <c r="I79" i="7"/>
  <c r="N19" i="7" s="1"/>
  <c r="G84" i="7"/>
  <c r="L20" i="7" s="1"/>
  <c r="Q20" i="7" s="1"/>
  <c r="S20" i="7" s="1"/>
  <c r="H84" i="7"/>
  <c r="M20" i="7" s="1"/>
  <c r="P20" i="7" s="1"/>
  <c r="I84" i="7"/>
  <c r="N20" i="7" s="1"/>
  <c r="G89" i="7"/>
  <c r="L21" i="7" s="1"/>
  <c r="H89" i="7"/>
  <c r="I89" i="7"/>
  <c r="N21" i="7" s="1"/>
  <c r="G94" i="7"/>
  <c r="L22" i="7" s="1"/>
  <c r="H94" i="7"/>
  <c r="M22" i="7" s="1"/>
  <c r="I94" i="7"/>
  <c r="G99" i="7"/>
  <c r="H99" i="7"/>
  <c r="I99" i="7"/>
  <c r="G104" i="7"/>
  <c r="L24" i="7" s="1"/>
  <c r="H104" i="7"/>
  <c r="M24" i="7" s="1"/>
  <c r="I104" i="7"/>
  <c r="N24" i="7" s="1"/>
  <c r="G105" i="7"/>
  <c r="L25" i="7" s="1"/>
  <c r="H105" i="7"/>
  <c r="M25" i="7" s="1"/>
  <c r="I105" i="7"/>
  <c r="N25" i="7" s="1"/>
  <c r="L5" i="6"/>
  <c r="M5" i="6"/>
  <c r="N5" i="6"/>
  <c r="L6" i="6"/>
  <c r="L7" i="6"/>
  <c r="M7" i="6"/>
  <c r="N7" i="6"/>
  <c r="L8" i="6"/>
  <c r="M8" i="6"/>
  <c r="G9" i="6"/>
  <c r="H9" i="6"/>
  <c r="I9" i="6"/>
  <c r="L10" i="6"/>
  <c r="M10" i="6"/>
  <c r="N10" i="6"/>
  <c r="L11" i="6"/>
  <c r="M11" i="6"/>
  <c r="N11" i="6"/>
  <c r="L12" i="6"/>
  <c r="M12" i="6"/>
  <c r="M26" i="6" s="1"/>
  <c r="P26" i="6" s="1"/>
  <c r="G14" i="6"/>
  <c r="H14" i="6"/>
  <c r="M6" i="6" s="1"/>
  <c r="I14" i="6"/>
  <c r="N6" i="6" s="1"/>
  <c r="N16" i="6"/>
  <c r="L17" i="6"/>
  <c r="M17" i="6"/>
  <c r="N17" i="6"/>
  <c r="L18" i="6"/>
  <c r="M18" i="6"/>
  <c r="N18" i="6"/>
  <c r="G19" i="6"/>
  <c r="H19" i="6"/>
  <c r="I19" i="6"/>
  <c r="L20" i="6"/>
  <c r="M23" i="6"/>
  <c r="N23" i="6"/>
  <c r="G24" i="6"/>
  <c r="H24" i="6"/>
  <c r="I24" i="6"/>
  <c r="N8" i="6" s="1"/>
  <c r="N26" i="6" s="1"/>
  <c r="L24" i="6"/>
  <c r="G29" i="6"/>
  <c r="L9" i="6" s="1"/>
  <c r="H29" i="6"/>
  <c r="M9" i="6" s="1"/>
  <c r="I29" i="6"/>
  <c r="N9" i="6" s="1"/>
  <c r="G34" i="6"/>
  <c r="H34" i="6"/>
  <c r="I34" i="6"/>
  <c r="G39" i="6"/>
  <c r="H39" i="6"/>
  <c r="I39" i="6"/>
  <c r="G44" i="6"/>
  <c r="H44" i="6"/>
  <c r="I44" i="6"/>
  <c r="N12" i="6" s="1"/>
  <c r="G49" i="6"/>
  <c r="L13" i="6" s="1"/>
  <c r="H49" i="6"/>
  <c r="M13" i="6" s="1"/>
  <c r="I49" i="6"/>
  <c r="N13" i="6" s="1"/>
  <c r="G54" i="6"/>
  <c r="L14" i="6" s="1"/>
  <c r="H54" i="6"/>
  <c r="M14" i="6" s="1"/>
  <c r="I54" i="6"/>
  <c r="N14" i="6" s="1"/>
  <c r="G59" i="6"/>
  <c r="L15" i="6" s="1"/>
  <c r="Q15" i="6" s="1"/>
  <c r="R15" i="6" s="1"/>
  <c r="H59" i="6"/>
  <c r="M15" i="6" s="1"/>
  <c r="I59" i="6"/>
  <c r="N15" i="6" s="1"/>
  <c r="G64" i="6"/>
  <c r="L16" i="6" s="1"/>
  <c r="H64" i="6"/>
  <c r="M16" i="6" s="1"/>
  <c r="I64" i="6"/>
  <c r="G69" i="6"/>
  <c r="H69" i="6"/>
  <c r="I69" i="6"/>
  <c r="G74" i="6"/>
  <c r="H74" i="6"/>
  <c r="I74" i="6"/>
  <c r="G79" i="6"/>
  <c r="L19" i="6" s="1"/>
  <c r="H79" i="6"/>
  <c r="M19" i="6" s="1"/>
  <c r="I79" i="6"/>
  <c r="N19" i="6" s="1"/>
  <c r="G84" i="6"/>
  <c r="H84" i="6"/>
  <c r="M20" i="6" s="1"/>
  <c r="I84" i="6"/>
  <c r="N20" i="6" s="1"/>
  <c r="G89" i="6"/>
  <c r="L21" i="6" s="1"/>
  <c r="H89" i="6"/>
  <c r="M21" i="6" s="1"/>
  <c r="I89" i="6"/>
  <c r="N21" i="6" s="1"/>
  <c r="G94" i="6"/>
  <c r="L22" i="6" s="1"/>
  <c r="H94" i="6"/>
  <c r="M22" i="6" s="1"/>
  <c r="I94" i="6"/>
  <c r="N22" i="6" s="1"/>
  <c r="G99" i="6"/>
  <c r="L23" i="6" s="1"/>
  <c r="H99" i="6"/>
  <c r="I99" i="6"/>
  <c r="G104" i="6"/>
  <c r="H104" i="6"/>
  <c r="M24" i="6" s="1"/>
  <c r="I104" i="6"/>
  <c r="N24" i="6" s="1"/>
  <c r="G105" i="6"/>
  <c r="L25" i="6" s="1"/>
  <c r="H105" i="6"/>
  <c r="M25" i="6" s="1"/>
  <c r="I105" i="6"/>
  <c r="N25" i="6" s="1"/>
  <c r="G20" i="3"/>
  <c r="F20" i="3"/>
  <c r="E20" i="3"/>
  <c r="D20" i="3"/>
  <c r="C20" i="3"/>
  <c r="B20" i="3"/>
  <c r="G19" i="3"/>
  <c r="F19" i="3"/>
  <c r="E19" i="3"/>
  <c r="D19" i="3"/>
  <c r="C19" i="3"/>
  <c r="B19" i="3"/>
  <c r="G17" i="3"/>
  <c r="F17" i="3"/>
  <c r="E17" i="3"/>
  <c r="D17" i="3"/>
  <c r="C17" i="3"/>
  <c r="B17" i="3"/>
  <c r="G16" i="3"/>
  <c r="F16" i="3"/>
  <c r="E16" i="3"/>
  <c r="D16" i="3"/>
  <c r="C16" i="3"/>
  <c r="B16" i="3"/>
  <c r="H14" i="3"/>
  <c r="H13" i="3"/>
  <c r="H12" i="3"/>
  <c r="H11" i="3"/>
  <c r="H10" i="3"/>
  <c r="H9" i="3"/>
  <c r="H8" i="3"/>
  <c r="H7" i="3"/>
  <c r="J18" i="2"/>
  <c r="I18" i="2"/>
  <c r="H18" i="2"/>
  <c r="P9" i="7" l="1"/>
  <c r="P16" i="7"/>
  <c r="P10" i="7"/>
  <c r="P7" i="7"/>
  <c r="Q7" i="7"/>
  <c r="S7" i="7" s="1"/>
  <c r="P23" i="7"/>
  <c r="Q16" i="7"/>
  <c r="S16" i="7" s="1"/>
  <c r="Q25" i="7"/>
  <c r="S25" i="7" s="1"/>
  <c r="Q10" i="7"/>
  <c r="S10" i="7" s="1"/>
  <c r="Q19" i="7"/>
  <c r="S19" i="7" s="1"/>
  <c r="Q7" i="6"/>
  <c r="R7" i="6" s="1"/>
  <c r="Q10" i="6"/>
  <c r="R10" i="6" s="1"/>
  <c r="P7" i="6"/>
  <c r="P10" i="6"/>
  <c r="P8" i="6"/>
  <c r="Q8" i="6"/>
  <c r="R8" i="6" s="1"/>
  <c r="P23" i="6"/>
  <c r="Q23" i="6"/>
  <c r="R23" i="6" s="1"/>
  <c r="P17" i="6"/>
  <c r="Q17" i="6"/>
  <c r="R17" i="6" s="1"/>
  <c r="P11" i="6"/>
  <c r="P21" i="6"/>
  <c r="Q21" i="6"/>
  <c r="R21" i="6" s="1"/>
  <c r="P14" i="6"/>
  <c r="Q14" i="6"/>
  <c r="R14" i="6" s="1"/>
  <c r="P20" i="6"/>
  <c r="P14" i="7"/>
  <c r="Q18" i="7"/>
  <c r="S18" i="7" s="1"/>
  <c r="P5" i="6"/>
  <c r="Q17" i="7"/>
  <c r="S17" i="7" s="1"/>
  <c r="P12" i="6"/>
  <c r="Q6" i="6"/>
  <c r="R6" i="6" s="1"/>
  <c r="P18" i="6"/>
  <c r="Q5" i="6"/>
  <c r="R5" i="6" s="1"/>
  <c r="P13" i="7"/>
  <c r="P13" i="6"/>
  <c r="Q11" i="6"/>
  <c r="R11" i="6" s="1"/>
  <c r="Q13" i="6"/>
  <c r="R13" i="6" s="1"/>
  <c r="H106" i="7"/>
  <c r="P12" i="7"/>
  <c r="Q19" i="6"/>
  <c r="R19" i="6" s="1"/>
  <c r="G106" i="7"/>
  <c r="Q21" i="7"/>
  <c r="S21" i="7" s="1"/>
  <c r="L26" i="6"/>
  <c r="Q26" i="6" s="1"/>
  <c r="R26" i="6" s="1"/>
  <c r="Q24" i="6"/>
  <c r="R24" i="6" s="1"/>
  <c r="P17" i="7"/>
  <c r="Q13" i="7"/>
  <c r="S13" i="7" s="1"/>
  <c r="P25" i="7"/>
  <c r="Q12" i="7"/>
  <c r="S12" i="7" s="1"/>
  <c r="Q23" i="7"/>
  <c r="S23" i="7" s="1"/>
  <c r="P21" i="7"/>
  <c r="P6" i="7"/>
  <c r="Q6" i="7"/>
  <c r="S6" i="7" s="1"/>
  <c r="Q16" i="6"/>
  <c r="R16" i="6" s="1"/>
  <c r="P22" i="7"/>
  <c r="P6" i="6"/>
  <c r="Q22" i="7"/>
  <c r="S22" i="7" s="1"/>
  <c r="P15" i="7"/>
  <c r="P11" i="7"/>
  <c r="Q12" i="6"/>
  <c r="R12" i="6" s="1"/>
  <c r="Q18" i="6"/>
  <c r="R18" i="6" s="1"/>
  <c r="I106" i="7"/>
  <c r="P19" i="6"/>
  <c r="P5" i="7"/>
  <c r="P25" i="6"/>
  <c r="P18" i="7"/>
  <c r="Q25" i="6"/>
  <c r="R25" i="6" s="1"/>
  <c r="I106" i="6"/>
  <c r="H106" i="6"/>
  <c r="P24" i="7"/>
  <c r="P24" i="6"/>
  <c r="Q24" i="7"/>
  <c r="S24" i="7" s="1"/>
  <c r="Q8" i="7"/>
  <c r="S8" i="7" s="1"/>
  <c r="P16" i="6"/>
  <c r="P9" i="6"/>
  <c r="Q9" i="7"/>
  <c r="S9" i="7" s="1"/>
  <c r="P22" i="6"/>
  <c r="Q9" i="6"/>
  <c r="R9" i="6" s="1"/>
  <c r="Q20" i="6"/>
  <c r="R20" i="6" s="1"/>
  <c r="Q22" i="6"/>
  <c r="R22" i="6" s="1"/>
  <c r="P15" i="6"/>
  <c r="G106" i="6"/>
  <c r="Q15" i="7"/>
  <c r="S15" i="7" s="1"/>
  <c r="M26" i="7"/>
  <c r="P26" i="7" s="1"/>
  <c r="Q11" i="7"/>
  <c r="S11" i="7" s="1"/>
  <c r="L5" i="7"/>
  <c r="Q5" i="7" l="1"/>
  <c r="S5" i="7" s="1"/>
  <c r="L26" i="7"/>
  <c r="Q26" i="7" s="1"/>
  <c r="S2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8" authorId="0" shapeId="0" xr:uid="{9D25B675-CA1D-4145-BCF4-A90C8A53A3AB}">
      <text>
        <r>
          <rPr>
            <sz val="11"/>
            <color indexed="8"/>
            <rFont val="Calibri"/>
            <family val="2"/>
            <scheme val="minor"/>
          </rPr>
          <t>Stato dell'osservazione: Dato stimato</t>
        </r>
      </text>
    </comment>
    <comment ref="C28" authorId="0" shapeId="0" xr:uid="{A5AEE694-3551-4661-9793-42832E114E83}">
      <text>
        <r>
          <rPr>
            <sz val="11"/>
            <color indexed="8"/>
            <rFont val="Calibri"/>
            <family val="2"/>
            <scheme val="minor"/>
          </rPr>
          <t>Stato dell'osservazione: Dato stimato</t>
        </r>
      </text>
    </comment>
    <comment ref="D28" authorId="0" shapeId="0" xr:uid="{640F94AC-AEF9-48B0-899B-E025CE864A8F}">
      <text>
        <r>
          <rPr>
            <sz val="11"/>
            <color indexed="8"/>
            <rFont val="Calibri"/>
            <family val="2"/>
            <scheme val="minor"/>
          </rPr>
          <t>Stato dell'osservazione: Dato stimato</t>
        </r>
      </text>
    </comment>
    <comment ref="E28" authorId="0" shapeId="0" xr:uid="{23BF513F-EA12-4462-A303-AC24BDB23D2D}">
      <text>
        <r>
          <rPr>
            <sz val="11"/>
            <color indexed="8"/>
            <rFont val="Calibri"/>
            <family val="2"/>
            <scheme val="minor"/>
          </rPr>
          <t>Stato dell'osservazione: Dato stimato</t>
        </r>
      </text>
    </comment>
    <comment ref="F28" authorId="0" shapeId="0" xr:uid="{179F9902-D7B9-4A92-A634-EB175BFBBC43}">
      <text>
        <r>
          <rPr>
            <sz val="11"/>
            <color indexed="8"/>
            <rFont val="Calibri"/>
            <family val="2"/>
            <scheme val="minor"/>
          </rPr>
          <t>Stato dell'osservazione: Dato stimato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10" authorId="0" shapeId="0" xr:uid="{86812FD1-E16D-40B7-94D5-1CA2C96251A0}">
      <text>
        <r>
          <rPr>
            <sz val="11"/>
            <color indexed="8"/>
            <rFont val="Calibri"/>
            <family val="2"/>
            <scheme val="minor"/>
          </rPr>
          <t>Stato dell'osservazione: Dato stimato</t>
        </r>
      </text>
    </comment>
    <comment ref="L11" authorId="0" shapeId="0" xr:uid="{382DDAA3-D837-4BB7-8866-08E722900432}">
      <text>
        <r>
          <rPr>
            <sz val="11"/>
            <color indexed="8"/>
            <rFont val="Calibri"/>
            <family val="2"/>
            <scheme val="minor"/>
          </rPr>
          <t>Stato dell'osservazione: Dato stimato</t>
        </r>
      </text>
    </comment>
    <comment ref="L12" authorId="0" shapeId="0" xr:uid="{73193831-852F-489B-A6FA-CCF40B0A803D}">
      <text>
        <r>
          <rPr>
            <sz val="11"/>
            <color indexed="8"/>
            <rFont val="Calibri"/>
            <family val="2"/>
            <scheme val="minor"/>
          </rPr>
          <t>Stato dell'osservazione: Dato stimato</t>
        </r>
      </text>
    </comment>
    <comment ref="L13" authorId="0" shapeId="0" xr:uid="{DF6FC953-FAA9-431A-96FC-B506CF6772BA}">
      <text>
        <r>
          <rPr>
            <sz val="11"/>
            <color indexed="8"/>
            <rFont val="Calibri"/>
            <family val="2"/>
            <scheme val="minor"/>
          </rPr>
          <t>Stato dell'osservazione: Dato stimato</t>
        </r>
      </text>
    </comment>
    <comment ref="L14" authorId="0" shapeId="0" xr:uid="{DCDF8292-05A7-4552-8E96-FDCB89912C2A}">
      <text>
        <r>
          <rPr>
            <sz val="11"/>
            <color indexed="8"/>
            <rFont val="Calibri"/>
            <family val="2"/>
            <scheme val="minor"/>
          </rPr>
          <t>Stato dell'osservazione: Dato stimato</t>
        </r>
      </text>
    </comment>
    <comment ref="L15" authorId="0" shapeId="0" xr:uid="{F887FEF8-BD57-4203-9F7F-6F62B2C0467B}">
      <text>
        <r>
          <rPr>
            <sz val="11"/>
            <color indexed="8"/>
            <rFont val="Calibri"/>
            <family val="2"/>
            <scheme val="minor"/>
          </rPr>
          <t>Stato dell'osservazione: Dato stimato</t>
        </r>
      </text>
    </comment>
    <comment ref="L16" authorId="0" shapeId="0" xr:uid="{174097AE-43B2-4823-A933-8D2628514A47}">
      <text>
        <r>
          <rPr>
            <sz val="11"/>
            <color indexed="8"/>
            <rFont val="Calibri"/>
            <family val="2"/>
            <scheme val="minor"/>
          </rPr>
          <t>Stato dell'osservazione: Dato stimato</t>
        </r>
      </text>
    </comment>
    <comment ref="L17" authorId="0" shapeId="0" xr:uid="{46E1579A-349E-4338-9FB8-2E4995868BEA}">
      <text>
        <r>
          <rPr>
            <sz val="11"/>
            <color indexed="8"/>
            <rFont val="Calibri"/>
            <family val="2"/>
            <scheme val="minor"/>
          </rPr>
          <t>Stato dell'osservazione: Dato stimato</t>
        </r>
      </text>
    </comment>
    <comment ref="L18" authorId="0" shapeId="0" xr:uid="{1CF31206-C77D-453C-812F-D12715508086}">
      <text>
        <r>
          <rPr>
            <sz val="11"/>
            <color indexed="8"/>
            <rFont val="Calibri"/>
            <family val="2"/>
            <scheme val="minor"/>
          </rPr>
          <t>Stato dell'osservazione: Dato stimato</t>
        </r>
      </text>
    </comment>
    <comment ref="L19" authorId="0" shapeId="0" xr:uid="{795B10E2-90A9-4E5E-80F9-3D6F21190BA0}">
      <text>
        <r>
          <rPr>
            <sz val="11"/>
            <color indexed="8"/>
            <rFont val="Calibri"/>
            <family val="2"/>
            <scheme val="minor"/>
          </rPr>
          <t>Stato dell'osservazione: Dato stimato</t>
        </r>
      </text>
    </comment>
    <comment ref="L20" authorId="0" shapeId="0" xr:uid="{3FBA04C8-CFB1-4325-A1BC-7325D9FEB49C}">
      <text>
        <r>
          <rPr>
            <sz val="11"/>
            <color indexed="8"/>
            <rFont val="Calibri"/>
            <family val="2"/>
            <scheme val="minor"/>
          </rPr>
          <t>Stato dell'osservazione: Dato stimato</t>
        </r>
      </text>
    </comment>
    <comment ref="L21" authorId="0" shapeId="0" xr:uid="{50292560-C7F7-47DC-B4B3-BB078061A01C}">
      <text>
        <r>
          <rPr>
            <sz val="11"/>
            <color indexed="8"/>
            <rFont val="Calibri"/>
            <family val="2"/>
            <scheme val="minor"/>
          </rPr>
          <t>Stato dell'osservazione: Dato stimato</t>
        </r>
      </text>
    </comment>
    <comment ref="L22" authorId="0" shapeId="0" xr:uid="{5ED2C8EC-9B4D-4AA4-8A60-382B7FD4AEE5}">
      <text>
        <r>
          <rPr>
            <sz val="11"/>
            <color indexed="8"/>
            <rFont val="Calibri"/>
            <family val="2"/>
            <scheme val="minor"/>
          </rPr>
          <t>Stato dell'osservazione: Dato stimato</t>
        </r>
      </text>
    </comment>
    <comment ref="L23" authorId="0" shapeId="0" xr:uid="{4BF149E3-8135-43ED-8F5B-893ABC69C7B2}">
      <text>
        <r>
          <rPr>
            <sz val="11"/>
            <color indexed="8"/>
            <rFont val="Calibri"/>
            <family val="2"/>
            <scheme val="minor"/>
          </rPr>
          <t>Stato dell'osservazione: Dato stimato</t>
        </r>
      </text>
    </comment>
    <comment ref="L24" authorId="0" shapeId="0" xr:uid="{22DC4BBA-18C7-4E23-B1A3-9E5CBAF7438B}">
      <text>
        <r>
          <rPr>
            <sz val="11"/>
            <color indexed="8"/>
            <rFont val="Calibri"/>
            <family val="2"/>
            <scheme val="minor"/>
          </rPr>
          <t>Stato dell'osservazione: Dato stimato</t>
        </r>
      </text>
    </comment>
    <comment ref="L25" authorId="0" shapeId="0" xr:uid="{97339E34-783F-4536-AFBB-EBC7BB74A7F0}">
      <text>
        <r>
          <rPr>
            <sz val="11"/>
            <color indexed="8"/>
            <rFont val="Calibri"/>
            <family val="2"/>
            <scheme val="minor"/>
          </rPr>
          <t>Stato dell'osservazione: Dato stimato</t>
        </r>
      </text>
    </comment>
    <comment ref="L26" authorId="0" shapeId="0" xr:uid="{E32DC8F5-E201-472F-B91A-D49ACE374A59}">
      <text>
        <r>
          <rPr>
            <sz val="11"/>
            <color indexed="8"/>
            <rFont val="Calibri"/>
            <family val="2"/>
            <scheme val="minor"/>
          </rPr>
          <t>Stato dell'osservazione: Dato stimato</t>
        </r>
      </text>
    </comment>
    <comment ref="L27" authorId="0" shapeId="0" xr:uid="{D1A6B1C3-D01D-44A4-9710-A03DB0772692}">
      <text>
        <r>
          <rPr>
            <sz val="11"/>
            <color indexed="8"/>
            <rFont val="Calibri"/>
            <family val="2"/>
            <scheme val="minor"/>
          </rPr>
          <t>Stato dell'osservazione: Dato stimato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MyOECD</author>
  </authors>
  <commentList>
    <comment ref="U5" authorId="0" shapeId="0" xr:uid="{917EE0DA-4AFB-4366-A7D1-722BAB1DDD27}">
      <text>
        <r>
          <rPr>
            <sz val="9"/>
            <color indexed="81"/>
            <rFont val="Tahoma"/>
            <family val="2"/>
          </rPr>
          <t xml:space="preserve">e: dato stimato </t>
        </r>
      </text>
    </comment>
    <comment ref="U6" authorId="0" shapeId="0" xr:uid="{7C3AE64E-7951-4BE3-A08F-BDCB15666770}">
      <text>
        <r>
          <rPr>
            <sz val="9"/>
            <color indexed="81"/>
            <rFont val="Tahoma"/>
            <family val="2"/>
          </rPr>
          <t xml:space="preserve">e: dato stimato </t>
        </r>
      </text>
    </comment>
    <comment ref="U7" authorId="0" shapeId="0" xr:uid="{37264F2D-D322-4509-95DC-79B07BA90ED5}">
      <text>
        <r>
          <rPr>
            <sz val="9"/>
            <color indexed="81"/>
            <rFont val="Tahoma"/>
            <family val="2"/>
          </rPr>
          <t xml:space="preserve">e: dato stimato </t>
        </r>
      </text>
    </comment>
    <comment ref="U8" authorId="0" shapeId="0" xr:uid="{F8A42E88-CFDB-4075-85D7-2DC591B1E2F0}">
      <text>
        <r>
          <rPr>
            <sz val="9"/>
            <color indexed="81"/>
            <rFont val="Tahoma"/>
            <family val="2"/>
          </rPr>
          <t xml:space="preserve">e: dato stimato </t>
        </r>
      </text>
    </comment>
    <comment ref="U9" authorId="0" shapeId="0" xr:uid="{600EFCA4-6045-465A-BF36-F23D47FD5635}">
      <text>
        <r>
          <rPr>
            <sz val="9"/>
            <color indexed="81"/>
            <rFont val="Tahoma"/>
            <family val="2"/>
          </rPr>
          <t xml:space="preserve">e: dato stimato </t>
        </r>
      </text>
    </comment>
    <comment ref="U10" authorId="0" shapeId="0" xr:uid="{4E25A08A-8199-41EA-BCF8-C6EB4974D742}">
      <text>
        <r>
          <rPr>
            <sz val="9"/>
            <color indexed="81"/>
            <rFont val="Tahoma"/>
            <family val="2"/>
          </rPr>
          <t xml:space="preserve">e: dato stimato </t>
        </r>
      </text>
    </comment>
    <comment ref="U16" authorId="0" shapeId="0" xr:uid="{9709BA25-A424-4A4A-808D-DE85E0692514}">
      <text>
        <r>
          <rPr>
            <sz val="9"/>
            <color indexed="81"/>
            <rFont val="Tahoma"/>
            <family val="2"/>
          </rPr>
          <t xml:space="preserve">e: dato stimato </t>
        </r>
      </text>
    </comment>
    <comment ref="U17" authorId="0" shapeId="0" xr:uid="{181BA791-D8C5-4F6F-B4CA-DBA1E452CB20}">
      <text>
        <r>
          <rPr>
            <sz val="9"/>
            <color indexed="81"/>
            <rFont val="Tahoma"/>
            <family val="2"/>
          </rPr>
          <t xml:space="preserve">e: dato stimato </t>
        </r>
      </text>
    </comment>
    <comment ref="U18" authorId="0" shapeId="0" xr:uid="{267BBDAC-5DC1-494F-BF70-CEF7A3B31679}">
      <text>
        <r>
          <rPr>
            <sz val="9"/>
            <color indexed="81"/>
            <rFont val="Tahoma"/>
            <family val="2"/>
          </rPr>
          <t xml:space="preserve">e: dato stimato </t>
        </r>
      </text>
    </comment>
    <comment ref="U19" authorId="0" shapeId="0" xr:uid="{553C1F1F-D54D-414B-9059-CF9DAB4B89A0}">
      <text>
        <r>
          <rPr>
            <sz val="9"/>
            <color indexed="81"/>
            <rFont val="Tahoma"/>
            <family val="2"/>
          </rPr>
          <t xml:space="preserve">e: dato stimato </t>
        </r>
      </text>
    </comment>
    <comment ref="U20" authorId="0" shapeId="0" xr:uid="{73D2B3EE-5502-4AD3-9792-D21450572D01}">
      <text>
        <r>
          <rPr>
            <sz val="9"/>
            <color indexed="81"/>
            <rFont val="Tahoma"/>
            <family val="2"/>
          </rPr>
          <t xml:space="preserve">e: dato stimato </t>
        </r>
      </text>
    </comment>
    <comment ref="U21" authorId="0" shapeId="0" xr:uid="{832412A5-B01E-4BF4-9962-DC0DF970EFFA}">
      <text>
        <r>
          <rPr>
            <sz val="9"/>
            <color indexed="81"/>
            <rFont val="Tahoma"/>
            <family val="2"/>
          </rPr>
          <t xml:space="preserve">e: dato stimato </t>
        </r>
      </text>
    </comment>
    <comment ref="U30" authorId="0" shapeId="0" xr:uid="{BDCCE9FB-8D17-48ED-9142-EBAD7F469FB3}">
      <text>
        <r>
          <rPr>
            <sz val="9"/>
            <color indexed="81"/>
            <rFont val="Tahoma"/>
            <family val="2"/>
          </rPr>
          <t xml:space="preserve">e: dato stimato </t>
        </r>
      </text>
    </comment>
    <comment ref="U31" authorId="0" shapeId="0" xr:uid="{658B974F-7EE5-4281-A16B-BCC103D7DA57}">
      <text>
        <r>
          <rPr>
            <sz val="9"/>
            <color indexed="81"/>
            <rFont val="Tahoma"/>
            <family val="2"/>
          </rPr>
          <t xml:space="preserve">e: dato stimato </t>
        </r>
      </text>
    </comment>
    <comment ref="U32" authorId="0" shapeId="0" xr:uid="{607F4DAF-BDC3-4EE5-90C8-9013846C72D3}">
      <text>
        <r>
          <rPr>
            <sz val="9"/>
            <color indexed="81"/>
            <rFont val="Tahoma"/>
            <family val="2"/>
          </rPr>
          <t xml:space="preserve">e: dato stimato </t>
        </r>
      </text>
    </comment>
    <comment ref="U33" authorId="0" shapeId="0" xr:uid="{E847076A-9E4F-4A43-8F71-34A990141F8B}">
      <text>
        <r>
          <rPr>
            <sz val="9"/>
            <color indexed="81"/>
            <rFont val="Tahoma"/>
            <family val="2"/>
          </rPr>
          <t xml:space="preserve">e: dato stimato </t>
        </r>
      </text>
    </comment>
    <comment ref="U34" authorId="0" shapeId="0" xr:uid="{9EA177EC-7AEC-49BB-845C-8979A26EFED0}">
      <text>
        <r>
          <rPr>
            <sz val="9"/>
            <color indexed="81"/>
            <rFont val="Tahoma"/>
            <family val="2"/>
          </rPr>
          <t xml:space="preserve">e: dato stimato </t>
        </r>
      </text>
    </comment>
    <comment ref="U35" authorId="0" shapeId="0" xr:uid="{15CBF36F-B0B8-4506-AD43-6F85DD8405C6}">
      <text>
        <r>
          <rPr>
            <sz val="9"/>
            <color indexed="81"/>
            <rFont val="Tahoma"/>
            <family val="2"/>
          </rPr>
          <t xml:space="preserve">e: dato stimato </t>
        </r>
      </text>
    </comment>
    <comment ref="V54" authorId="0" shapeId="0" xr:uid="{989F84D1-6C47-4FD4-9297-AAD07BA3FE0B}">
      <text>
        <r>
          <rPr>
            <sz val="9"/>
            <color indexed="81"/>
            <rFont val="Tahoma"/>
            <family val="2"/>
          </rPr>
          <t xml:space="preserve">e: dato stimato </t>
        </r>
      </text>
    </comment>
    <comment ref="V55" authorId="0" shapeId="0" xr:uid="{551F3B13-011B-4AAE-B7C2-589F37C1CB48}">
      <text>
        <r>
          <rPr>
            <sz val="9"/>
            <color indexed="81"/>
            <rFont val="Tahoma"/>
            <family val="2"/>
          </rPr>
          <t xml:space="preserve">e: dato stimato </t>
        </r>
      </text>
    </comment>
    <comment ref="V56" authorId="0" shapeId="0" xr:uid="{D9CA0003-DB51-4AB5-B676-495EC575597A}">
      <text>
        <r>
          <rPr>
            <sz val="9"/>
            <color indexed="81"/>
            <rFont val="Tahoma"/>
            <family val="2"/>
          </rPr>
          <t xml:space="preserve">e: dato stimato </t>
        </r>
      </text>
    </comment>
    <comment ref="V57" authorId="0" shapeId="0" xr:uid="{AD7722C6-743C-4F0C-BE84-94331B8F5C72}">
      <text>
        <r>
          <rPr>
            <sz val="9"/>
            <color indexed="81"/>
            <rFont val="Tahoma"/>
            <family val="2"/>
          </rPr>
          <t xml:space="preserve">e: dato stimato </t>
        </r>
      </text>
    </comment>
    <comment ref="V58" authorId="0" shapeId="0" xr:uid="{C409AEED-8304-441B-ADE2-BAC8EA949940}">
      <text>
        <r>
          <rPr>
            <sz val="9"/>
            <color indexed="81"/>
            <rFont val="Tahoma"/>
            <family val="2"/>
          </rPr>
          <t xml:space="preserve">e: dato stimato </t>
        </r>
      </text>
    </comment>
    <comment ref="V59" authorId="0" shapeId="0" xr:uid="{6703F8C6-904A-4727-9461-9BC60C18DBC1}">
      <text>
        <r>
          <rPr>
            <sz val="9"/>
            <color indexed="81"/>
            <rFont val="Tahoma"/>
            <family val="2"/>
          </rPr>
          <t xml:space="preserve">e: dato stimato </t>
        </r>
      </text>
    </comment>
    <comment ref="V60" authorId="0" shapeId="0" xr:uid="{AC00B34A-6E7F-440E-9F60-457AE53690E3}">
      <text>
        <r>
          <rPr>
            <sz val="9"/>
            <color indexed="81"/>
            <rFont val="Tahoma"/>
            <family val="2"/>
          </rPr>
          <t xml:space="preserve">e: dato stimato </t>
        </r>
      </text>
    </comment>
    <comment ref="V61" authorId="0" shapeId="0" xr:uid="{8A30CDCA-9979-4AB1-8144-BB4C54143C9E}">
      <text>
        <r>
          <rPr>
            <sz val="9"/>
            <color indexed="81"/>
            <rFont val="Tahoma"/>
            <family val="2"/>
          </rPr>
          <t xml:space="preserve">e: dato stimato </t>
        </r>
      </text>
    </comment>
    <comment ref="V62" authorId="0" shapeId="0" xr:uid="{74A673E0-1D57-4556-B5BA-C0E8DA642682}">
      <text>
        <r>
          <rPr>
            <sz val="9"/>
            <color indexed="81"/>
            <rFont val="Tahoma"/>
            <family val="2"/>
          </rPr>
          <t xml:space="preserve">e: dato stimato </t>
        </r>
      </text>
    </comment>
    <comment ref="V63" authorId="0" shapeId="0" xr:uid="{DEB9D996-754E-4ACF-9624-4ABF502F361D}">
      <text>
        <r>
          <rPr>
            <sz val="9"/>
            <color indexed="81"/>
            <rFont val="Tahoma"/>
            <family val="2"/>
          </rPr>
          <t xml:space="preserve">e: dato stimato </t>
        </r>
      </text>
    </comment>
    <comment ref="V64" authorId="0" shapeId="0" xr:uid="{253091A1-9001-476C-BCDD-43BFDF3554F5}">
      <text>
        <r>
          <rPr>
            <sz val="9"/>
            <color indexed="81"/>
            <rFont val="Tahoma"/>
            <family val="2"/>
          </rPr>
          <t xml:space="preserve">e: dato stimato </t>
        </r>
      </text>
    </comment>
    <comment ref="V65" authorId="0" shapeId="0" xr:uid="{0866AF58-C257-4561-98BD-518E1936A588}">
      <text>
        <r>
          <rPr>
            <sz val="9"/>
            <color indexed="81"/>
            <rFont val="Tahoma"/>
            <family val="2"/>
          </rPr>
          <t xml:space="preserve">e: dato stimato </t>
        </r>
      </text>
    </comment>
    <comment ref="V66" authorId="0" shapeId="0" xr:uid="{9769D8E6-C6D0-4C2E-BA57-DF758F672D24}">
      <text>
        <r>
          <rPr>
            <sz val="9"/>
            <color indexed="81"/>
            <rFont val="Tahoma"/>
            <family val="2"/>
          </rPr>
          <t xml:space="preserve">e: dato stimato </t>
        </r>
      </text>
    </comment>
    <comment ref="V67" authorId="0" shapeId="0" xr:uid="{C73F57DC-EA1F-40BB-9EAF-8B264B4F88FF}">
      <text>
        <r>
          <rPr>
            <sz val="9"/>
            <color indexed="81"/>
            <rFont val="Tahoma"/>
            <family val="2"/>
          </rPr>
          <t xml:space="preserve">e: dato stimato </t>
        </r>
      </text>
    </comment>
    <comment ref="V68" authorId="0" shapeId="0" xr:uid="{892331E5-D67D-4D23-8AB1-CA21DA2B2CBB}">
      <text>
        <r>
          <rPr>
            <sz val="9"/>
            <color indexed="81"/>
            <rFont val="Tahoma"/>
            <family val="2"/>
          </rPr>
          <t xml:space="preserve">e: dato stimato </t>
        </r>
      </text>
    </comment>
    <comment ref="V69" authorId="0" shapeId="0" xr:uid="{61B0F831-77F8-454E-8181-45A10C34275F}">
      <text>
        <r>
          <rPr>
            <sz val="9"/>
            <color indexed="81"/>
            <rFont val="Tahoma"/>
            <family val="2"/>
          </rPr>
          <t xml:space="preserve">e: dato stimato </t>
        </r>
      </text>
    </comment>
    <comment ref="V70" authorId="0" shapeId="0" xr:uid="{D6F24880-B147-40AD-8BC8-DA1BF5392B85}">
      <text>
        <r>
          <rPr>
            <sz val="9"/>
            <color indexed="81"/>
            <rFont val="Tahoma"/>
            <family val="2"/>
          </rPr>
          <t xml:space="preserve">e: dato stimato </t>
        </r>
      </text>
    </comment>
    <comment ref="V71" authorId="0" shapeId="0" xr:uid="{AC8E6366-030E-4D54-AA2B-EFF51DCC0953}">
      <text>
        <r>
          <rPr>
            <sz val="9"/>
            <color indexed="81"/>
            <rFont val="Tahoma"/>
            <family val="2"/>
          </rPr>
          <t xml:space="preserve">e: dato stimato </t>
        </r>
      </text>
    </comment>
    <comment ref="V72" authorId="0" shapeId="0" xr:uid="{EA3CB501-F180-49A4-8529-914864A52354}">
      <text>
        <r>
          <rPr>
            <sz val="9"/>
            <color indexed="81"/>
            <rFont val="Tahoma"/>
            <family val="2"/>
          </rPr>
          <t xml:space="preserve">e: dato stimato </t>
        </r>
      </text>
    </comment>
    <comment ref="V73" authorId="0" shapeId="0" xr:uid="{E6615029-2271-493C-B551-4402B6F945EF}">
      <text>
        <r>
          <rPr>
            <sz val="9"/>
            <color indexed="81"/>
            <rFont val="Tahoma"/>
            <family val="2"/>
          </rPr>
          <t xml:space="preserve">e: dato stimato </t>
        </r>
      </text>
    </comment>
    <comment ref="V74" authorId="0" shapeId="0" xr:uid="{C1E81FE3-D444-46DA-B1D4-3A0C1C77BC10}">
      <text>
        <r>
          <rPr>
            <sz val="9"/>
            <color indexed="81"/>
            <rFont val="Tahoma"/>
            <family val="2"/>
          </rPr>
          <t xml:space="preserve">e: dato stimato </t>
        </r>
      </text>
    </comment>
    <comment ref="V75" authorId="0" shapeId="0" xr:uid="{E071373A-B687-4978-BA8D-40B11211ED2B}">
      <text>
        <r>
          <rPr>
            <sz val="9"/>
            <color indexed="81"/>
            <rFont val="Tahoma"/>
            <family val="2"/>
          </rPr>
          <t xml:space="preserve">e: dato stimato </t>
        </r>
      </text>
    </comment>
    <comment ref="V76" authorId="0" shapeId="0" xr:uid="{5DB78272-A977-4E1D-9097-A81DF4DC9A82}">
      <text>
        <r>
          <rPr>
            <sz val="9"/>
            <color indexed="81"/>
            <rFont val="Tahoma"/>
            <family val="2"/>
          </rPr>
          <t xml:space="preserve">e: dato stimato </t>
        </r>
      </text>
    </comment>
    <comment ref="V77" authorId="0" shapeId="0" xr:uid="{35D5AF9A-79A9-4015-9CD5-DB3EA29D1767}">
      <text>
        <r>
          <rPr>
            <sz val="9"/>
            <color indexed="81"/>
            <rFont val="Tahoma"/>
            <family val="2"/>
          </rPr>
          <t xml:space="preserve">e: dato stimato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MyOECD</author>
  </authors>
  <commentList>
    <comment ref="M6" authorId="0" shapeId="0" xr:uid="{B6F74F50-BF53-4B7E-959C-4322378B2AC4}">
      <text>
        <r>
          <rPr>
            <sz val="11"/>
            <color indexed="8"/>
            <rFont val="Calibri"/>
            <family val="2"/>
            <scheme val="minor"/>
          </rPr>
          <t>Stato dell'osservazione: Dato stimato</t>
        </r>
      </text>
    </comment>
    <comment ref="N6" authorId="0" shapeId="0" xr:uid="{7D08D87E-EAF9-484D-8C8D-0140D4E2C00F}">
      <text>
        <r>
          <rPr>
            <sz val="11"/>
            <color indexed="8"/>
            <rFont val="Calibri"/>
            <family val="2"/>
            <scheme val="minor"/>
          </rPr>
          <t>Stato dell'osservazione: Dato stimato</t>
        </r>
      </text>
    </comment>
    <comment ref="O6" authorId="0" shapeId="0" xr:uid="{58FC261D-F870-4FFF-B93C-4B283BA292E0}">
      <text>
        <r>
          <rPr>
            <sz val="11"/>
            <color indexed="8"/>
            <rFont val="Calibri"/>
            <family val="2"/>
            <scheme val="minor"/>
          </rPr>
          <t>Stato dell'osservazione: Dato stimato</t>
        </r>
      </text>
    </comment>
    <comment ref="M7" authorId="0" shapeId="0" xr:uid="{7ADF1E93-3929-4915-BE5A-891887F7A0C7}">
      <text>
        <r>
          <rPr>
            <sz val="11"/>
            <color indexed="8"/>
            <rFont val="Calibri"/>
            <family val="2"/>
            <scheme val="minor"/>
          </rPr>
          <t>Stato dell'osservazione: Dato stimato</t>
        </r>
      </text>
    </comment>
    <comment ref="N7" authorId="0" shapeId="0" xr:uid="{F102E3B8-7D97-48E0-B3D5-FCB8DDE0CE6B}">
      <text>
        <r>
          <rPr>
            <sz val="11"/>
            <color indexed="8"/>
            <rFont val="Calibri"/>
            <family val="2"/>
            <scheme val="minor"/>
          </rPr>
          <t>Stato dell'osservazione: Dato stimato</t>
        </r>
      </text>
    </comment>
    <comment ref="O7" authorId="0" shapeId="0" xr:uid="{4EAA542C-EFDC-46B3-A5D2-ADB1C4B9FB38}">
      <text>
        <r>
          <rPr>
            <sz val="11"/>
            <color indexed="8"/>
            <rFont val="Calibri"/>
            <family val="2"/>
            <scheme val="minor"/>
          </rPr>
          <t>Stato dell'osservazione: Dato stimato</t>
        </r>
      </text>
    </comment>
    <comment ref="M8" authorId="0" shapeId="0" xr:uid="{9D9EB761-D644-40A7-BDCB-5EA05D43DACD}">
      <text>
        <r>
          <rPr>
            <sz val="11"/>
            <color indexed="8"/>
            <rFont val="Calibri"/>
            <family val="2"/>
            <scheme val="minor"/>
          </rPr>
          <t>Stato dell'osservazione: Dato stimato</t>
        </r>
      </text>
    </comment>
    <comment ref="N8" authorId="0" shapeId="0" xr:uid="{68125007-8E6E-48A6-B235-E475855EADE6}">
      <text>
        <r>
          <rPr>
            <sz val="11"/>
            <color indexed="8"/>
            <rFont val="Calibri"/>
            <family val="2"/>
            <scheme val="minor"/>
          </rPr>
          <t>Stato dell'osservazione: Dato stimato</t>
        </r>
      </text>
    </comment>
    <comment ref="O8" authorId="0" shapeId="0" xr:uid="{D1ACDFD9-76A5-49A5-A39B-3539656E9328}">
      <text>
        <r>
          <rPr>
            <sz val="11"/>
            <color indexed="8"/>
            <rFont val="Calibri"/>
            <family val="2"/>
            <scheme val="minor"/>
          </rPr>
          <t>Stato dell'osservazione: Dato stimato</t>
        </r>
      </text>
    </comment>
    <comment ref="M9" authorId="0" shapeId="0" xr:uid="{261C60CA-D5D3-4A02-BD91-094EEC58D256}">
      <text>
        <r>
          <rPr>
            <sz val="11"/>
            <color indexed="8"/>
            <rFont val="Calibri"/>
            <family val="2"/>
            <scheme val="minor"/>
          </rPr>
          <t>Stato dell'osservazione: Dato stimato</t>
        </r>
      </text>
    </comment>
    <comment ref="N9" authorId="0" shapeId="0" xr:uid="{D41F6435-0B26-4BC7-B5E5-6254430326BD}">
      <text>
        <r>
          <rPr>
            <sz val="11"/>
            <color indexed="8"/>
            <rFont val="Calibri"/>
            <family val="2"/>
            <scheme val="minor"/>
          </rPr>
          <t>Stato dell'osservazione: Dato stimato</t>
        </r>
      </text>
    </comment>
    <comment ref="O9" authorId="0" shapeId="0" xr:uid="{E9A1D522-E0D0-4CD9-9E8C-3CC9BD7306E6}">
      <text>
        <r>
          <rPr>
            <sz val="11"/>
            <color indexed="8"/>
            <rFont val="Calibri"/>
            <family val="2"/>
            <scheme val="minor"/>
          </rPr>
          <t>Stato dell'osservazione: Dato stimato</t>
        </r>
      </text>
    </comment>
    <comment ref="M10" authorId="0" shapeId="0" xr:uid="{41B0344F-4C5C-4EF5-87A9-8315F5BEFF83}">
      <text>
        <r>
          <rPr>
            <sz val="11"/>
            <color indexed="8"/>
            <rFont val="Calibri"/>
            <family val="2"/>
            <scheme val="minor"/>
          </rPr>
          <t>Stato dell'osservazione: Dato stimato</t>
        </r>
      </text>
    </comment>
    <comment ref="N10" authorId="0" shapeId="0" xr:uid="{9F4E906E-C53C-4B48-9ED3-40A8C9725245}">
      <text>
        <r>
          <rPr>
            <sz val="11"/>
            <color indexed="8"/>
            <rFont val="Calibri"/>
            <family val="2"/>
            <scheme val="minor"/>
          </rPr>
          <t>Stato dell'osservazione: Dato stimato</t>
        </r>
      </text>
    </comment>
    <comment ref="O10" authorId="0" shapeId="0" xr:uid="{83479A44-96ED-45C2-AB4F-F81C38F04A2F}">
      <text>
        <r>
          <rPr>
            <sz val="11"/>
            <color indexed="8"/>
            <rFont val="Calibri"/>
            <family val="2"/>
            <scheme val="minor"/>
          </rPr>
          <t>Stato dell'osservazione: Dato stimato</t>
        </r>
      </text>
    </comment>
    <comment ref="M11" authorId="0" shapeId="0" xr:uid="{2FA60E1D-93A5-49EF-8D21-591EC90BE727}">
      <text>
        <r>
          <rPr>
            <sz val="11"/>
            <color indexed="8"/>
            <rFont val="Calibri"/>
            <family val="2"/>
            <scheme val="minor"/>
          </rPr>
          <t>Stato dell'osservazione: Dato stimato</t>
        </r>
      </text>
    </comment>
    <comment ref="N11" authorId="0" shapeId="0" xr:uid="{64E156DE-350D-423B-B2EE-2CB36624AB57}">
      <text>
        <r>
          <rPr>
            <sz val="11"/>
            <color indexed="8"/>
            <rFont val="Calibri"/>
            <family val="2"/>
            <scheme val="minor"/>
          </rPr>
          <t>Stato dell'osservazione: Dato stimato</t>
        </r>
      </text>
    </comment>
    <comment ref="O11" authorId="0" shapeId="0" xr:uid="{7078A348-D7DA-4999-8E48-BE0873767D2D}">
      <text>
        <r>
          <rPr>
            <sz val="11"/>
            <color indexed="8"/>
            <rFont val="Calibri"/>
            <family val="2"/>
            <scheme val="minor"/>
          </rPr>
          <t>Stato dell'osservazione: Dato stimato</t>
        </r>
      </text>
    </comment>
    <comment ref="M18" authorId="1" shapeId="0" xr:uid="{5458AAC7-6756-40A1-B671-162B605B2AF1}">
      <text>
        <r>
          <rPr>
            <sz val="9"/>
            <color indexed="81"/>
            <rFont val="Tahoma"/>
            <family val="2"/>
          </rPr>
          <t xml:space="preserve">e: dato stimato </t>
        </r>
      </text>
    </comment>
    <comment ref="N18" authorId="1" shapeId="0" xr:uid="{C34AFA75-683C-4129-AC7D-A514902EEADE}">
      <text>
        <r>
          <rPr>
            <sz val="9"/>
            <color indexed="81"/>
            <rFont val="Tahoma"/>
            <family val="2"/>
          </rPr>
          <t xml:space="preserve">e: dato stimato </t>
        </r>
      </text>
    </comment>
    <comment ref="O18" authorId="1" shapeId="0" xr:uid="{54110254-9099-4FBB-89B1-70DD56C80713}">
      <text>
        <r>
          <rPr>
            <sz val="9"/>
            <color indexed="81"/>
            <rFont val="Tahoma"/>
            <family val="2"/>
          </rPr>
          <t xml:space="preserve">e: dato stimato </t>
        </r>
      </text>
    </comment>
    <comment ref="M19" authorId="1" shapeId="0" xr:uid="{03B0A716-9F27-4357-A528-90F6F66FD867}">
      <text>
        <r>
          <rPr>
            <sz val="9"/>
            <color indexed="81"/>
            <rFont val="Tahoma"/>
            <family val="2"/>
          </rPr>
          <t xml:space="preserve">e: dato stimato </t>
        </r>
      </text>
    </comment>
    <comment ref="N19" authorId="1" shapeId="0" xr:uid="{6AD43655-158E-4909-9810-BF5E318EF2E2}">
      <text>
        <r>
          <rPr>
            <sz val="9"/>
            <color indexed="81"/>
            <rFont val="Tahoma"/>
            <family val="2"/>
          </rPr>
          <t xml:space="preserve">e: dato stimato </t>
        </r>
      </text>
    </comment>
    <comment ref="O19" authorId="1" shapeId="0" xr:uid="{595482AE-DD56-4973-B141-C61F3B83BD2B}">
      <text>
        <r>
          <rPr>
            <sz val="9"/>
            <color indexed="81"/>
            <rFont val="Tahoma"/>
            <family val="2"/>
          </rPr>
          <t xml:space="preserve">e: dato stimato </t>
        </r>
      </text>
    </comment>
    <comment ref="M20" authorId="1" shapeId="0" xr:uid="{5F2CD943-AA7E-4FB6-B5E8-CB5A2EE4583E}">
      <text>
        <r>
          <rPr>
            <sz val="9"/>
            <color indexed="81"/>
            <rFont val="Tahoma"/>
            <family val="2"/>
          </rPr>
          <t xml:space="preserve">e: dato stimato </t>
        </r>
      </text>
    </comment>
    <comment ref="N20" authorId="1" shapeId="0" xr:uid="{92E11D2F-1BCA-43F6-8CFF-ED82AEC1079E}">
      <text>
        <r>
          <rPr>
            <sz val="9"/>
            <color indexed="81"/>
            <rFont val="Tahoma"/>
            <family val="2"/>
          </rPr>
          <t xml:space="preserve">e: dato stimato </t>
        </r>
      </text>
    </comment>
    <comment ref="O20" authorId="1" shapeId="0" xr:uid="{9B9AF115-046D-496B-AE92-8AE5F15C91CE}">
      <text>
        <r>
          <rPr>
            <sz val="9"/>
            <color indexed="81"/>
            <rFont val="Tahoma"/>
            <family val="2"/>
          </rPr>
          <t xml:space="preserve">e: dato stimato </t>
        </r>
      </text>
    </comment>
    <comment ref="M21" authorId="1" shapeId="0" xr:uid="{9321A462-F57A-42AC-AA7F-E02395AAB75A}">
      <text>
        <r>
          <rPr>
            <sz val="9"/>
            <color indexed="81"/>
            <rFont val="Tahoma"/>
            <family val="2"/>
          </rPr>
          <t xml:space="preserve">e: dato stimato </t>
        </r>
      </text>
    </comment>
    <comment ref="N21" authorId="1" shapeId="0" xr:uid="{86D54009-20EA-4971-8EBE-25F49A07EF4C}">
      <text>
        <r>
          <rPr>
            <sz val="9"/>
            <color indexed="81"/>
            <rFont val="Tahoma"/>
            <family val="2"/>
          </rPr>
          <t xml:space="preserve">e: dato stimato </t>
        </r>
      </text>
    </comment>
    <comment ref="O21" authorId="1" shapeId="0" xr:uid="{DE5D96EB-56AA-41A1-8AB7-B04DD1823113}">
      <text>
        <r>
          <rPr>
            <sz val="9"/>
            <color indexed="81"/>
            <rFont val="Tahoma"/>
            <family val="2"/>
          </rPr>
          <t xml:space="preserve">e: dato stimato </t>
        </r>
      </text>
    </comment>
    <comment ref="M22" authorId="1" shapeId="0" xr:uid="{B433F76F-11FE-4DFB-BBD9-B1DCCD269E68}">
      <text>
        <r>
          <rPr>
            <sz val="9"/>
            <color indexed="81"/>
            <rFont val="Tahoma"/>
            <family val="2"/>
          </rPr>
          <t xml:space="preserve">e: dato stimato </t>
        </r>
      </text>
    </comment>
    <comment ref="N22" authorId="1" shapeId="0" xr:uid="{4BC4797F-12CF-4698-BD29-3DCA8F42F304}">
      <text>
        <r>
          <rPr>
            <sz val="9"/>
            <color indexed="81"/>
            <rFont val="Tahoma"/>
            <family val="2"/>
          </rPr>
          <t xml:space="preserve">e: dato stimato </t>
        </r>
      </text>
    </comment>
    <comment ref="O22" authorId="1" shapeId="0" xr:uid="{1A17F3CC-D3F2-4EAC-91FF-C0521CC26436}">
      <text>
        <r>
          <rPr>
            <sz val="9"/>
            <color indexed="81"/>
            <rFont val="Tahoma"/>
            <family val="2"/>
          </rPr>
          <t xml:space="preserve">e: dato stimato </t>
        </r>
      </text>
    </comment>
    <comment ref="M23" authorId="1" shapeId="0" xr:uid="{F676C941-81F6-414B-A73B-38CD564E4CE4}">
      <text>
        <r>
          <rPr>
            <sz val="9"/>
            <color indexed="81"/>
            <rFont val="Tahoma"/>
            <family val="2"/>
          </rPr>
          <t xml:space="preserve">e: dato stimato </t>
        </r>
      </text>
    </comment>
    <comment ref="N23" authorId="1" shapeId="0" xr:uid="{6209DB56-CABC-497E-85A3-FB734D9D0505}">
      <text>
        <r>
          <rPr>
            <sz val="9"/>
            <color indexed="81"/>
            <rFont val="Tahoma"/>
            <family val="2"/>
          </rPr>
          <t xml:space="preserve">e: dato stimato </t>
        </r>
      </text>
    </comment>
    <comment ref="O23" authorId="1" shapeId="0" xr:uid="{9955DD82-A9FB-49BF-B686-E4D8949DF93B}">
      <text>
        <r>
          <rPr>
            <sz val="9"/>
            <color indexed="81"/>
            <rFont val="Tahoma"/>
            <family val="2"/>
          </rPr>
          <t xml:space="preserve">e: dato stimato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MyOECD</author>
  </authors>
  <commentList>
    <comment ref="N4" authorId="0" shapeId="0" xr:uid="{36D272EE-BDCB-4242-BF48-ABBB49C9016F}">
      <text>
        <r>
          <rPr>
            <sz val="11"/>
            <color indexed="8"/>
            <rFont val="Calibri"/>
            <family val="2"/>
            <scheme val="minor"/>
          </rPr>
          <t>Stato dell'osservazione: Dato stimato</t>
        </r>
      </text>
    </comment>
    <comment ref="N5" authorId="0" shapeId="0" xr:uid="{FACBDEA9-89D0-43B3-8C93-B3DD34E81DB2}">
      <text>
        <r>
          <rPr>
            <sz val="11"/>
            <color indexed="8"/>
            <rFont val="Calibri"/>
            <family val="2"/>
            <scheme val="minor"/>
          </rPr>
          <t>Stato dell'osservazione: Dato stimato</t>
        </r>
      </text>
    </comment>
    <comment ref="N6" authorId="0" shapeId="0" xr:uid="{7488CA4B-A6E7-4633-A6BE-6ED7E5D550E4}">
      <text>
        <r>
          <rPr>
            <sz val="11"/>
            <color indexed="8"/>
            <rFont val="Calibri"/>
            <family val="2"/>
            <scheme val="minor"/>
          </rPr>
          <t>Stato dell'osservazione: Dato stimato</t>
        </r>
      </text>
    </comment>
    <comment ref="N7" authorId="0" shapeId="0" xr:uid="{0538CBB1-5B3A-4A81-B37F-6217ACC6B7BE}">
      <text>
        <r>
          <rPr>
            <sz val="11"/>
            <color indexed="8"/>
            <rFont val="Calibri"/>
            <family val="2"/>
            <scheme val="minor"/>
          </rPr>
          <t>Stato dell'osservazione: Dato stimato</t>
        </r>
      </text>
    </comment>
    <comment ref="N13" authorId="1" shapeId="0" xr:uid="{629EE312-107C-443D-8ACB-A1BA0313D876}">
      <text>
        <r>
          <rPr>
            <sz val="9"/>
            <color indexed="81"/>
            <rFont val="Tahoma"/>
            <family val="2"/>
          </rPr>
          <t xml:space="preserve">p: dato provvisorio </t>
        </r>
      </text>
    </comment>
    <comment ref="N14" authorId="1" shapeId="0" xr:uid="{18FEA093-E475-4167-B0F3-0AAE5E36C1E1}">
      <text>
        <r>
          <rPr>
            <sz val="9"/>
            <color indexed="81"/>
            <rFont val="Tahoma"/>
            <family val="2"/>
          </rPr>
          <t xml:space="preserve">p: dato provvisorio </t>
        </r>
      </text>
    </comment>
    <comment ref="N15" authorId="1" shapeId="0" xr:uid="{9C9CD355-E6E6-4DAE-A28D-67E6427A7A07}">
      <text>
        <r>
          <rPr>
            <sz val="9"/>
            <color indexed="81"/>
            <rFont val="Tahoma"/>
            <family val="2"/>
          </rPr>
          <t xml:space="preserve">p: dato provvisorio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G9" authorId="0" shapeId="0" xr:uid="{A089D79B-AC43-4228-A441-25C0204D7285}">
      <text>
        <r>
          <rPr>
            <sz val="11"/>
            <color indexed="8"/>
            <rFont val="Calibri"/>
            <family val="2"/>
            <scheme val="minor"/>
          </rPr>
          <t>Stato dell'osservazione: Dato stimato</t>
        </r>
      </text>
    </comment>
    <comment ref="G11" authorId="0" shapeId="0" xr:uid="{5B63E8CD-64AF-4240-AF0B-DE5098A03A59}">
      <text>
        <r>
          <rPr>
            <sz val="11"/>
            <color indexed="8"/>
            <rFont val="Calibri"/>
            <family val="2"/>
            <scheme val="minor"/>
          </rPr>
          <t>Stato dell'osservazione: Dato stimato</t>
        </r>
      </text>
    </comment>
    <comment ref="G12" authorId="0" shapeId="0" xr:uid="{2FBD4935-1071-4C5F-A927-D392F2CACBFA}">
      <text>
        <r>
          <rPr>
            <sz val="11"/>
            <color indexed="8"/>
            <rFont val="Calibri"/>
            <family val="2"/>
            <scheme val="minor"/>
          </rPr>
          <t>Stato dell'osservazione: Dato stimato</t>
        </r>
      </text>
    </comment>
    <comment ref="G13" authorId="0" shapeId="0" xr:uid="{4A80F33E-8787-4253-8F9D-76E20039FBF6}">
      <text>
        <r>
          <rPr>
            <sz val="11"/>
            <color indexed="8"/>
            <rFont val="Calibri"/>
            <family val="2"/>
            <scheme val="minor"/>
          </rPr>
          <t>Stato dell'osservazione: Dato stimato</t>
        </r>
      </text>
    </comment>
    <comment ref="G14" authorId="0" shapeId="0" xr:uid="{CFF5B040-3536-425D-939C-21DE8F58AC5F}">
      <text>
        <r>
          <rPr>
            <sz val="11"/>
            <color indexed="8"/>
            <rFont val="Calibri"/>
            <family val="2"/>
            <scheme val="minor"/>
          </rPr>
          <t>Stato dell'osservazione: Dato stimato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17D28274-2094-4C20-B186-4B00269E0183}">
      <text>
        <r>
          <rPr>
            <sz val="11"/>
            <color indexed="8"/>
            <rFont val="Calibri"/>
            <family val="2"/>
            <scheme val="minor"/>
          </rPr>
          <t>Stato dell'osservazione: Break nella serie</t>
        </r>
      </text>
    </comment>
    <comment ref="C9" authorId="0" shapeId="0" xr:uid="{7077E241-4E8F-488E-BE0F-6B4501D5E37A}">
      <text>
        <r>
          <rPr>
            <sz val="11"/>
            <color indexed="8"/>
            <rFont val="Calibri"/>
            <family val="2"/>
            <scheme val="minor"/>
          </rPr>
          <t>Stato dell'osservazione: Break nella serie</t>
        </r>
      </text>
    </comment>
    <comment ref="B12" authorId="0" shapeId="0" xr:uid="{E4B30388-1785-4233-B332-1F3B91A28480}">
      <text>
        <r>
          <rPr>
            <sz val="11"/>
            <color indexed="8"/>
            <rFont val="Calibri"/>
            <family val="2"/>
            <scheme val="minor"/>
          </rPr>
          <t>Stato dell'osservazione: Break nella serie</t>
        </r>
      </text>
    </comment>
    <comment ref="C12" authorId="0" shapeId="0" xr:uid="{17A82724-4465-4824-A464-5DAFB418AFB3}">
      <text>
        <r>
          <rPr>
            <sz val="11"/>
            <color indexed="8"/>
            <rFont val="Calibri"/>
            <family val="2"/>
            <scheme val="minor"/>
          </rPr>
          <t>Stato dell'osservazione: Break nella serie</t>
        </r>
      </text>
    </comment>
    <comment ref="B13" authorId="0" shapeId="0" xr:uid="{AC8A0D22-23B6-48B2-9563-6801BF652AA4}">
      <text>
        <r>
          <rPr>
            <sz val="11"/>
            <color indexed="8"/>
            <rFont val="Calibri"/>
            <family val="2"/>
            <scheme val="minor"/>
          </rPr>
          <t>Stato dell'osservazione: Break nella serie</t>
        </r>
      </text>
    </comment>
    <comment ref="C13" authorId="0" shapeId="0" xr:uid="{4F8D8526-D536-47C2-8694-94C881D74663}">
      <text>
        <r>
          <rPr>
            <sz val="11"/>
            <color indexed="8"/>
            <rFont val="Calibri"/>
            <family val="2"/>
            <scheme val="minor"/>
          </rPr>
          <t>Stato dell'osservazione: Break nella serie</t>
        </r>
      </text>
    </comment>
    <comment ref="B14" authorId="0" shapeId="0" xr:uid="{B8470895-1D77-4462-A920-8BE543D162D1}">
      <text>
        <r>
          <rPr>
            <sz val="11"/>
            <color indexed="8"/>
            <rFont val="Calibri"/>
            <family val="2"/>
            <scheme val="minor"/>
          </rPr>
          <t>Stato dell'osservazione: Break nella serie</t>
        </r>
      </text>
    </comment>
    <comment ref="B15" authorId="0" shapeId="0" xr:uid="{C5CE1185-257B-44B5-A2B6-57C62993CF69}">
      <text>
        <r>
          <rPr>
            <sz val="11"/>
            <color indexed="8"/>
            <rFont val="Calibri"/>
            <family val="2"/>
            <scheme val="minor"/>
          </rPr>
          <t>Stato dell'osservazione: Break nella serie</t>
        </r>
      </text>
    </comment>
    <comment ref="C15" authorId="0" shapeId="0" xr:uid="{72C915BB-93C7-4FA6-83CA-0B350AC2FEAA}">
      <text>
        <r>
          <rPr>
            <sz val="11"/>
            <color indexed="8"/>
            <rFont val="Calibri"/>
            <family val="2"/>
            <scheme val="minor"/>
          </rPr>
          <t>Stato dell'osservazione: Break nella serie</t>
        </r>
      </text>
    </comment>
    <comment ref="B20" authorId="0" shapeId="0" xr:uid="{A44AB79A-2931-4EAF-9CE5-883006D2EECA}">
      <text>
        <r>
          <rPr>
            <sz val="11"/>
            <color indexed="8"/>
            <rFont val="Calibri"/>
            <family val="2"/>
            <scheme val="minor"/>
          </rPr>
          <t>Stato dell'osservazione: Break nella serie</t>
        </r>
      </text>
    </comment>
    <comment ref="B21" authorId="0" shapeId="0" xr:uid="{05FAF068-5FBE-47E1-B920-BDE907A7F522}">
      <text>
        <r>
          <rPr>
            <sz val="11"/>
            <color indexed="8"/>
            <rFont val="Calibri"/>
            <family val="2"/>
            <scheme val="minor"/>
          </rPr>
          <t>Stato dell'osservazione: Break nella serie</t>
        </r>
      </text>
    </comment>
    <comment ref="B22" authorId="0" shapeId="0" xr:uid="{767930D9-BDFE-4068-8715-856EB7EE0D84}">
      <text>
        <r>
          <rPr>
            <sz val="11"/>
            <color indexed="8"/>
            <rFont val="Calibri"/>
            <family val="2"/>
            <scheme val="minor"/>
          </rPr>
          <t>Stato dell'osservazione: Break nella serie</t>
        </r>
      </text>
    </comment>
    <comment ref="C22" authorId="0" shapeId="0" xr:uid="{BCE5EF30-D97A-4B9A-B708-A0FE7DD6B597}">
      <text>
        <r>
          <rPr>
            <sz val="11"/>
            <color indexed="8"/>
            <rFont val="Calibri"/>
            <family val="2"/>
            <scheme val="minor"/>
          </rPr>
          <t>Stato dell'osservazione: Dato provvisorio - break nella serie</t>
        </r>
      </text>
    </comment>
    <comment ref="B23" authorId="0" shapeId="0" xr:uid="{6DF09673-E0C7-4465-909D-9D908D45858B}">
      <text>
        <r>
          <rPr>
            <sz val="11"/>
            <color indexed="8"/>
            <rFont val="Calibri"/>
            <family val="2"/>
            <scheme val="minor"/>
          </rPr>
          <t>Stato dell'osservazione: Break nella serie</t>
        </r>
      </text>
    </comment>
    <comment ref="C23" authorId="0" shapeId="0" xr:uid="{E149A5B1-2302-41E9-A321-2601DB68C61E}">
      <text>
        <r>
          <rPr>
            <sz val="11"/>
            <color indexed="8"/>
            <rFont val="Calibri"/>
            <family val="2"/>
            <scheme val="minor"/>
          </rPr>
          <t>Stato dell'osservazione: Break nella serie</t>
        </r>
      </text>
    </comment>
    <comment ref="B25" authorId="0" shapeId="0" xr:uid="{118D736D-4AB0-4902-B75E-84D59C59A3F4}">
      <text>
        <r>
          <rPr>
            <sz val="11"/>
            <color indexed="8"/>
            <rFont val="Calibri"/>
            <family val="2"/>
            <scheme val="minor"/>
          </rPr>
          <t>Stato dell'osservazione: Break nella serie</t>
        </r>
      </text>
    </comment>
    <comment ref="C25" authorId="0" shapeId="0" xr:uid="{EBBF8475-AF28-4031-8BB0-132780201860}">
      <text>
        <r>
          <rPr>
            <sz val="11"/>
            <color indexed="8"/>
            <rFont val="Calibri"/>
            <family val="2"/>
            <scheme val="minor"/>
          </rPr>
          <t>Stato dell'osservazione: Break nella serie</t>
        </r>
      </text>
    </comment>
    <comment ref="B26" authorId="0" shapeId="0" xr:uid="{691F12C9-3163-48F9-9A34-6B056590E3FA}">
      <text>
        <r>
          <rPr>
            <sz val="11"/>
            <color indexed="8"/>
            <rFont val="Calibri"/>
            <family val="2"/>
            <scheme val="minor"/>
          </rPr>
          <t>Stato dell'osservazione: Break nella serie</t>
        </r>
      </text>
    </comment>
    <comment ref="C26" authorId="0" shapeId="0" xr:uid="{FF3978A1-FFEB-41A5-9E72-B1505A58E674}">
      <text>
        <r>
          <rPr>
            <sz val="11"/>
            <color indexed="8"/>
            <rFont val="Calibri"/>
            <family val="2"/>
            <scheme val="minor"/>
          </rPr>
          <t>Stato dell'osservazione: Break nella serie</t>
        </r>
      </text>
    </comment>
    <comment ref="B27" authorId="0" shapeId="0" xr:uid="{376A4EE9-161D-42DA-8961-9C02DD8D1FA4}">
      <text>
        <r>
          <rPr>
            <sz val="11"/>
            <color indexed="8"/>
            <rFont val="Calibri"/>
            <family val="2"/>
            <scheme val="minor"/>
          </rPr>
          <t>Stato dell'osservazione: Break nella serie</t>
        </r>
      </text>
    </comment>
    <comment ref="C27" authorId="0" shapeId="0" xr:uid="{9A943CBB-D7B0-49D4-B240-6C986EA2B2FB}">
      <text>
        <r>
          <rPr>
            <sz val="11"/>
            <color indexed="8"/>
            <rFont val="Calibri"/>
            <family val="2"/>
            <scheme val="minor"/>
          </rPr>
          <t>Stato dell'osservazione: Break nella serie</t>
        </r>
      </text>
    </comment>
    <comment ref="B28" authorId="0" shapeId="0" xr:uid="{D99468F4-2BE3-45B4-91D7-E8733EA4ADD8}">
      <text>
        <r>
          <rPr>
            <sz val="11"/>
            <color indexed="8"/>
            <rFont val="Calibri"/>
            <family val="2"/>
            <scheme val="minor"/>
          </rPr>
          <t>Stato dell'osservazione: Break nella serie</t>
        </r>
      </text>
    </comment>
    <comment ref="C28" authorId="0" shapeId="0" xr:uid="{CB8B49A9-F474-4311-962F-CC6A9ADD9899}">
      <text>
        <r>
          <rPr>
            <sz val="11"/>
            <color indexed="8"/>
            <rFont val="Calibri"/>
            <family val="2"/>
            <scheme val="minor"/>
          </rPr>
          <t>Stato dell'osservazione: Break nella serie</t>
        </r>
      </text>
    </comment>
    <comment ref="B29" authorId="0" shapeId="0" xr:uid="{05B051F6-A271-4847-A493-1F9A0208FD24}">
      <text>
        <r>
          <rPr>
            <sz val="11"/>
            <color indexed="8"/>
            <rFont val="Calibri"/>
            <family val="2"/>
            <scheme val="minor"/>
          </rPr>
          <t>Stato dell'osservazione: Break nella serie</t>
        </r>
      </text>
    </comment>
    <comment ref="C29" authorId="0" shapeId="0" xr:uid="{52875C4C-48EC-49F3-8E98-75D02BFE2C99}">
      <text>
        <r>
          <rPr>
            <sz val="11"/>
            <color indexed="8"/>
            <rFont val="Calibri"/>
            <family val="2"/>
            <scheme val="minor"/>
          </rPr>
          <t>Stato dell'osservazione: Break nella serie</t>
        </r>
      </text>
    </comment>
    <comment ref="B30" authorId="0" shapeId="0" xr:uid="{163CDD8C-3933-4469-BB07-ABFFFB1D40EA}">
      <text>
        <r>
          <rPr>
            <sz val="11"/>
            <color indexed="8"/>
            <rFont val="Calibri"/>
            <family val="2"/>
            <scheme val="minor"/>
          </rPr>
          <t>Stato dell'osservazione: Break nella serie</t>
        </r>
      </text>
    </comment>
    <comment ref="C30" authorId="0" shapeId="0" xr:uid="{9C38C6D9-53A4-4B3C-BB40-AE8C9E4DCB4A}">
      <text>
        <r>
          <rPr>
            <sz val="11"/>
            <color indexed="8"/>
            <rFont val="Calibri"/>
            <family val="2"/>
            <scheme val="minor"/>
          </rPr>
          <t>Stato dell'osservazione: Break nella serie</t>
        </r>
      </text>
    </comment>
    <comment ref="B31" authorId="0" shapeId="0" xr:uid="{C5BECF94-08F7-43B6-9F1D-AF4B95E71F97}">
      <text>
        <r>
          <rPr>
            <sz val="11"/>
            <color indexed="8"/>
            <rFont val="Calibri"/>
            <family val="2"/>
            <scheme val="minor"/>
          </rPr>
          <t>Stato dell'osservazione: Break nella serie</t>
        </r>
      </text>
    </comment>
    <comment ref="C31" authorId="0" shapeId="0" xr:uid="{24E31349-B908-4051-B03B-8F4EC7A0ED59}">
      <text>
        <r>
          <rPr>
            <sz val="11"/>
            <color indexed="8"/>
            <rFont val="Calibri"/>
            <family val="2"/>
            <scheme val="minor"/>
          </rPr>
          <t>Stato dell'osservazione: Break nella serie</t>
        </r>
      </text>
    </comment>
    <comment ref="B32" authorId="0" shapeId="0" xr:uid="{E7CBAE75-D807-4F8F-87E5-5087DCFDF3E1}">
      <text>
        <r>
          <rPr>
            <sz val="11"/>
            <color indexed="8"/>
            <rFont val="Calibri"/>
            <family val="2"/>
            <scheme val="minor"/>
          </rPr>
          <t>Stato dell'osservazione: Break nella serie</t>
        </r>
      </text>
    </comment>
    <comment ref="C32" authorId="0" shapeId="0" xr:uid="{7BC70A24-79F0-49FC-9010-6F35A6C3A62E}">
      <text>
        <r>
          <rPr>
            <sz val="11"/>
            <color indexed="8"/>
            <rFont val="Calibri"/>
            <family val="2"/>
            <scheme val="minor"/>
          </rPr>
          <t>Stato dell'osservazione: Break nella serie</t>
        </r>
      </text>
    </comment>
    <comment ref="B33" authorId="0" shapeId="0" xr:uid="{D02667CC-14EA-44E2-8722-55BBC136097B}">
      <text>
        <r>
          <rPr>
            <sz val="11"/>
            <color indexed="8"/>
            <rFont val="Calibri"/>
            <family val="2"/>
            <scheme val="minor"/>
          </rPr>
          <t>Stato dell'osservazione: Break nella serie</t>
        </r>
      </text>
    </comment>
    <comment ref="C33" authorId="0" shapeId="0" xr:uid="{D41BC6F9-E102-48C0-9A51-F6E6BA5AC72A}">
      <text>
        <r>
          <rPr>
            <sz val="11"/>
            <color indexed="8"/>
            <rFont val="Calibri"/>
            <family val="2"/>
            <scheme val="minor"/>
          </rPr>
          <t>Stato dell'osservazione: Break nella serie</t>
        </r>
      </text>
    </comment>
    <comment ref="B34" authorId="0" shapeId="0" xr:uid="{83B76776-DF9F-4AA9-9B1A-A012FA51388C}">
      <text>
        <r>
          <rPr>
            <sz val="11"/>
            <color indexed="8"/>
            <rFont val="Calibri"/>
            <family val="2"/>
            <scheme val="minor"/>
          </rPr>
          <t>Stato dell'osservazione: Break nella serie</t>
        </r>
      </text>
    </comment>
    <comment ref="C34" authorId="0" shapeId="0" xr:uid="{2D1AAC2B-1393-48C3-B05D-6C1F1C867EDF}">
      <text>
        <r>
          <rPr>
            <sz val="11"/>
            <color indexed="8"/>
            <rFont val="Calibri"/>
            <family val="2"/>
            <scheme val="minor"/>
          </rPr>
          <t>Stato dell'osservazione: Break nella serie</t>
        </r>
      </text>
    </comment>
    <comment ref="B35" authorId="0" shapeId="0" xr:uid="{CFE53751-3DFD-469F-8E95-829CDA8C3A8B}">
      <text>
        <r>
          <rPr>
            <sz val="11"/>
            <color indexed="8"/>
            <rFont val="Calibri"/>
            <family val="2"/>
            <scheme val="minor"/>
          </rPr>
          <t>Stato dell'osservazione: Break nella serie</t>
        </r>
      </text>
    </comment>
    <comment ref="C35" authorId="0" shapeId="0" xr:uid="{08850345-5668-4875-93AF-09F836E16729}">
      <text>
        <r>
          <rPr>
            <sz val="11"/>
            <color indexed="8"/>
            <rFont val="Calibri"/>
            <family val="2"/>
            <scheme val="minor"/>
          </rPr>
          <t>Stato dell'osservazione: Break nella serie</t>
        </r>
      </text>
    </comment>
    <comment ref="B36" authorId="0" shapeId="0" xr:uid="{4425796D-C212-4A24-9DD8-D49765295CCF}">
      <text>
        <r>
          <rPr>
            <sz val="11"/>
            <color indexed="8"/>
            <rFont val="Calibri"/>
            <family val="2"/>
            <scheme val="minor"/>
          </rPr>
          <t>Stato dell'osservazione: Break nella serie</t>
        </r>
      </text>
    </comment>
    <comment ref="C36" authorId="0" shapeId="0" xr:uid="{7B024882-2A30-4B29-8623-66691A311900}">
      <text>
        <r>
          <rPr>
            <sz val="11"/>
            <color indexed="8"/>
            <rFont val="Calibri"/>
            <family val="2"/>
            <scheme val="minor"/>
          </rPr>
          <t>Stato dell'osservazione: Break nella serie</t>
        </r>
      </text>
    </comment>
    <comment ref="B37" authorId="0" shapeId="0" xr:uid="{3E73EFE0-B285-4BA4-BE9E-8AA2A9CCD56D}">
      <text>
        <r>
          <rPr>
            <sz val="11"/>
            <color indexed="8"/>
            <rFont val="Calibri"/>
            <family val="2"/>
            <scheme val="minor"/>
          </rPr>
          <t>Stato dell'osservazione: Break nella serie</t>
        </r>
      </text>
    </comment>
    <comment ref="C37" authorId="0" shapeId="0" xr:uid="{86085340-982C-42BC-A3C6-FAEEE2DE003C}">
      <text>
        <r>
          <rPr>
            <sz val="11"/>
            <color indexed="8"/>
            <rFont val="Calibri"/>
            <family val="2"/>
            <scheme val="minor"/>
          </rPr>
          <t>Stato dell'osservazione: Break nella serie</t>
        </r>
      </text>
    </comment>
    <comment ref="B38" authorId="0" shapeId="0" xr:uid="{1EF01953-B91C-4960-9AF9-57ABBA45E117}">
      <text>
        <r>
          <rPr>
            <sz val="11"/>
            <color indexed="8"/>
            <rFont val="Calibri"/>
            <family val="2"/>
            <scheme val="minor"/>
          </rPr>
          <t>Stato dell'osservazione: Break nella serie</t>
        </r>
      </text>
    </comment>
    <comment ref="C38" authorId="0" shapeId="0" xr:uid="{1F42DAD5-0654-4A5B-97F1-3CB78CEF9D4C}">
      <text>
        <r>
          <rPr>
            <sz val="11"/>
            <color indexed="8"/>
            <rFont val="Calibri"/>
            <family val="2"/>
            <scheme val="minor"/>
          </rPr>
          <t>Stato dell'osservazione: Break nella serie</t>
        </r>
      </text>
    </comment>
    <comment ref="B39" authorId="0" shapeId="0" xr:uid="{BE94C9FF-3CC0-4C78-A4C1-82C0EA1EC9A4}">
      <text>
        <r>
          <rPr>
            <sz val="11"/>
            <color indexed="8"/>
            <rFont val="Calibri"/>
            <family val="2"/>
            <scheme val="minor"/>
          </rPr>
          <t>Stato dell'osservazione: Break nella serie</t>
        </r>
      </text>
    </comment>
    <comment ref="C39" authorId="0" shapeId="0" xr:uid="{F3B438FD-E2B7-45CA-9B22-C13C71416B49}">
      <text>
        <r>
          <rPr>
            <sz val="11"/>
            <color indexed="8"/>
            <rFont val="Calibri"/>
            <family val="2"/>
            <scheme val="minor"/>
          </rPr>
          <t>Stato dell'osservazione: Break nella serie</t>
        </r>
      </text>
    </comment>
    <comment ref="B40" authorId="0" shapeId="0" xr:uid="{6A70497F-7700-4345-B04A-18CE9EEE3D34}">
      <text>
        <r>
          <rPr>
            <sz val="11"/>
            <color indexed="8"/>
            <rFont val="Calibri"/>
            <family val="2"/>
            <scheme val="minor"/>
          </rPr>
          <t>Stato dell'osservazione: Break nella serie</t>
        </r>
      </text>
    </comment>
    <comment ref="C40" authorId="0" shapeId="0" xr:uid="{51385037-1086-4A28-B2C0-16AED8029AEA}">
      <text>
        <r>
          <rPr>
            <sz val="11"/>
            <color indexed="8"/>
            <rFont val="Calibri"/>
            <family val="2"/>
            <scheme val="minor"/>
          </rPr>
          <t>Stato dell'osservazione: Break nella serie</t>
        </r>
      </text>
    </comment>
    <comment ref="B41" authorId="0" shapeId="0" xr:uid="{A16F2E92-D038-460D-806D-AA3DF2E68118}">
      <text>
        <r>
          <rPr>
            <sz val="11"/>
            <color indexed="8"/>
            <rFont val="Calibri"/>
            <family val="2"/>
            <scheme val="minor"/>
          </rPr>
          <t>Stato dell'osservazione: Break nella serie</t>
        </r>
      </text>
    </comment>
    <comment ref="C41" authorId="0" shapeId="0" xr:uid="{47C8657A-4CB1-42BD-82FF-BA81FFEFDB3D}">
      <text>
        <r>
          <rPr>
            <sz val="11"/>
            <color indexed="8"/>
            <rFont val="Calibri"/>
            <family val="2"/>
            <scheme val="minor"/>
          </rPr>
          <t>Stato dell'osservazione: Break nella serie</t>
        </r>
      </text>
    </comment>
    <comment ref="B42" authorId="0" shapeId="0" xr:uid="{09AEBC51-7AE4-4C2F-86EC-514F867D0DB1}">
      <text>
        <r>
          <rPr>
            <sz val="11"/>
            <color indexed="8"/>
            <rFont val="Calibri"/>
            <family val="2"/>
            <scheme val="minor"/>
          </rPr>
          <t>Stato dell'osservazione: Break nella serie</t>
        </r>
      </text>
    </comment>
    <comment ref="C42" authorId="0" shapeId="0" xr:uid="{330BDC42-9AA4-4F60-BB1F-BB593C9FD68C}">
      <text>
        <r>
          <rPr>
            <sz val="11"/>
            <color indexed="8"/>
            <rFont val="Calibri"/>
            <family val="2"/>
            <scheme val="minor"/>
          </rPr>
          <t>Stato dell'osservazione: Break nella serie</t>
        </r>
      </text>
    </comment>
    <comment ref="B43" authorId="0" shapeId="0" xr:uid="{CC84E62B-52F7-43FA-8DF5-DDF2198A8ED2}">
      <text>
        <r>
          <rPr>
            <sz val="11"/>
            <color indexed="8"/>
            <rFont val="Calibri"/>
            <family val="2"/>
            <scheme val="minor"/>
          </rPr>
          <t>Stato dell'osservazione: Break nella serie</t>
        </r>
      </text>
    </comment>
    <comment ref="C43" authorId="0" shapeId="0" xr:uid="{29DED4BF-A210-4CF5-A25A-FD3B0D1183E8}">
      <text>
        <r>
          <rPr>
            <sz val="11"/>
            <color indexed="8"/>
            <rFont val="Calibri"/>
            <family val="2"/>
            <scheme val="minor"/>
          </rPr>
          <t>Stato dell'osservazione: Break nella serie</t>
        </r>
      </text>
    </comment>
    <comment ref="B44" authorId="0" shapeId="0" xr:uid="{62BC172E-3244-4D69-9050-A6455BE0D9DB}">
      <text>
        <r>
          <rPr>
            <sz val="11"/>
            <color indexed="8"/>
            <rFont val="Calibri"/>
            <family val="2"/>
            <scheme val="minor"/>
          </rPr>
          <t>Stato dell'osservazione: Break nella serie</t>
        </r>
      </text>
    </comment>
    <comment ref="C44" authorId="0" shapeId="0" xr:uid="{DD02D5A3-3F17-4C73-9470-87DC7B65A8A2}">
      <text>
        <r>
          <rPr>
            <sz val="11"/>
            <color indexed="8"/>
            <rFont val="Calibri"/>
            <family val="2"/>
            <scheme val="minor"/>
          </rPr>
          <t>Stato dell'osservazione: Break nella serie</t>
        </r>
      </text>
    </comment>
    <comment ref="B45" authorId="0" shapeId="0" xr:uid="{22997B32-941A-4B78-A1B8-7A22E02F34C1}">
      <text>
        <r>
          <rPr>
            <sz val="11"/>
            <color indexed="8"/>
            <rFont val="Calibri"/>
            <family val="2"/>
            <scheme val="minor"/>
          </rPr>
          <t>Stato dell'osservazione: Break nella serie</t>
        </r>
      </text>
    </comment>
    <comment ref="C45" authorId="0" shapeId="0" xr:uid="{7F11212D-D1F0-4894-B992-777AE0648E8E}">
      <text>
        <r>
          <rPr>
            <sz val="11"/>
            <color indexed="8"/>
            <rFont val="Calibri"/>
            <family val="2"/>
            <scheme val="minor"/>
          </rPr>
          <t>Stato dell'osservazione: Break nella serie</t>
        </r>
      </text>
    </comment>
    <comment ref="B46" authorId="0" shapeId="0" xr:uid="{7C03A79F-B73C-4EF1-9369-6412888EFF8A}">
      <text>
        <r>
          <rPr>
            <sz val="11"/>
            <color indexed="8"/>
            <rFont val="Calibri"/>
            <family val="2"/>
            <scheme val="minor"/>
          </rPr>
          <t>Stato dell'osservazione: Break nella serie</t>
        </r>
      </text>
    </comment>
    <comment ref="C46" authorId="0" shapeId="0" xr:uid="{63E2C160-4DF0-4645-8471-38FBE3ACDE68}">
      <text>
        <r>
          <rPr>
            <sz val="11"/>
            <color indexed="8"/>
            <rFont val="Calibri"/>
            <family val="2"/>
            <scheme val="minor"/>
          </rPr>
          <t>Stato dell'osservazione: Break nella serie</t>
        </r>
      </text>
    </comment>
    <comment ref="B47" authorId="0" shapeId="0" xr:uid="{FDC38B49-4414-438C-BF12-B77A05E8216B}">
      <text>
        <r>
          <rPr>
            <sz val="11"/>
            <color indexed="8"/>
            <rFont val="Calibri"/>
            <family val="2"/>
            <scheme val="minor"/>
          </rPr>
          <t>Stato dell'osservazione: Break nella serie</t>
        </r>
      </text>
    </comment>
    <comment ref="C47" authorId="0" shapeId="0" xr:uid="{CA55E5A2-4486-4634-9989-732FA19BD008}">
      <text>
        <r>
          <rPr>
            <sz val="11"/>
            <color indexed="8"/>
            <rFont val="Calibri"/>
            <family val="2"/>
            <scheme val="minor"/>
          </rPr>
          <t>Stato dell'osservazione: Break nella serie</t>
        </r>
      </text>
    </comment>
    <comment ref="B48" authorId="0" shapeId="0" xr:uid="{1BD387DE-D99F-4860-B169-3756030E84B3}">
      <text>
        <r>
          <rPr>
            <sz val="11"/>
            <color indexed="8"/>
            <rFont val="Calibri"/>
            <family val="2"/>
            <scheme val="minor"/>
          </rPr>
          <t>Stato dell'osservazione: Break nella serie</t>
        </r>
      </text>
    </comment>
    <comment ref="C48" authorId="0" shapeId="0" xr:uid="{1AAF701D-2250-4ABB-83C5-CC7862DBE611}">
      <text>
        <r>
          <rPr>
            <sz val="11"/>
            <color indexed="8"/>
            <rFont val="Calibri"/>
            <family val="2"/>
            <scheme val="minor"/>
          </rPr>
          <t>Stato dell'osservazione: Break nella serie</t>
        </r>
      </text>
    </comment>
    <comment ref="B49" authorId="0" shapeId="0" xr:uid="{D55FBE78-62E5-4A6A-8964-9E53A0D285F3}">
      <text>
        <r>
          <rPr>
            <sz val="11"/>
            <color indexed="8"/>
            <rFont val="Calibri"/>
            <family val="2"/>
            <scheme val="minor"/>
          </rPr>
          <t>Stato dell'osservazione: Break nella serie</t>
        </r>
      </text>
    </comment>
    <comment ref="C49" authorId="0" shapeId="0" xr:uid="{9B836BBC-E5FD-46BC-9179-79F24C268DA1}">
      <text>
        <r>
          <rPr>
            <sz val="11"/>
            <color indexed="8"/>
            <rFont val="Calibri"/>
            <family val="2"/>
            <scheme val="minor"/>
          </rPr>
          <t>Stato dell'osservazione: Break nella serie</t>
        </r>
      </text>
    </comment>
    <comment ref="B50" authorId="0" shapeId="0" xr:uid="{3E30BF71-700B-4C77-B9F7-042B5C54D910}">
      <text>
        <r>
          <rPr>
            <sz val="11"/>
            <color indexed="8"/>
            <rFont val="Calibri"/>
            <family val="2"/>
            <scheme val="minor"/>
          </rPr>
          <t>Stato dell'osservazione: Break nella serie</t>
        </r>
      </text>
    </comment>
    <comment ref="C50" authorId="0" shapeId="0" xr:uid="{CBF3CDD3-3569-4EE1-A891-E8D49FD3FE40}">
      <text>
        <r>
          <rPr>
            <sz val="11"/>
            <color indexed="8"/>
            <rFont val="Calibri"/>
            <family val="2"/>
            <scheme val="minor"/>
          </rPr>
          <t>Stato dell'osservazione: Break nella serie</t>
        </r>
      </text>
    </comment>
    <comment ref="B51" authorId="0" shapeId="0" xr:uid="{B4BA246B-F9C5-4339-8AB7-685B7D3975AC}">
      <text>
        <r>
          <rPr>
            <sz val="11"/>
            <color indexed="8"/>
            <rFont val="Calibri"/>
            <family val="2"/>
            <scheme val="minor"/>
          </rPr>
          <t>Stato dell'osservazione: Break nella serie</t>
        </r>
      </text>
    </comment>
    <comment ref="C51" authorId="0" shapeId="0" xr:uid="{064F018C-D541-4298-A66B-AE09E0CA21D4}">
      <text>
        <r>
          <rPr>
            <sz val="11"/>
            <color indexed="8"/>
            <rFont val="Calibri"/>
            <family val="2"/>
            <scheme val="minor"/>
          </rPr>
          <t>Stato dell'osservazione: Break nella serie</t>
        </r>
      </text>
    </comment>
    <comment ref="B52" authorId="0" shapeId="0" xr:uid="{763B550D-5666-4EF0-8222-7708894AE319}">
      <text>
        <r>
          <rPr>
            <sz val="11"/>
            <color indexed="8"/>
            <rFont val="Calibri"/>
            <family val="2"/>
            <scheme val="minor"/>
          </rPr>
          <t>Stato dell'osservazione: Break nella serie</t>
        </r>
      </text>
    </comment>
    <comment ref="C52" authorId="0" shapeId="0" xr:uid="{76828CDE-70A2-47C7-B199-A069DBAAB59B}">
      <text>
        <r>
          <rPr>
            <sz val="11"/>
            <color indexed="8"/>
            <rFont val="Calibri"/>
            <family val="2"/>
            <scheme val="minor"/>
          </rPr>
          <t>Stato dell'osservazione: Break nella serie</t>
        </r>
      </text>
    </comment>
    <comment ref="B53" authorId="0" shapeId="0" xr:uid="{5B9A0DBA-D0A8-45AF-9325-CDEFEC2F494F}">
      <text>
        <r>
          <rPr>
            <sz val="11"/>
            <color indexed="8"/>
            <rFont val="Calibri"/>
            <family val="2"/>
            <scheme val="minor"/>
          </rPr>
          <t>Stato dell'osservazione: Break nella serie</t>
        </r>
      </text>
    </comment>
    <comment ref="C53" authorId="0" shapeId="0" xr:uid="{FC4122E7-4D3A-4B93-B53B-633456DDA8AE}">
      <text>
        <r>
          <rPr>
            <sz val="11"/>
            <color indexed="8"/>
            <rFont val="Calibri"/>
            <family val="2"/>
            <scheme val="minor"/>
          </rPr>
          <t>Stato dell'osservazione: Break nella serie</t>
        </r>
      </text>
    </comment>
    <comment ref="B54" authorId="0" shapeId="0" xr:uid="{A8562246-0B8E-4711-81D5-9A98C2D0B190}">
      <text>
        <r>
          <rPr>
            <sz val="11"/>
            <color indexed="8"/>
            <rFont val="Calibri"/>
            <family val="2"/>
            <scheme val="minor"/>
          </rPr>
          <t>Stato dell'osservazione: Break nella serie</t>
        </r>
      </text>
    </comment>
    <comment ref="C54" authorId="0" shapeId="0" xr:uid="{BE2D3570-8B3B-4ACC-9001-9BED126C22EC}">
      <text>
        <r>
          <rPr>
            <sz val="11"/>
            <color indexed="8"/>
            <rFont val="Calibri"/>
            <family val="2"/>
            <scheme val="minor"/>
          </rPr>
          <t>Stato dell'osservazione: Break nella serie</t>
        </r>
      </text>
    </comment>
    <comment ref="B55" authorId="0" shapeId="0" xr:uid="{59E459EE-33BA-4C57-8B97-E823D77BFD2C}">
      <text>
        <r>
          <rPr>
            <sz val="11"/>
            <color indexed="8"/>
            <rFont val="Calibri"/>
            <family val="2"/>
            <scheme val="minor"/>
          </rPr>
          <t>Stato dell'osservazione: Break nella serie</t>
        </r>
      </text>
    </comment>
    <comment ref="C55" authorId="0" shapeId="0" xr:uid="{06970FF7-2FC7-4A36-981A-387231DC6E03}">
      <text>
        <r>
          <rPr>
            <sz val="11"/>
            <color indexed="8"/>
            <rFont val="Calibri"/>
            <family val="2"/>
            <scheme val="minor"/>
          </rPr>
          <t>Stato dell'osservazione: Break nella serie</t>
        </r>
      </text>
    </comment>
    <comment ref="B56" authorId="0" shapeId="0" xr:uid="{64CB1E22-8119-44F6-B91E-16605C8EB64B}">
      <text>
        <r>
          <rPr>
            <sz val="11"/>
            <color indexed="8"/>
            <rFont val="Calibri"/>
            <family val="2"/>
            <scheme val="minor"/>
          </rPr>
          <t>Stato dell'osservazione: Break nella serie</t>
        </r>
      </text>
    </comment>
    <comment ref="C56" authorId="0" shapeId="0" xr:uid="{A3A69056-3FDA-4504-8079-3325788DA2AF}">
      <text>
        <r>
          <rPr>
            <sz val="11"/>
            <color indexed="8"/>
            <rFont val="Calibri"/>
            <family val="2"/>
            <scheme val="minor"/>
          </rPr>
          <t>Stato dell'osservazione: Break nella serie</t>
        </r>
      </text>
    </comment>
    <comment ref="B57" authorId="0" shapeId="0" xr:uid="{DF026FBA-F69E-41EB-BBA8-3CDEA15B4A9D}">
      <text>
        <r>
          <rPr>
            <sz val="11"/>
            <color indexed="8"/>
            <rFont val="Calibri"/>
            <family val="2"/>
            <scheme val="minor"/>
          </rPr>
          <t>Stato dell'osservazione: Break nella serie</t>
        </r>
      </text>
    </comment>
    <comment ref="C57" authorId="0" shapeId="0" xr:uid="{2C1B1C1C-2ED9-41DF-B6B1-D18126502C1B}">
      <text>
        <r>
          <rPr>
            <sz val="11"/>
            <color indexed="8"/>
            <rFont val="Calibri"/>
            <family val="2"/>
            <scheme val="minor"/>
          </rPr>
          <t>Stato dell'osservazione: Break nella serie</t>
        </r>
      </text>
    </comment>
    <comment ref="B58" authorId="0" shapeId="0" xr:uid="{B4158A6D-9068-4443-BA54-F392285C7F7F}">
      <text>
        <r>
          <rPr>
            <sz val="11"/>
            <color indexed="8"/>
            <rFont val="Calibri"/>
            <family val="2"/>
            <scheme val="minor"/>
          </rPr>
          <t>Stato dell'osservazione: Break nella serie</t>
        </r>
      </text>
    </comment>
    <comment ref="C58" authorId="0" shapeId="0" xr:uid="{2A9280DF-480F-4E04-A05A-3F3474A06A59}">
      <text>
        <r>
          <rPr>
            <sz val="11"/>
            <color indexed="8"/>
            <rFont val="Calibri"/>
            <family val="2"/>
            <scheme val="minor"/>
          </rPr>
          <t>Stato dell'osservazione: Break nella serie</t>
        </r>
      </text>
    </comment>
    <comment ref="B59" authorId="0" shapeId="0" xr:uid="{9A25F14C-DF89-40A4-924C-CBA7BAD82D48}">
      <text>
        <r>
          <rPr>
            <sz val="11"/>
            <color indexed="8"/>
            <rFont val="Calibri"/>
            <family val="2"/>
            <scheme val="minor"/>
          </rPr>
          <t>Stato dell'osservazione: Break nella serie</t>
        </r>
      </text>
    </comment>
    <comment ref="C59" authorId="0" shapeId="0" xr:uid="{C97BB590-E933-4009-9BE7-315378F35ACF}">
      <text>
        <r>
          <rPr>
            <sz val="11"/>
            <color indexed="8"/>
            <rFont val="Calibri"/>
            <family val="2"/>
            <scheme val="minor"/>
          </rPr>
          <t>Stato dell'osservazione: Break nella serie</t>
        </r>
      </text>
    </comment>
    <comment ref="B60" authorId="0" shapeId="0" xr:uid="{E5261696-A5DC-44B8-AC54-8C1235C850CD}">
      <text>
        <r>
          <rPr>
            <sz val="11"/>
            <color indexed="8"/>
            <rFont val="Calibri"/>
            <family val="2"/>
            <scheme val="minor"/>
          </rPr>
          <t>Stato dell'osservazione: Break nella serie</t>
        </r>
      </text>
    </comment>
    <comment ref="C60" authorId="0" shapeId="0" xr:uid="{A05AAA1C-0AA5-4774-AF0F-1E5807492DCA}">
      <text>
        <r>
          <rPr>
            <sz val="11"/>
            <color indexed="8"/>
            <rFont val="Calibri"/>
            <family val="2"/>
            <scheme val="minor"/>
          </rPr>
          <t>Stato dell'osservazione: Break nella serie</t>
        </r>
      </text>
    </comment>
    <comment ref="B61" authorId="0" shapeId="0" xr:uid="{87E0D298-0F67-4AC3-B37D-C68504FF4F7F}">
      <text>
        <r>
          <rPr>
            <sz val="11"/>
            <color indexed="8"/>
            <rFont val="Calibri"/>
            <family val="2"/>
            <scheme val="minor"/>
          </rPr>
          <t>Stato dell'osservazione: Break nella serie</t>
        </r>
      </text>
    </comment>
    <comment ref="C61" authorId="0" shapeId="0" xr:uid="{07245CCF-4861-42AF-AE56-391012C8CF29}">
      <text>
        <r>
          <rPr>
            <sz val="11"/>
            <color indexed="8"/>
            <rFont val="Calibri"/>
            <family val="2"/>
            <scheme val="minor"/>
          </rPr>
          <t>Stato dell'osservazione: Break nella serie</t>
        </r>
      </text>
    </comment>
    <comment ref="B62" authorId="0" shapeId="0" xr:uid="{FEB0B0AA-F365-4495-BB91-7782D33D77B4}">
      <text>
        <r>
          <rPr>
            <sz val="11"/>
            <color indexed="8"/>
            <rFont val="Calibri"/>
            <family val="2"/>
            <scheme val="minor"/>
          </rPr>
          <t>Stato dell'osservazione: Break nella serie</t>
        </r>
      </text>
    </comment>
    <comment ref="C62" authorId="0" shapeId="0" xr:uid="{1796036E-E4B0-4996-9119-63B95531F94B}">
      <text>
        <r>
          <rPr>
            <sz val="11"/>
            <color indexed="8"/>
            <rFont val="Calibri"/>
            <family val="2"/>
            <scheme val="minor"/>
          </rPr>
          <t>Stato dell'osservazione: Break nella serie</t>
        </r>
      </text>
    </comment>
    <comment ref="B63" authorId="0" shapeId="0" xr:uid="{E31B313F-99F9-461A-AF96-0D2A3E9D3D4F}">
      <text>
        <r>
          <rPr>
            <sz val="11"/>
            <color indexed="8"/>
            <rFont val="Calibri"/>
            <family val="2"/>
            <scheme val="minor"/>
          </rPr>
          <t>Stato dell'osservazione: Break nella serie</t>
        </r>
      </text>
    </comment>
    <comment ref="C63" authorId="0" shapeId="0" xr:uid="{E42FE9D6-1B24-46D7-91BB-C05663608D10}">
      <text>
        <r>
          <rPr>
            <sz val="11"/>
            <color indexed="8"/>
            <rFont val="Calibri"/>
            <family val="2"/>
            <scheme val="minor"/>
          </rPr>
          <t>Stato dell'osservazione: Break nella serie</t>
        </r>
      </text>
    </comment>
    <comment ref="B64" authorId="0" shapeId="0" xr:uid="{F276CA68-E7E2-4079-9DB4-0C1D54731227}">
      <text>
        <r>
          <rPr>
            <sz val="11"/>
            <color indexed="8"/>
            <rFont val="Calibri"/>
            <family val="2"/>
            <scheme val="minor"/>
          </rPr>
          <t>Stato dell'osservazione: Break nella serie</t>
        </r>
      </text>
    </comment>
    <comment ref="C64" authorId="0" shapeId="0" xr:uid="{07028739-FD47-4034-B886-EB729F88BE0B}">
      <text>
        <r>
          <rPr>
            <sz val="11"/>
            <color indexed="8"/>
            <rFont val="Calibri"/>
            <family val="2"/>
            <scheme val="minor"/>
          </rPr>
          <t>Stato dell'osservazione: Break nella serie</t>
        </r>
      </text>
    </comment>
    <comment ref="B65" authorId="0" shapeId="0" xr:uid="{8760DAF1-F2AA-430C-8729-16FA6BB87F48}">
      <text>
        <r>
          <rPr>
            <sz val="11"/>
            <color indexed="8"/>
            <rFont val="Calibri"/>
            <family val="2"/>
            <scheme val="minor"/>
          </rPr>
          <t>Stato dell'osservazione: Break nella serie</t>
        </r>
      </text>
    </comment>
    <comment ref="C65" authorId="0" shapeId="0" xr:uid="{35D39A3F-9C2E-4D85-8B31-93BF27EEB081}">
      <text>
        <r>
          <rPr>
            <sz val="11"/>
            <color indexed="8"/>
            <rFont val="Calibri"/>
            <family val="2"/>
            <scheme val="minor"/>
          </rPr>
          <t>Stato dell'osservazione: Break nella serie</t>
        </r>
      </text>
    </comment>
    <comment ref="B66" authorId="0" shapeId="0" xr:uid="{FE0AF0FB-BA78-4132-A654-6BA85DCC14D3}">
      <text>
        <r>
          <rPr>
            <sz val="11"/>
            <color indexed="8"/>
            <rFont val="Calibri"/>
            <family val="2"/>
            <scheme val="minor"/>
          </rPr>
          <t>Stato dell'osservazione: Break nella serie</t>
        </r>
      </text>
    </comment>
    <comment ref="C66" authorId="0" shapeId="0" xr:uid="{047D94D2-EEED-4855-B513-11B582AA3A42}">
      <text>
        <r>
          <rPr>
            <sz val="11"/>
            <color indexed="8"/>
            <rFont val="Calibri"/>
            <family val="2"/>
            <scheme val="minor"/>
          </rPr>
          <t>Stato dell'osservazione: Break nella serie</t>
        </r>
      </text>
    </comment>
    <comment ref="B67" authorId="0" shapeId="0" xr:uid="{42DEA7B3-429C-43E5-819F-BEB800435591}">
      <text>
        <r>
          <rPr>
            <sz val="11"/>
            <color indexed="8"/>
            <rFont val="Calibri"/>
            <family val="2"/>
            <scheme val="minor"/>
          </rPr>
          <t>Stato dell'osservazione: Break nella serie</t>
        </r>
      </text>
    </comment>
    <comment ref="C67" authorId="0" shapeId="0" xr:uid="{9AE6791C-B457-41F7-9A66-ECE6AACF86DD}">
      <text>
        <r>
          <rPr>
            <sz val="11"/>
            <color indexed="8"/>
            <rFont val="Calibri"/>
            <family val="2"/>
            <scheme val="minor"/>
          </rPr>
          <t>Stato dell'osservazione: Break nella serie</t>
        </r>
      </text>
    </comment>
    <comment ref="B68" authorId="0" shapeId="0" xr:uid="{A53DEB07-E52B-4DD6-BE54-1A0CFED4A553}">
      <text>
        <r>
          <rPr>
            <sz val="11"/>
            <color indexed="8"/>
            <rFont val="Calibri"/>
            <family val="2"/>
            <scheme val="minor"/>
          </rPr>
          <t>Stato dell'osservazione: Break nella serie</t>
        </r>
      </text>
    </comment>
    <comment ref="C68" authorId="0" shapeId="0" xr:uid="{FA3E63BD-DF6A-458C-8CAA-0DCD76F42D9F}">
      <text>
        <r>
          <rPr>
            <sz val="11"/>
            <color indexed="8"/>
            <rFont val="Calibri"/>
            <family val="2"/>
            <scheme val="minor"/>
          </rPr>
          <t>Stato dell'osservazione: Break nella serie</t>
        </r>
      </text>
    </comment>
    <comment ref="B69" authorId="0" shapeId="0" xr:uid="{80C542F0-5205-4326-9F93-A9A4266AF7AC}">
      <text>
        <r>
          <rPr>
            <sz val="11"/>
            <color indexed="8"/>
            <rFont val="Calibri"/>
            <family val="2"/>
            <scheme val="minor"/>
          </rPr>
          <t>Stato dell'osservazione: Break nella serie</t>
        </r>
      </text>
    </comment>
    <comment ref="C69" authorId="0" shapeId="0" xr:uid="{0A41485B-3CBB-4DD1-8216-9988F956F792}">
      <text>
        <r>
          <rPr>
            <sz val="11"/>
            <color indexed="8"/>
            <rFont val="Calibri"/>
            <family val="2"/>
            <scheme val="minor"/>
          </rPr>
          <t>Stato dell'osservazione: Break nella serie</t>
        </r>
      </text>
    </comment>
    <comment ref="B70" authorId="0" shapeId="0" xr:uid="{E4FB380D-306E-4CE2-991B-FC42F9B3D087}">
      <text>
        <r>
          <rPr>
            <sz val="11"/>
            <color indexed="8"/>
            <rFont val="Calibri"/>
            <family val="2"/>
            <scheme val="minor"/>
          </rPr>
          <t>Stato dell'osservazione: Break nella serie</t>
        </r>
      </text>
    </comment>
    <comment ref="C70" authorId="0" shapeId="0" xr:uid="{5E6CE995-16EB-4D10-ABEF-CE0DFC7686DB}">
      <text>
        <r>
          <rPr>
            <sz val="11"/>
            <color indexed="8"/>
            <rFont val="Calibri"/>
            <family val="2"/>
            <scheme val="minor"/>
          </rPr>
          <t>Stato dell'osservazione: Break nella serie</t>
        </r>
      </text>
    </comment>
    <comment ref="B71" authorId="0" shapeId="0" xr:uid="{699D9239-D41A-46A8-872F-099DCA2F7AF8}">
      <text>
        <r>
          <rPr>
            <sz val="11"/>
            <color indexed="8"/>
            <rFont val="Calibri"/>
            <family val="2"/>
            <scheme val="minor"/>
          </rPr>
          <t>Stato dell'osservazione: Break nella serie</t>
        </r>
      </text>
    </comment>
    <comment ref="C71" authorId="0" shapeId="0" xr:uid="{F21D7550-80E1-41F8-BA93-4EC74B30D9DA}">
      <text>
        <r>
          <rPr>
            <sz val="11"/>
            <color indexed="8"/>
            <rFont val="Calibri"/>
            <family val="2"/>
            <scheme val="minor"/>
          </rPr>
          <t>Stato dell'osservazione: Break nella serie</t>
        </r>
      </text>
    </comment>
    <comment ref="B72" authorId="0" shapeId="0" xr:uid="{3AAC837F-E625-46FC-9598-68CB3A6CF023}">
      <text>
        <r>
          <rPr>
            <sz val="11"/>
            <color indexed="8"/>
            <rFont val="Calibri"/>
            <family val="2"/>
            <scheme val="minor"/>
          </rPr>
          <t>Stato dell'osservazione: Break nella serie</t>
        </r>
      </text>
    </comment>
    <comment ref="C72" authorId="0" shapeId="0" xr:uid="{ED213052-C233-4EAD-B05B-EE6835FCA2C3}">
      <text>
        <r>
          <rPr>
            <sz val="11"/>
            <color indexed="8"/>
            <rFont val="Calibri"/>
            <family val="2"/>
            <scheme val="minor"/>
          </rPr>
          <t>Stato dell'osservazione: Break nella serie</t>
        </r>
      </text>
    </comment>
    <comment ref="B73" authorId="0" shapeId="0" xr:uid="{41AD31A1-1578-4411-B22A-BE07D40CAF18}">
      <text>
        <r>
          <rPr>
            <sz val="11"/>
            <color indexed="8"/>
            <rFont val="Calibri"/>
            <family val="2"/>
            <scheme val="minor"/>
          </rPr>
          <t>Stato dell'osservazione: Break nella serie</t>
        </r>
      </text>
    </comment>
    <comment ref="C73" authorId="0" shapeId="0" xr:uid="{70AFB445-A988-48EB-A290-E5AA9C36F510}">
      <text>
        <r>
          <rPr>
            <sz val="11"/>
            <color indexed="8"/>
            <rFont val="Calibri"/>
            <family val="2"/>
            <scheme val="minor"/>
          </rPr>
          <t>Stato dell'osservazione: Break nella serie</t>
        </r>
      </text>
    </comment>
    <comment ref="B74" authorId="0" shapeId="0" xr:uid="{356C20FF-BC90-4F32-8337-DAFC91E1AC33}">
      <text>
        <r>
          <rPr>
            <sz val="11"/>
            <color indexed="8"/>
            <rFont val="Calibri"/>
            <family val="2"/>
            <scheme val="minor"/>
          </rPr>
          <t>Stato dell'osservazione: Break nella serie</t>
        </r>
      </text>
    </comment>
    <comment ref="C74" authorId="0" shapeId="0" xr:uid="{53FF86B4-58EB-42B8-9E2A-A65183DB43FA}">
      <text>
        <r>
          <rPr>
            <sz val="11"/>
            <color indexed="8"/>
            <rFont val="Calibri"/>
            <family val="2"/>
            <scheme val="minor"/>
          </rPr>
          <t>Stato dell'osservazione: Break nella serie</t>
        </r>
      </text>
    </comment>
    <comment ref="B75" authorId="0" shapeId="0" xr:uid="{12EE0B20-6410-4922-B3BF-3E6115B11A65}">
      <text>
        <r>
          <rPr>
            <sz val="11"/>
            <color indexed="8"/>
            <rFont val="Calibri"/>
            <family val="2"/>
            <scheme val="minor"/>
          </rPr>
          <t>Stato dell'osservazione: Break nella serie</t>
        </r>
      </text>
    </comment>
    <comment ref="C75" authorId="0" shapeId="0" xr:uid="{266F11FC-422F-478D-8BD5-4E043B79400D}">
      <text>
        <r>
          <rPr>
            <sz val="11"/>
            <color indexed="8"/>
            <rFont val="Calibri"/>
            <family val="2"/>
            <scheme val="minor"/>
          </rPr>
          <t>Stato dell'osservazione: Break nella serie</t>
        </r>
      </text>
    </comment>
    <comment ref="B76" authorId="0" shapeId="0" xr:uid="{C9FF862D-F44D-459E-8944-72553C2C3933}">
      <text>
        <r>
          <rPr>
            <sz val="11"/>
            <color indexed="8"/>
            <rFont val="Calibri"/>
            <family val="2"/>
            <scheme val="minor"/>
          </rPr>
          <t>Stato dell'osservazione: Break nella serie</t>
        </r>
      </text>
    </comment>
    <comment ref="C76" authorId="0" shapeId="0" xr:uid="{55C57396-0CE7-4294-ABCB-46E2357DDC86}">
      <text>
        <r>
          <rPr>
            <sz val="11"/>
            <color indexed="8"/>
            <rFont val="Calibri"/>
            <family val="2"/>
            <scheme val="minor"/>
          </rPr>
          <t>Stato dell'osservazione: Break nella serie</t>
        </r>
      </text>
    </comment>
    <comment ref="B77" authorId="0" shapeId="0" xr:uid="{9A47D853-E249-49AA-A31A-5DACFCAAD7DA}">
      <text>
        <r>
          <rPr>
            <sz val="11"/>
            <color indexed="8"/>
            <rFont val="Calibri"/>
            <family val="2"/>
            <scheme val="minor"/>
          </rPr>
          <t>Stato dell'osservazione: Break nella serie</t>
        </r>
      </text>
    </comment>
    <comment ref="C77" authorId="0" shapeId="0" xr:uid="{EE7B36CB-8DC3-4FDA-8186-DBD4BAE1E146}">
      <text>
        <r>
          <rPr>
            <sz val="11"/>
            <color indexed="8"/>
            <rFont val="Calibri"/>
            <family val="2"/>
            <scheme val="minor"/>
          </rPr>
          <t>Stato dell'osservazione: Break nella serie</t>
        </r>
      </text>
    </comment>
    <comment ref="B78" authorId="0" shapeId="0" xr:uid="{AD0306E7-6540-41F0-884A-DD9176444050}">
      <text>
        <r>
          <rPr>
            <sz val="11"/>
            <color indexed="8"/>
            <rFont val="Calibri"/>
            <family val="2"/>
            <scheme val="minor"/>
          </rPr>
          <t>Stato dell'osservazione: Break nella serie</t>
        </r>
      </text>
    </comment>
    <comment ref="C78" authorId="0" shapeId="0" xr:uid="{2A76FB59-D5EA-4F8E-9DD8-9519A586F9B9}">
      <text>
        <r>
          <rPr>
            <sz val="11"/>
            <color indexed="8"/>
            <rFont val="Calibri"/>
            <family val="2"/>
            <scheme val="minor"/>
          </rPr>
          <t>Stato dell'osservazione: Break nella serie</t>
        </r>
      </text>
    </comment>
    <comment ref="B79" authorId="0" shapeId="0" xr:uid="{940D279A-D559-4AF0-8F3D-5F7AFC5A138D}">
      <text>
        <r>
          <rPr>
            <sz val="11"/>
            <color indexed="8"/>
            <rFont val="Calibri"/>
            <family val="2"/>
            <scheme val="minor"/>
          </rPr>
          <t>Stato dell'osservazione: Break nella serie</t>
        </r>
      </text>
    </comment>
    <comment ref="C79" authorId="0" shapeId="0" xr:uid="{B0A2C80E-0958-4D5C-9C91-DE4096D1911D}">
      <text>
        <r>
          <rPr>
            <sz val="11"/>
            <color indexed="8"/>
            <rFont val="Calibri"/>
            <family val="2"/>
            <scheme val="minor"/>
          </rPr>
          <t>Stato dell'osservazione: Break nella serie</t>
        </r>
      </text>
    </comment>
    <comment ref="B80" authorId="0" shapeId="0" xr:uid="{15F3273A-6FE4-4FDA-8591-80F4C5BB395F}">
      <text>
        <r>
          <rPr>
            <sz val="11"/>
            <color indexed="8"/>
            <rFont val="Calibri"/>
            <family val="2"/>
            <scheme val="minor"/>
          </rPr>
          <t>Stato dell'osservazione: Break nella serie</t>
        </r>
      </text>
    </comment>
    <comment ref="C80" authorId="0" shapeId="0" xr:uid="{F12A3321-8776-4B4F-9350-9005EDFE0019}">
      <text>
        <r>
          <rPr>
            <sz val="11"/>
            <color indexed="8"/>
            <rFont val="Calibri"/>
            <family val="2"/>
            <scheme val="minor"/>
          </rPr>
          <t>Stato dell'osservazione: Break nella serie</t>
        </r>
      </text>
    </comment>
    <comment ref="B81" authorId="0" shapeId="0" xr:uid="{65B82CBF-66CD-4CBA-97AA-80A6166ED946}">
      <text>
        <r>
          <rPr>
            <sz val="11"/>
            <color indexed="8"/>
            <rFont val="Calibri"/>
            <family val="2"/>
            <scheme val="minor"/>
          </rPr>
          <t>Stato dell'osservazione: Break nella serie</t>
        </r>
      </text>
    </comment>
    <comment ref="C81" authorId="0" shapeId="0" xr:uid="{01EC7D87-8C35-4E16-B8CA-96A9BA8E64FC}">
      <text>
        <r>
          <rPr>
            <sz val="11"/>
            <color indexed="8"/>
            <rFont val="Calibri"/>
            <family val="2"/>
            <scheme val="minor"/>
          </rPr>
          <t>Stato dell'osservazione: Break nella serie</t>
        </r>
      </text>
    </comment>
    <comment ref="B82" authorId="0" shapeId="0" xr:uid="{A4BD5A84-5E4B-4F88-B7FC-D682CD003866}">
      <text>
        <r>
          <rPr>
            <sz val="11"/>
            <color indexed="8"/>
            <rFont val="Calibri"/>
            <family val="2"/>
            <scheme val="minor"/>
          </rPr>
          <t>Stato dell'osservazione: Break nella serie</t>
        </r>
      </text>
    </comment>
    <comment ref="C82" authorId="0" shapeId="0" xr:uid="{94ED5988-2778-4815-90A4-B13D45D877B8}">
      <text>
        <r>
          <rPr>
            <sz val="11"/>
            <color indexed="8"/>
            <rFont val="Calibri"/>
            <family val="2"/>
            <scheme val="minor"/>
          </rPr>
          <t>Stato dell'osservazione: Break nella serie</t>
        </r>
      </text>
    </comment>
    <comment ref="B83" authorId="0" shapeId="0" xr:uid="{9BDFDB75-DA40-4B59-A0FE-C59BC899BD71}">
      <text>
        <r>
          <rPr>
            <sz val="11"/>
            <color indexed="8"/>
            <rFont val="Calibri"/>
            <family val="2"/>
            <scheme val="minor"/>
          </rPr>
          <t>Stato dell'osservazione: Break nella serie</t>
        </r>
      </text>
    </comment>
    <comment ref="C83" authorId="0" shapeId="0" xr:uid="{1F6D84B0-4F96-4AA0-A944-7F12CB43C5A6}">
      <text>
        <r>
          <rPr>
            <sz val="11"/>
            <color indexed="8"/>
            <rFont val="Calibri"/>
            <family val="2"/>
            <scheme val="minor"/>
          </rPr>
          <t>Stato dell'osservazione: Break nella serie</t>
        </r>
      </text>
    </comment>
    <comment ref="B84" authorId="0" shapeId="0" xr:uid="{1BA19003-DD8E-47FB-9E35-93ACE85EA469}">
      <text>
        <r>
          <rPr>
            <sz val="11"/>
            <color indexed="8"/>
            <rFont val="Calibri"/>
            <family val="2"/>
            <scheme val="minor"/>
          </rPr>
          <t>Stato dell'osservazione: Break nella serie</t>
        </r>
      </text>
    </comment>
    <comment ref="C84" authorId="0" shapeId="0" xr:uid="{943D9CCF-7010-4E28-9E3C-51E53001BA49}">
      <text>
        <r>
          <rPr>
            <sz val="11"/>
            <color indexed="8"/>
            <rFont val="Calibri"/>
            <family val="2"/>
            <scheme val="minor"/>
          </rPr>
          <t>Stato dell'osservazione: Break nella serie</t>
        </r>
      </text>
    </comment>
    <comment ref="B85" authorId="0" shapeId="0" xr:uid="{B6F2CAD5-3B75-4A8D-A206-FDD830B3CD72}">
      <text>
        <r>
          <rPr>
            <sz val="11"/>
            <color indexed="8"/>
            <rFont val="Calibri"/>
            <family val="2"/>
            <scheme val="minor"/>
          </rPr>
          <t>Stato dell'osservazione: Break nella serie</t>
        </r>
      </text>
    </comment>
    <comment ref="C85" authorId="0" shapeId="0" xr:uid="{8EF72C01-DFD8-46E0-8943-E4BFE34A43AD}">
      <text>
        <r>
          <rPr>
            <sz val="11"/>
            <color indexed="8"/>
            <rFont val="Calibri"/>
            <family val="2"/>
            <scheme val="minor"/>
          </rPr>
          <t>Stato dell'osservazione: Break nella serie</t>
        </r>
      </text>
    </comment>
    <comment ref="B86" authorId="0" shapeId="0" xr:uid="{38E63ECC-C15F-4D1C-BC3A-2317FF430632}">
      <text>
        <r>
          <rPr>
            <sz val="11"/>
            <color indexed="8"/>
            <rFont val="Calibri"/>
            <family val="2"/>
            <scheme val="minor"/>
          </rPr>
          <t>Stato dell'osservazione: Break nella serie</t>
        </r>
      </text>
    </comment>
    <comment ref="C86" authorId="0" shapeId="0" xr:uid="{CA6280E6-4655-4996-8DBF-D3AE1F8ED026}">
      <text>
        <r>
          <rPr>
            <sz val="11"/>
            <color indexed="8"/>
            <rFont val="Calibri"/>
            <family val="2"/>
            <scheme val="minor"/>
          </rPr>
          <t>Stato dell'osservazione: Break nella serie</t>
        </r>
      </text>
    </comment>
    <comment ref="B87" authorId="0" shapeId="0" xr:uid="{CE3C3F70-C2B4-48E8-998F-E2785844C699}">
      <text>
        <r>
          <rPr>
            <sz val="11"/>
            <color indexed="8"/>
            <rFont val="Calibri"/>
            <family val="2"/>
            <scheme val="minor"/>
          </rPr>
          <t>Stato dell'osservazione: Break nella serie</t>
        </r>
      </text>
    </comment>
    <comment ref="C87" authorId="0" shapeId="0" xr:uid="{AF88A232-DFF4-47A0-B5D0-75F96C27E16B}">
      <text>
        <r>
          <rPr>
            <sz val="11"/>
            <color indexed="8"/>
            <rFont val="Calibri"/>
            <family val="2"/>
            <scheme val="minor"/>
          </rPr>
          <t>Stato dell'osservazione: Break nella serie</t>
        </r>
      </text>
    </comment>
    <comment ref="B88" authorId="0" shapeId="0" xr:uid="{FC4D4053-6386-4B10-89A5-0D4B4AFD82DA}">
      <text>
        <r>
          <rPr>
            <sz val="11"/>
            <color indexed="8"/>
            <rFont val="Calibri"/>
            <family val="2"/>
            <scheme val="minor"/>
          </rPr>
          <t>Stato dell'osservazione: Break nella serie</t>
        </r>
      </text>
    </comment>
    <comment ref="C88" authorId="0" shapeId="0" xr:uid="{3F248313-0CC3-4654-968F-CDEEC65DF676}">
      <text>
        <r>
          <rPr>
            <sz val="11"/>
            <color indexed="8"/>
            <rFont val="Calibri"/>
            <family val="2"/>
            <scheme val="minor"/>
          </rPr>
          <t>Stato dell'osservazione: Break nella serie</t>
        </r>
      </text>
    </comment>
    <comment ref="B89" authorId="0" shapeId="0" xr:uid="{2E76C4B8-2540-4C80-9E4C-698CAF14C76B}">
      <text>
        <r>
          <rPr>
            <sz val="11"/>
            <color indexed="8"/>
            <rFont val="Calibri"/>
            <family val="2"/>
            <scheme val="minor"/>
          </rPr>
          <t>Stato dell'osservazione: Break nella serie</t>
        </r>
      </text>
    </comment>
    <comment ref="C89" authorId="0" shapeId="0" xr:uid="{79CBE1BF-AEB7-453A-9585-75617B39A6D9}">
      <text>
        <r>
          <rPr>
            <sz val="11"/>
            <color indexed="8"/>
            <rFont val="Calibri"/>
            <family val="2"/>
            <scheme val="minor"/>
          </rPr>
          <t>Stato dell'osservazione: Break nella serie</t>
        </r>
      </text>
    </comment>
    <comment ref="B90" authorId="0" shapeId="0" xr:uid="{E7A3D760-F175-4DBC-9417-9728A9C40307}">
      <text>
        <r>
          <rPr>
            <sz val="11"/>
            <color indexed="8"/>
            <rFont val="Calibri"/>
            <family val="2"/>
            <scheme val="minor"/>
          </rPr>
          <t>Stato dell'osservazione: Break nella serie</t>
        </r>
      </text>
    </comment>
    <comment ref="C90" authorId="0" shapeId="0" xr:uid="{E39959F8-2FEC-4E51-8DA4-E0BB386530C8}">
      <text>
        <r>
          <rPr>
            <sz val="11"/>
            <color indexed="8"/>
            <rFont val="Calibri"/>
            <family val="2"/>
            <scheme val="minor"/>
          </rPr>
          <t>Stato dell'osservazione: Break nella serie</t>
        </r>
      </text>
    </comment>
    <comment ref="B91" authorId="0" shapeId="0" xr:uid="{C81E7C6D-60B5-417C-97EB-9ABCFCE45AA1}">
      <text>
        <r>
          <rPr>
            <sz val="11"/>
            <color indexed="8"/>
            <rFont val="Calibri"/>
            <family val="2"/>
            <scheme val="minor"/>
          </rPr>
          <t>Stato dell'osservazione: Break nella serie</t>
        </r>
      </text>
    </comment>
    <comment ref="C91" authorId="0" shapeId="0" xr:uid="{8F210D4A-C7C8-4657-9C5D-3FAB8D7303DA}">
      <text>
        <r>
          <rPr>
            <sz val="11"/>
            <color indexed="8"/>
            <rFont val="Calibri"/>
            <family val="2"/>
            <scheme val="minor"/>
          </rPr>
          <t>Stato dell'osservazione: Break nella serie</t>
        </r>
      </text>
    </comment>
    <comment ref="B92" authorId="0" shapeId="0" xr:uid="{64F1937C-4649-4309-A814-9D95A78967E4}">
      <text>
        <r>
          <rPr>
            <sz val="11"/>
            <color indexed="8"/>
            <rFont val="Calibri"/>
            <family val="2"/>
            <scheme val="minor"/>
          </rPr>
          <t>Stato dell'osservazione: Break nella serie</t>
        </r>
      </text>
    </comment>
    <comment ref="C92" authorId="0" shapeId="0" xr:uid="{37C18306-8F31-4607-9E68-2581BE8D7E09}">
      <text>
        <r>
          <rPr>
            <sz val="11"/>
            <color indexed="8"/>
            <rFont val="Calibri"/>
            <family val="2"/>
            <scheme val="minor"/>
          </rPr>
          <t>Stato dell'osservazione: Break nella serie</t>
        </r>
      </text>
    </comment>
    <comment ref="B93" authorId="0" shapeId="0" xr:uid="{64E9B055-0F74-4F5B-B7E5-E0F3E7F90461}">
      <text>
        <r>
          <rPr>
            <sz val="11"/>
            <color indexed="8"/>
            <rFont val="Calibri"/>
            <family val="2"/>
            <scheme val="minor"/>
          </rPr>
          <t>Stato dell'osservazione: Break nella serie</t>
        </r>
      </text>
    </comment>
    <comment ref="C93" authorId="0" shapeId="0" xr:uid="{D11D5524-5630-4A29-8C70-2DE8FF317B45}">
      <text>
        <r>
          <rPr>
            <sz val="11"/>
            <color indexed="8"/>
            <rFont val="Calibri"/>
            <family val="2"/>
            <scheme val="minor"/>
          </rPr>
          <t>Stato dell'osservazione: Break nella serie</t>
        </r>
      </text>
    </comment>
    <comment ref="B94" authorId="0" shapeId="0" xr:uid="{56DA5C5D-DEE5-49A0-B52A-46B1F1E130A6}">
      <text>
        <r>
          <rPr>
            <sz val="11"/>
            <color indexed="8"/>
            <rFont val="Calibri"/>
            <family val="2"/>
            <scheme val="minor"/>
          </rPr>
          <t>Stato dell'osservazione: Break nella serie</t>
        </r>
      </text>
    </comment>
    <comment ref="C94" authorId="0" shapeId="0" xr:uid="{8AE14B86-B169-4B92-B3AC-595777CAA828}">
      <text>
        <r>
          <rPr>
            <sz val="11"/>
            <color indexed="8"/>
            <rFont val="Calibri"/>
            <family val="2"/>
            <scheme val="minor"/>
          </rPr>
          <t>Stato dell'osservazione: Break nella serie</t>
        </r>
      </text>
    </comment>
    <comment ref="B95" authorId="0" shapeId="0" xr:uid="{180FB185-F491-49E2-A403-729FC70E58C0}">
      <text>
        <r>
          <rPr>
            <sz val="11"/>
            <color indexed="8"/>
            <rFont val="Calibri"/>
            <family val="2"/>
            <scheme val="minor"/>
          </rPr>
          <t>Stato dell'osservazione: Break nella serie</t>
        </r>
      </text>
    </comment>
    <comment ref="C95" authorId="0" shapeId="0" xr:uid="{68FC9C41-D541-4570-9E20-E5562A269EB3}">
      <text>
        <r>
          <rPr>
            <sz val="11"/>
            <color indexed="8"/>
            <rFont val="Calibri"/>
            <family val="2"/>
            <scheme val="minor"/>
          </rPr>
          <t>Stato dell'osservazione: Break nella serie</t>
        </r>
      </text>
    </comment>
    <comment ref="B96" authorId="0" shapeId="0" xr:uid="{B1C849AF-9F38-46A0-A147-65430A470440}">
      <text>
        <r>
          <rPr>
            <sz val="11"/>
            <color indexed="8"/>
            <rFont val="Calibri"/>
            <family val="2"/>
            <scheme val="minor"/>
          </rPr>
          <t>Stato dell'osservazione: Break nella serie</t>
        </r>
      </text>
    </comment>
    <comment ref="C96" authorId="0" shapeId="0" xr:uid="{164AAA00-894B-4B76-B009-ACDEE0A2AF2E}">
      <text>
        <r>
          <rPr>
            <sz val="11"/>
            <color indexed="8"/>
            <rFont val="Calibri"/>
            <family val="2"/>
            <scheme val="minor"/>
          </rPr>
          <t>Stato dell'osservazione: Break nella serie</t>
        </r>
      </text>
    </comment>
    <comment ref="B97" authorId="0" shapeId="0" xr:uid="{FFB1AE0E-0079-46BE-ACDE-A7F5DAC49301}">
      <text>
        <r>
          <rPr>
            <sz val="11"/>
            <color indexed="8"/>
            <rFont val="Calibri"/>
            <family val="2"/>
            <scheme val="minor"/>
          </rPr>
          <t>Stato dell'osservazione: Break nella serie</t>
        </r>
      </text>
    </comment>
    <comment ref="C97" authorId="0" shapeId="0" xr:uid="{38230143-18B4-42A0-ACA9-EC2F7DA49A01}">
      <text>
        <r>
          <rPr>
            <sz val="11"/>
            <color indexed="8"/>
            <rFont val="Calibri"/>
            <family val="2"/>
            <scheme val="minor"/>
          </rPr>
          <t>Stato dell'osservazione: Break nella serie</t>
        </r>
      </text>
    </comment>
    <comment ref="B98" authorId="0" shapeId="0" xr:uid="{AEBB58D0-90CA-49FC-9CD5-D54D3F85E3F3}">
      <text>
        <r>
          <rPr>
            <sz val="11"/>
            <color indexed="8"/>
            <rFont val="Calibri"/>
            <family val="2"/>
            <scheme val="minor"/>
          </rPr>
          <t>Stato dell'osservazione: Break nella serie</t>
        </r>
      </text>
    </comment>
    <comment ref="C98" authorId="0" shapeId="0" xr:uid="{3C23A059-8A1D-4F20-8350-769219F75EF7}">
      <text>
        <r>
          <rPr>
            <sz val="11"/>
            <color indexed="8"/>
            <rFont val="Calibri"/>
            <family val="2"/>
            <scheme val="minor"/>
          </rPr>
          <t>Stato dell'osservazione: Break nella serie</t>
        </r>
      </text>
    </comment>
    <comment ref="B99" authorId="0" shapeId="0" xr:uid="{FBF4024B-3F84-477D-AC37-268EE4C3ABC1}">
      <text>
        <r>
          <rPr>
            <sz val="11"/>
            <color indexed="8"/>
            <rFont val="Calibri"/>
            <family val="2"/>
            <scheme val="minor"/>
          </rPr>
          <t>Stato dell'osservazione: Break nella serie</t>
        </r>
      </text>
    </comment>
    <comment ref="C99" authorId="0" shapeId="0" xr:uid="{F15EC659-DB26-482C-8AF2-E55BB4F32A1F}">
      <text>
        <r>
          <rPr>
            <sz val="11"/>
            <color indexed="8"/>
            <rFont val="Calibri"/>
            <family val="2"/>
            <scheme val="minor"/>
          </rPr>
          <t>Stato dell'osservazione: Break nella serie</t>
        </r>
      </text>
    </comment>
    <comment ref="B100" authorId="0" shapeId="0" xr:uid="{92EA2CF5-9096-48A0-A68F-AE31F32B864E}">
      <text>
        <r>
          <rPr>
            <sz val="11"/>
            <color indexed="8"/>
            <rFont val="Calibri"/>
            <family val="2"/>
            <scheme val="minor"/>
          </rPr>
          <t>Stato dell'osservazione: Break nella serie</t>
        </r>
      </text>
    </comment>
    <comment ref="C100" authorId="0" shapeId="0" xr:uid="{1E29B34C-6E1A-4F3A-AF6C-38F9980858F9}">
      <text>
        <r>
          <rPr>
            <sz val="11"/>
            <color indexed="8"/>
            <rFont val="Calibri"/>
            <family val="2"/>
            <scheme val="minor"/>
          </rPr>
          <t>Stato dell'osservazione: Break nella serie</t>
        </r>
      </text>
    </comment>
    <comment ref="B101" authorId="0" shapeId="0" xr:uid="{77CDF3DA-6D93-43EB-BD73-D9C0484444CF}">
      <text>
        <r>
          <rPr>
            <sz val="11"/>
            <color indexed="8"/>
            <rFont val="Calibri"/>
            <family val="2"/>
            <scheme val="minor"/>
          </rPr>
          <t>Stato dell'osservazione: Break nella serie</t>
        </r>
      </text>
    </comment>
    <comment ref="C101" authorId="0" shapeId="0" xr:uid="{FE21914F-6403-4D69-A07A-D8B6125B774D}">
      <text>
        <r>
          <rPr>
            <sz val="11"/>
            <color indexed="8"/>
            <rFont val="Calibri"/>
            <family val="2"/>
            <scheme val="minor"/>
          </rPr>
          <t>Stato dell'osservazione: Break nella serie</t>
        </r>
      </text>
    </comment>
    <comment ref="B102" authorId="0" shapeId="0" xr:uid="{707BFA52-F899-4F53-AE4C-3E93413F3ABF}">
      <text>
        <r>
          <rPr>
            <sz val="11"/>
            <color indexed="8"/>
            <rFont val="Calibri"/>
            <family val="2"/>
            <scheme val="minor"/>
          </rPr>
          <t>Stato dell'osservazione: Break nella serie</t>
        </r>
      </text>
    </comment>
    <comment ref="C102" authorId="0" shapeId="0" xr:uid="{5DA0474F-8B70-4567-8BED-ACDCD2AAE940}">
      <text>
        <r>
          <rPr>
            <sz val="11"/>
            <color indexed="8"/>
            <rFont val="Calibri"/>
            <family val="2"/>
            <scheme val="minor"/>
          </rPr>
          <t>Stato dell'osservazione: Break nella serie</t>
        </r>
      </text>
    </comment>
    <comment ref="B103" authorId="0" shapeId="0" xr:uid="{F50CD556-35D1-47BC-B961-1B073146883D}">
      <text>
        <r>
          <rPr>
            <sz val="11"/>
            <color indexed="8"/>
            <rFont val="Calibri"/>
            <family val="2"/>
            <scheme val="minor"/>
          </rPr>
          <t>Stato dell'osservazione: Break nella serie</t>
        </r>
      </text>
    </comment>
    <comment ref="C103" authorId="0" shapeId="0" xr:uid="{10B31693-4D9C-4E26-AAF3-60E97DE8056C}">
      <text>
        <r>
          <rPr>
            <sz val="11"/>
            <color indexed="8"/>
            <rFont val="Calibri"/>
            <family val="2"/>
            <scheme val="minor"/>
          </rPr>
          <t>Stato dell'osservazione: Break nella serie</t>
        </r>
      </text>
    </comment>
    <comment ref="B104" authorId="0" shapeId="0" xr:uid="{2C69C82E-EBCC-43CE-AEF6-23AE032AA6FC}">
      <text>
        <r>
          <rPr>
            <sz val="11"/>
            <color indexed="8"/>
            <rFont val="Calibri"/>
            <family val="2"/>
            <scheme val="minor"/>
          </rPr>
          <t>Stato dell'osservazione: Break nella serie</t>
        </r>
      </text>
    </comment>
    <comment ref="C104" authorId="0" shapeId="0" xr:uid="{C3EF1BED-B2F4-4ADE-BC99-837AECE5BEB7}">
      <text>
        <r>
          <rPr>
            <sz val="11"/>
            <color indexed="8"/>
            <rFont val="Calibri"/>
            <family val="2"/>
            <scheme val="minor"/>
          </rPr>
          <t>Stato dell'osservazione: Break nella serie</t>
        </r>
      </text>
    </comment>
    <comment ref="B105" authorId="0" shapeId="0" xr:uid="{95D82883-1682-4D0E-BA48-27953B90CD8B}">
      <text>
        <r>
          <rPr>
            <sz val="11"/>
            <color indexed="8"/>
            <rFont val="Calibri"/>
            <family val="2"/>
            <scheme val="minor"/>
          </rPr>
          <t>Stato dell'osservazione: Break nella serie</t>
        </r>
      </text>
    </comment>
    <comment ref="C105" authorId="0" shapeId="0" xr:uid="{146D245C-4D95-46E6-8005-47313CCF0D74}">
      <text>
        <r>
          <rPr>
            <sz val="11"/>
            <color indexed="8"/>
            <rFont val="Calibri"/>
            <family val="2"/>
            <scheme val="minor"/>
          </rPr>
          <t>Stato dell'osservazione: Break nella serie</t>
        </r>
      </text>
    </comment>
    <comment ref="B106" authorId="0" shapeId="0" xr:uid="{3691570F-976A-40FB-AB71-B1D2A19DC927}">
      <text>
        <r>
          <rPr>
            <sz val="11"/>
            <color indexed="8"/>
            <rFont val="Calibri"/>
            <family val="2"/>
            <scheme val="minor"/>
          </rPr>
          <t>Stato dell'osservazione: Break nella serie</t>
        </r>
      </text>
    </comment>
    <comment ref="C106" authorId="0" shapeId="0" xr:uid="{50658F26-6B1D-4009-A6AA-5AB937915BF3}">
      <text>
        <r>
          <rPr>
            <sz val="11"/>
            <color indexed="8"/>
            <rFont val="Calibri"/>
            <family val="2"/>
            <scheme val="minor"/>
          </rPr>
          <t>Stato dell'osservazione: Break nella serie</t>
        </r>
      </text>
    </comment>
    <comment ref="B107" authorId="0" shapeId="0" xr:uid="{F44239A2-931A-4843-A920-51437485E146}">
      <text>
        <r>
          <rPr>
            <sz val="11"/>
            <color indexed="8"/>
            <rFont val="Calibri"/>
            <family val="2"/>
            <scheme val="minor"/>
          </rPr>
          <t>Stato dell'osservazione: Break nella serie</t>
        </r>
      </text>
    </comment>
    <comment ref="C107" authorId="0" shapeId="0" xr:uid="{232AECA4-36BD-4C86-9BE3-CE8F9B774C84}">
      <text>
        <r>
          <rPr>
            <sz val="11"/>
            <color indexed="8"/>
            <rFont val="Calibri"/>
            <family val="2"/>
            <scheme val="minor"/>
          </rPr>
          <t>Stato dell'osservazione: Break nella serie</t>
        </r>
      </text>
    </comment>
    <comment ref="B108" authorId="0" shapeId="0" xr:uid="{0478F614-CD54-4C64-9D8A-CF7372885C34}">
      <text>
        <r>
          <rPr>
            <sz val="11"/>
            <color indexed="8"/>
            <rFont val="Calibri"/>
            <family val="2"/>
            <scheme val="minor"/>
          </rPr>
          <t>Stato dell'osservazione: Break nella serie</t>
        </r>
      </text>
    </comment>
    <comment ref="C108" authorId="0" shapeId="0" xr:uid="{6239BFDD-AD80-4F0D-A82D-5216EB738E4E}">
      <text>
        <r>
          <rPr>
            <sz val="11"/>
            <color indexed="8"/>
            <rFont val="Calibri"/>
            <family val="2"/>
            <scheme val="minor"/>
          </rPr>
          <t>Stato dell'osservazione: Break nella serie</t>
        </r>
      </text>
    </comment>
    <comment ref="B109" authorId="0" shapeId="0" xr:uid="{98F6C9DC-E2B7-4B0D-914B-283F5713CB63}">
      <text>
        <r>
          <rPr>
            <sz val="11"/>
            <color indexed="8"/>
            <rFont val="Calibri"/>
            <family val="2"/>
            <scheme val="minor"/>
          </rPr>
          <t>Stato dell'osservazione: Break nella serie</t>
        </r>
      </text>
    </comment>
    <comment ref="C109" authorId="0" shapeId="0" xr:uid="{84B6D18A-3664-4AD0-BA2F-703CBF5B2B2A}">
      <text>
        <r>
          <rPr>
            <sz val="11"/>
            <color indexed="8"/>
            <rFont val="Calibri"/>
            <family val="2"/>
            <scheme val="minor"/>
          </rPr>
          <t>Stato dell'osservazione: Break nella serie</t>
        </r>
      </text>
    </comment>
    <comment ref="B110" authorId="0" shapeId="0" xr:uid="{EBD92821-141D-470A-BB45-5D0A73CE2717}">
      <text>
        <r>
          <rPr>
            <sz val="11"/>
            <color indexed="8"/>
            <rFont val="Calibri"/>
            <family val="2"/>
            <scheme val="minor"/>
          </rPr>
          <t>Stato dell'osservazione: Break nella serie</t>
        </r>
      </text>
    </comment>
    <comment ref="C110" authorId="0" shapeId="0" xr:uid="{A67E2969-7F35-4B31-AD4C-DC34C8564BB3}">
      <text>
        <r>
          <rPr>
            <sz val="11"/>
            <color indexed="8"/>
            <rFont val="Calibri"/>
            <family val="2"/>
            <scheme val="minor"/>
          </rPr>
          <t>Stato dell'osservazione: Break nella serie</t>
        </r>
      </text>
    </comment>
    <comment ref="B111" authorId="0" shapeId="0" xr:uid="{3FA5C554-A015-4C36-A975-601E3D533959}">
      <text>
        <r>
          <rPr>
            <sz val="11"/>
            <color indexed="8"/>
            <rFont val="Calibri"/>
            <family val="2"/>
            <scheme val="minor"/>
          </rPr>
          <t>Stato dell'osservazione: Break nella serie</t>
        </r>
      </text>
    </comment>
    <comment ref="C111" authorId="0" shapeId="0" xr:uid="{CF0E9F08-F35E-41A2-BE3A-C9FDB0862675}">
      <text>
        <r>
          <rPr>
            <sz val="11"/>
            <color indexed="8"/>
            <rFont val="Calibri"/>
            <family val="2"/>
            <scheme val="minor"/>
          </rPr>
          <t>Stato dell'osservazione: Break nella serie</t>
        </r>
      </text>
    </comment>
    <comment ref="B112" authorId="0" shapeId="0" xr:uid="{FC2AA100-BD99-4A7C-9925-9B325E4DC4B2}">
      <text>
        <r>
          <rPr>
            <sz val="11"/>
            <color indexed="8"/>
            <rFont val="Calibri"/>
            <family val="2"/>
            <scheme val="minor"/>
          </rPr>
          <t>Stato dell'osservazione: Break nella serie</t>
        </r>
      </text>
    </comment>
    <comment ref="C112" authorId="0" shapeId="0" xr:uid="{C18919BA-8CB8-4F27-816B-889C85637546}">
      <text>
        <r>
          <rPr>
            <sz val="11"/>
            <color indexed="8"/>
            <rFont val="Calibri"/>
            <family val="2"/>
            <scheme val="minor"/>
          </rPr>
          <t>Stato dell'osservazione: Break nella serie</t>
        </r>
      </text>
    </comment>
    <comment ref="B113" authorId="0" shapeId="0" xr:uid="{EE1B8DC9-1920-4C16-806C-A17C7278F5E9}">
      <text>
        <r>
          <rPr>
            <sz val="11"/>
            <color indexed="8"/>
            <rFont val="Calibri"/>
            <family val="2"/>
            <scheme val="minor"/>
          </rPr>
          <t>Stato dell'osservazione: Break nella serie</t>
        </r>
      </text>
    </comment>
    <comment ref="C113" authorId="0" shapeId="0" xr:uid="{021CA1A8-5ABD-48A8-AB29-2A666D0FD6DC}">
      <text>
        <r>
          <rPr>
            <sz val="11"/>
            <color indexed="8"/>
            <rFont val="Calibri"/>
            <family val="2"/>
            <scheme val="minor"/>
          </rPr>
          <t>Stato dell'osservazione: Break nella serie</t>
        </r>
      </text>
    </comment>
    <comment ref="B114" authorId="0" shapeId="0" xr:uid="{4958355E-F8AB-4C56-AAF0-2A27DB6F05D8}">
      <text>
        <r>
          <rPr>
            <sz val="11"/>
            <color indexed="8"/>
            <rFont val="Calibri"/>
            <family val="2"/>
            <scheme val="minor"/>
          </rPr>
          <t>Stato dell'osservazione: Break nella serie</t>
        </r>
      </text>
    </comment>
    <comment ref="C114" authorId="0" shapeId="0" xr:uid="{13E64C1C-2ADD-4074-BF92-F11BC2FA6659}">
      <text>
        <r>
          <rPr>
            <sz val="11"/>
            <color indexed="8"/>
            <rFont val="Calibri"/>
            <family val="2"/>
            <scheme val="minor"/>
          </rPr>
          <t>Stato dell'osservazione: Break nella serie</t>
        </r>
      </text>
    </comment>
    <comment ref="B115" authorId="0" shapeId="0" xr:uid="{D3D9F094-066D-435B-9D16-001AC0F188DD}">
      <text>
        <r>
          <rPr>
            <sz val="11"/>
            <color indexed="8"/>
            <rFont val="Calibri"/>
            <family val="2"/>
            <scheme val="minor"/>
          </rPr>
          <t>Stato dell'osservazione: Break nella serie</t>
        </r>
      </text>
    </comment>
    <comment ref="C115" authorId="0" shapeId="0" xr:uid="{9466EB65-F303-4C02-BA17-456A5A69650C}">
      <text>
        <r>
          <rPr>
            <sz val="11"/>
            <color indexed="8"/>
            <rFont val="Calibri"/>
            <family val="2"/>
            <scheme val="minor"/>
          </rPr>
          <t>Stato dell'osservazione: Break nella serie</t>
        </r>
      </text>
    </comment>
    <comment ref="B116" authorId="0" shapeId="0" xr:uid="{811412AC-79A6-4150-88D3-E7BE6CD39E57}">
      <text>
        <r>
          <rPr>
            <sz val="11"/>
            <color indexed="8"/>
            <rFont val="Calibri"/>
            <family val="2"/>
            <scheme val="minor"/>
          </rPr>
          <t>Stato dell'osservazione: Break nella serie</t>
        </r>
      </text>
    </comment>
    <comment ref="C116" authorId="0" shapeId="0" xr:uid="{BEF503CF-4AE9-40FB-8589-EE6E479274FA}">
      <text>
        <r>
          <rPr>
            <sz val="11"/>
            <color indexed="8"/>
            <rFont val="Calibri"/>
            <family val="2"/>
            <scheme val="minor"/>
          </rPr>
          <t>Stato dell'osservazione: Break nella serie</t>
        </r>
      </text>
    </comment>
    <comment ref="B117" authorId="0" shapeId="0" xr:uid="{6532F1F4-1026-4566-B80C-26D37CBBE341}">
      <text>
        <r>
          <rPr>
            <sz val="11"/>
            <color indexed="8"/>
            <rFont val="Calibri"/>
            <family val="2"/>
            <scheme val="minor"/>
          </rPr>
          <t>Stato dell'osservazione: Break nella serie</t>
        </r>
      </text>
    </comment>
    <comment ref="C117" authorId="0" shapeId="0" xr:uid="{A1F91393-F56B-4183-BB26-DD14516468F9}">
      <text>
        <r>
          <rPr>
            <sz val="11"/>
            <color indexed="8"/>
            <rFont val="Calibri"/>
            <family val="2"/>
            <scheme val="minor"/>
          </rPr>
          <t>Stato dell'osservazione: Break nella serie</t>
        </r>
      </text>
    </comment>
    <comment ref="B118" authorId="0" shapeId="0" xr:uid="{1432BD4D-B8B0-4587-9643-D0E629962755}">
      <text>
        <r>
          <rPr>
            <sz val="11"/>
            <color indexed="8"/>
            <rFont val="Calibri"/>
            <family val="2"/>
            <scheme val="minor"/>
          </rPr>
          <t>Stato dell'osservazione: Break nella serie</t>
        </r>
      </text>
    </comment>
    <comment ref="C118" authorId="0" shapeId="0" xr:uid="{3AE366C9-421E-4E49-983C-2A2A1DF7AD2E}">
      <text>
        <r>
          <rPr>
            <sz val="11"/>
            <color indexed="8"/>
            <rFont val="Calibri"/>
            <family val="2"/>
            <scheme val="minor"/>
          </rPr>
          <t>Stato dell'osservazione: Break nella serie</t>
        </r>
      </text>
    </comment>
    <comment ref="B119" authorId="0" shapeId="0" xr:uid="{AC1A73A5-D21C-4CFB-B29B-F214E8FE0A59}">
      <text>
        <r>
          <rPr>
            <sz val="11"/>
            <color indexed="8"/>
            <rFont val="Calibri"/>
            <family val="2"/>
            <scheme val="minor"/>
          </rPr>
          <t>Stato dell'osservazione: Break nella serie</t>
        </r>
      </text>
    </comment>
    <comment ref="C119" authorId="0" shapeId="0" xr:uid="{BAF25D2E-B597-4934-8F9C-5DE4B988BA59}">
      <text>
        <r>
          <rPr>
            <sz val="11"/>
            <color indexed="8"/>
            <rFont val="Calibri"/>
            <family val="2"/>
            <scheme val="minor"/>
          </rPr>
          <t>Stato dell'osservazione: Break nella serie</t>
        </r>
      </text>
    </comment>
    <comment ref="B120" authorId="0" shapeId="0" xr:uid="{4D6DCABD-C21E-49A2-9943-027C7F1B980F}">
      <text>
        <r>
          <rPr>
            <sz val="11"/>
            <color indexed="8"/>
            <rFont val="Calibri"/>
            <family val="2"/>
            <scheme val="minor"/>
          </rPr>
          <t>Stato dell'osservazione: Break nella serie</t>
        </r>
      </text>
    </comment>
    <comment ref="C120" authorId="0" shapeId="0" xr:uid="{53B70D7B-E633-4CD1-80CE-C6E45BB53E78}">
      <text>
        <r>
          <rPr>
            <sz val="11"/>
            <color indexed="8"/>
            <rFont val="Calibri"/>
            <family val="2"/>
            <scheme val="minor"/>
          </rPr>
          <t>Stato dell'osservazione: Break nella serie</t>
        </r>
      </text>
    </comment>
    <comment ref="B121" authorId="0" shapeId="0" xr:uid="{2A8A060C-2064-41B8-A525-B4523202338E}">
      <text>
        <r>
          <rPr>
            <sz val="11"/>
            <color indexed="8"/>
            <rFont val="Calibri"/>
            <family val="2"/>
            <scheme val="minor"/>
          </rPr>
          <t>Stato dell'osservazione: Break nella serie</t>
        </r>
      </text>
    </comment>
    <comment ref="C121" authorId="0" shapeId="0" xr:uid="{1444B290-9C69-4243-8EB7-0FFC7A1BFD7B}">
      <text>
        <r>
          <rPr>
            <sz val="11"/>
            <color indexed="8"/>
            <rFont val="Calibri"/>
            <family val="2"/>
            <scheme val="minor"/>
          </rPr>
          <t>Stato dell'osservazione: Break nella serie</t>
        </r>
      </text>
    </comment>
    <comment ref="B122" authorId="0" shapeId="0" xr:uid="{3C218089-18F4-454A-ADA1-FE910680B79D}">
      <text>
        <r>
          <rPr>
            <sz val="11"/>
            <color indexed="8"/>
            <rFont val="Calibri"/>
            <family val="2"/>
            <scheme val="minor"/>
          </rPr>
          <t>Stato dell'osservazione: Break nella serie</t>
        </r>
      </text>
    </comment>
    <comment ref="C122" authorId="0" shapeId="0" xr:uid="{4087B049-08C1-4CDA-9BA9-6D63AF906176}">
      <text>
        <r>
          <rPr>
            <sz val="11"/>
            <color indexed="8"/>
            <rFont val="Calibri"/>
            <family val="2"/>
            <scheme val="minor"/>
          </rPr>
          <t>Stato dell'osservazione: Break nella serie</t>
        </r>
      </text>
    </comment>
    <comment ref="B123" authorId="0" shapeId="0" xr:uid="{E1EE0BD3-4EBF-40E9-8813-712E84E4DA7F}">
      <text>
        <r>
          <rPr>
            <sz val="11"/>
            <color indexed="8"/>
            <rFont val="Calibri"/>
            <family val="2"/>
            <scheme val="minor"/>
          </rPr>
          <t>Stato dell'osservazione: Break nella serie</t>
        </r>
      </text>
    </comment>
    <comment ref="C123" authorId="0" shapeId="0" xr:uid="{BD4160CF-DA60-4335-8EA0-5901128EBEDB}">
      <text>
        <r>
          <rPr>
            <sz val="11"/>
            <color indexed="8"/>
            <rFont val="Calibri"/>
            <family val="2"/>
            <scheme val="minor"/>
          </rPr>
          <t>Stato dell'osservazione: Break nella serie</t>
        </r>
      </text>
    </comment>
    <comment ref="B124" authorId="0" shapeId="0" xr:uid="{13CC4939-6A0F-41F3-848D-DD6378118A62}">
      <text>
        <r>
          <rPr>
            <sz val="11"/>
            <color indexed="8"/>
            <rFont val="Calibri"/>
            <family val="2"/>
            <scheme val="minor"/>
          </rPr>
          <t>Stato dell'osservazione: Break nella serie</t>
        </r>
      </text>
    </comment>
    <comment ref="C124" authorId="0" shapeId="0" xr:uid="{6477B2C6-5D1E-4FDE-86B7-B588C27AABB0}">
      <text>
        <r>
          <rPr>
            <sz val="11"/>
            <color indexed="8"/>
            <rFont val="Calibri"/>
            <family val="2"/>
            <scheme val="minor"/>
          </rPr>
          <t>Stato dell'osservazione: Break nella serie</t>
        </r>
      </text>
    </comment>
    <comment ref="B125" authorId="0" shapeId="0" xr:uid="{E310FB49-23AC-4545-A923-F8A79CD4B912}">
      <text>
        <r>
          <rPr>
            <sz val="11"/>
            <color indexed="8"/>
            <rFont val="Calibri"/>
            <family val="2"/>
            <scheme val="minor"/>
          </rPr>
          <t>Stato dell'osservazione: Break nella serie</t>
        </r>
      </text>
    </comment>
    <comment ref="C125" authorId="0" shapeId="0" xr:uid="{FC34B67D-3755-4F05-B4EE-9582CF6EF773}">
      <text>
        <r>
          <rPr>
            <sz val="11"/>
            <color indexed="8"/>
            <rFont val="Calibri"/>
            <family val="2"/>
            <scheme val="minor"/>
          </rPr>
          <t>Stato dell'osservazione: Break nella serie</t>
        </r>
      </text>
    </comment>
    <comment ref="B126" authorId="0" shapeId="0" xr:uid="{8DE9A663-E355-44B7-95F7-B5E5A15F7F6B}">
      <text>
        <r>
          <rPr>
            <sz val="11"/>
            <color indexed="8"/>
            <rFont val="Calibri"/>
            <family val="2"/>
            <scheme val="minor"/>
          </rPr>
          <t>Stato dell'osservazione: Break nella serie</t>
        </r>
      </text>
    </comment>
    <comment ref="C126" authorId="0" shapeId="0" xr:uid="{B55756D6-0481-45DE-A14E-B3F495D08A9F}">
      <text>
        <r>
          <rPr>
            <sz val="11"/>
            <color indexed="8"/>
            <rFont val="Calibri"/>
            <family val="2"/>
            <scheme val="minor"/>
          </rPr>
          <t>Stato dell'osservazione: Break nella serie</t>
        </r>
      </text>
    </comment>
    <comment ref="B127" authorId="0" shapeId="0" xr:uid="{C44394CB-1AF3-4F62-A611-BECC8023B99B}">
      <text>
        <r>
          <rPr>
            <sz val="11"/>
            <color indexed="8"/>
            <rFont val="Calibri"/>
            <family val="2"/>
            <scheme val="minor"/>
          </rPr>
          <t>Stato dell'osservazione: Break nella serie</t>
        </r>
      </text>
    </comment>
    <comment ref="C127" authorId="0" shapeId="0" xr:uid="{32F70BC5-4F75-4B73-A06F-BB19301A36E9}">
      <text>
        <r>
          <rPr>
            <sz val="11"/>
            <color indexed="8"/>
            <rFont val="Calibri"/>
            <family val="2"/>
            <scheme val="minor"/>
          </rPr>
          <t>Stato dell'osservazione: Break nella serie</t>
        </r>
      </text>
    </comment>
    <comment ref="B128" authorId="0" shapeId="0" xr:uid="{89B5F5AF-AE2C-43C8-9436-D8458A627645}">
      <text>
        <r>
          <rPr>
            <sz val="11"/>
            <color indexed="8"/>
            <rFont val="Calibri"/>
            <family val="2"/>
            <scheme val="minor"/>
          </rPr>
          <t>Stato dell'osservazione: Break nella serie</t>
        </r>
      </text>
    </comment>
    <comment ref="C128" authorId="0" shapeId="0" xr:uid="{6F58D701-DD02-4BAC-A8AA-00E6F6B82C73}">
      <text>
        <r>
          <rPr>
            <sz val="11"/>
            <color indexed="8"/>
            <rFont val="Calibri"/>
            <family val="2"/>
            <scheme val="minor"/>
          </rPr>
          <t>Stato dell'osservazione: Break nella serie</t>
        </r>
      </text>
    </comment>
    <comment ref="B129" authorId="0" shapeId="0" xr:uid="{34AE3F26-D59B-4B00-9791-349E6629A18D}">
      <text>
        <r>
          <rPr>
            <sz val="11"/>
            <color indexed="8"/>
            <rFont val="Calibri"/>
            <family val="2"/>
            <scheme val="minor"/>
          </rPr>
          <t>Stato dell'osservazione: Break nella serie</t>
        </r>
      </text>
    </comment>
    <comment ref="C129" authorId="0" shapeId="0" xr:uid="{779AB97C-8814-446E-A835-589CDB6379C7}">
      <text>
        <r>
          <rPr>
            <sz val="11"/>
            <color indexed="8"/>
            <rFont val="Calibri"/>
            <family val="2"/>
            <scheme val="minor"/>
          </rPr>
          <t>Stato dell'osservazione: Break nella serie</t>
        </r>
      </text>
    </comment>
    <comment ref="B130" authorId="0" shapeId="0" xr:uid="{7C9D33FB-9EFE-441D-9882-2885FBD26B21}">
      <text>
        <r>
          <rPr>
            <sz val="11"/>
            <color indexed="8"/>
            <rFont val="Calibri"/>
            <family val="2"/>
            <scheme val="minor"/>
          </rPr>
          <t>Stato dell'osservazione: Break nella serie</t>
        </r>
      </text>
    </comment>
    <comment ref="C130" authorId="0" shapeId="0" xr:uid="{367E795D-E9DF-411B-88C8-C6A760A60BDA}">
      <text>
        <r>
          <rPr>
            <sz val="11"/>
            <color indexed="8"/>
            <rFont val="Calibri"/>
            <family val="2"/>
            <scheme val="minor"/>
          </rPr>
          <t>Stato dell'osservazione: Break nella serie</t>
        </r>
      </text>
    </comment>
    <comment ref="B131" authorId="0" shapeId="0" xr:uid="{7132430E-199D-426D-94CF-24ECA7CD3DDD}">
      <text>
        <r>
          <rPr>
            <sz val="11"/>
            <color indexed="8"/>
            <rFont val="Calibri"/>
            <family val="2"/>
            <scheme val="minor"/>
          </rPr>
          <t>Stato dell'osservazione: Break nella serie</t>
        </r>
      </text>
    </comment>
    <comment ref="C131" authorId="0" shapeId="0" xr:uid="{86044091-8578-4492-9B8F-5A3DC2C8DA68}">
      <text>
        <r>
          <rPr>
            <sz val="11"/>
            <color indexed="8"/>
            <rFont val="Calibri"/>
            <family val="2"/>
            <scheme val="minor"/>
          </rPr>
          <t>Stato dell'osservazione: Break nella serie</t>
        </r>
      </text>
    </comment>
    <comment ref="B132" authorId="0" shapeId="0" xr:uid="{B8478CA4-1256-49F3-88B6-E8FA689C8BB5}">
      <text>
        <r>
          <rPr>
            <sz val="11"/>
            <color indexed="8"/>
            <rFont val="Calibri"/>
            <family val="2"/>
            <scheme val="minor"/>
          </rPr>
          <t>Stato dell'osservazione: Break nella serie</t>
        </r>
      </text>
    </comment>
    <comment ref="C132" authorId="0" shapeId="0" xr:uid="{EE2AA356-CAEE-4654-9CB4-45A2A10ABDF3}">
      <text>
        <r>
          <rPr>
            <sz val="11"/>
            <color indexed="8"/>
            <rFont val="Calibri"/>
            <family val="2"/>
            <scheme val="minor"/>
          </rPr>
          <t>Stato dell'osservazione: Break nella serie</t>
        </r>
      </text>
    </comment>
    <comment ref="B133" authorId="0" shapeId="0" xr:uid="{A75FB781-E195-4966-93E9-CABE88B5B042}">
      <text>
        <r>
          <rPr>
            <sz val="11"/>
            <color indexed="8"/>
            <rFont val="Calibri"/>
            <family val="2"/>
            <scheme val="minor"/>
          </rPr>
          <t>Stato dell'osservazione: Break nella serie</t>
        </r>
      </text>
    </comment>
    <comment ref="C133" authorId="0" shapeId="0" xr:uid="{1B6DA784-82A0-4773-BF59-B9B134C603CC}">
      <text>
        <r>
          <rPr>
            <sz val="11"/>
            <color indexed="8"/>
            <rFont val="Calibri"/>
            <family val="2"/>
            <scheme val="minor"/>
          </rPr>
          <t>Stato dell'osservazione: Break nella serie</t>
        </r>
      </text>
    </comment>
    <comment ref="B134" authorId="0" shapeId="0" xr:uid="{47237818-0525-4A4F-A03A-DB162657F6D6}">
      <text>
        <r>
          <rPr>
            <sz val="11"/>
            <color indexed="8"/>
            <rFont val="Calibri"/>
            <family val="2"/>
            <scheme val="minor"/>
          </rPr>
          <t>Stato dell'osservazione: Break nella serie</t>
        </r>
      </text>
    </comment>
    <comment ref="C134" authorId="0" shapeId="0" xr:uid="{C76CD00B-59CF-4E9C-A2C2-240E0A25F215}">
      <text>
        <r>
          <rPr>
            <sz val="11"/>
            <color indexed="8"/>
            <rFont val="Calibri"/>
            <family val="2"/>
            <scheme val="minor"/>
          </rPr>
          <t>Stato dell'osservazione: Break nella serie</t>
        </r>
      </text>
    </comment>
    <comment ref="B135" authorId="0" shapeId="0" xr:uid="{4499FFF2-E631-4CB4-BD3A-1DE3B45042A3}">
      <text>
        <r>
          <rPr>
            <sz val="11"/>
            <color indexed="8"/>
            <rFont val="Calibri"/>
            <family val="2"/>
            <scheme val="minor"/>
          </rPr>
          <t>Stato dell'osservazione: Break nella serie</t>
        </r>
      </text>
    </comment>
    <comment ref="C135" authorId="0" shapeId="0" xr:uid="{9765642A-9334-471A-99B3-3C4557389AC7}">
      <text>
        <r>
          <rPr>
            <sz val="11"/>
            <color indexed="8"/>
            <rFont val="Calibri"/>
            <family val="2"/>
            <scheme val="minor"/>
          </rPr>
          <t>Stato dell'osservazione: Break nella serie</t>
        </r>
      </text>
    </comment>
    <comment ref="B136" authorId="0" shapeId="0" xr:uid="{7BF48B0D-F54A-40A5-8C50-4BF1FAED55AB}">
      <text>
        <r>
          <rPr>
            <sz val="11"/>
            <color indexed="8"/>
            <rFont val="Calibri"/>
            <family val="2"/>
            <scheme val="minor"/>
          </rPr>
          <t>Stato dell'osservazione: Break nella serie</t>
        </r>
      </text>
    </comment>
    <comment ref="C136" authorId="0" shapeId="0" xr:uid="{1F9C32D4-D31E-4EFE-9A6C-638970D48F17}">
      <text>
        <r>
          <rPr>
            <sz val="11"/>
            <color indexed="8"/>
            <rFont val="Calibri"/>
            <family val="2"/>
            <scheme val="minor"/>
          </rPr>
          <t>Stato dell'osservazione: Break nella serie</t>
        </r>
      </text>
    </comment>
    <comment ref="B137" authorId="0" shapeId="0" xr:uid="{58844C33-13B5-4CB2-8853-B447C8E4714F}">
      <text>
        <r>
          <rPr>
            <sz val="11"/>
            <color indexed="8"/>
            <rFont val="Calibri"/>
            <family val="2"/>
            <scheme val="minor"/>
          </rPr>
          <t>Stato dell'osservazione: Break nella serie</t>
        </r>
      </text>
    </comment>
    <comment ref="C137" authorId="0" shapeId="0" xr:uid="{065FFD11-CB01-4FBF-98C9-2BEA6CF86D51}">
      <text>
        <r>
          <rPr>
            <sz val="11"/>
            <color indexed="8"/>
            <rFont val="Calibri"/>
            <family val="2"/>
            <scheme val="minor"/>
          </rPr>
          <t>Stato dell'osservazione: Break nella serie</t>
        </r>
      </text>
    </comment>
    <comment ref="B138" authorId="0" shapeId="0" xr:uid="{0A217A88-E055-40FE-8F0D-098AC8997955}">
      <text>
        <r>
          <rPr>
            <sz val="11"/>
            <color indexed="8"/>
            <rFont val="Calibri"/>
            <family val="2"/>
            <scheme val="minor"/>
          </rPr>
          <t>Stato dell'osservazione: Break nella serie</t>
        </r>
      </text>
    </comment>
    <comment ref="C138" authorId="0" shapeId="0" xr:uid="{16C8C7C0-C9DB-4598-8B19-EF0CBFF20F5A}">
      <text>
        <r>
          <rPr>
            <sz val="11"/>
            <color indexed="8"/>
            <rFont val="Calibri"/>
            <family val="2"/>
            <scheme val="minor"/>
          </rPr>
          <t>Stato dell'osservazione: Break nella serie</t>
        </r>
      </text>
    </comment>
    <comment ref="B139" authorId="0" shapeId="0" xr:uid="{A76B5A0A-63D4-4D6D-BBE9-2C58A3F2AE65}">
      <text>
        <r>
          <rPr>
            <sz val="11"/>
            <color indexed="8"/>
            <rFont val="Calibri"/>
            <family val="2"/>
            <scheme val="minor"/>
          </rPr>
          <t>Stato dell'osservazione: Break nella serie</t>
        </r>
      </text>
    </comment>
    <comment ref="C139" authorId="0" shapeId="0" xr:uid="{785D5AD5-50CA-4A24-B9CF-8C5F5D1425B2}">
      <text>
        <r>
          <rPr>
            <sz val="11"/>
            <color indexed="8"/>
            <rFont val="Calibri"/>
            <family val="2"/>
            <scheme val="minor"/>
          </rPr>
          <t>Stato dell'osservazione: Break nella serie</t>
        </r>
      </text>
    </comment>
    <comment ref="B140" authorId="0" shapeId="0" xr:uid="{BCA5E40B-D9D2-4E32-87F7-C84B7F57713E}">
      <text>
        <r>
          <rPr>
            <sz val="11"/>
            <color indexed="8"/>
            <rFont val="Calibri"/>
            <family val="2"/>
            <scheme val="minor"/>
          </rPr>
          <t>Stato dell'osservazione: Break nella serie</t>
        </r>
      </text>
    </comment>
    <comment ref="C140" authorId="0" shapeId="0" xr:uid="{90E9C1BD-7454-4D68-A4A1-DF77CDE2BE62}">
      <text>
        <r>
          <rPr>
            <sz val="11"/>
            <color indexed="8"/>
            <rFont val="Calibri"/>
            <family val="2"/>
            <scheme val="minor"/>
          </rPr>
          <t>Stato dell'osservazione: Break nella serie</t>
        </r>
      </text>
    </comment>
    <comment ref="B141" authorId="0" shapeId="0" xr:uid="{FDE2F722-7EF3-4DEE-9D72-607CA07AD2D9}">
      <text>
        <r>
          <rPr>
            <sz val="11"/>
            <color indexed="8"/>
            <rFont val="Calibri"/>
            <family val="2"/>
            <scheme val="minor"/>
          </rPr>
          <t>Stato dell'osservazione: Break nella serie</t>
        </r>
      </text>
    </comment>
    <comment ref="C141" authorId="0" shapeId="0" xr:uid="{03509557-B3A5-4931-B0DA-F82C40F4D204}">
      <text>
        <r>
          <rPr>
            <sz val="11"/>
            <color indexed="8"/>
            <rFont val="Calibri"/>
            <family val="2"/>
            <scheme val="minor"/>
          </rPr>
          <t>Stato dell'osservazione: Break nella serie</t>
        </r>
      </text>
    </comment>
    <comment ref="B142" authorId="0" shapeId="0" xr:uid="{C3D300AE-F26C-4E81-B442-503E8AFA5F69}">
      <text>
        <r>
          <rPr>
            <sz val="11"/>
            <color indexed="8"/>
            <rFont val="Calibri"/>
            <family val="2"/>
            <scheme val="minor"/>
          </rPr>
          <t>Stato dell'osservazione: Break nella serie</t>
        </r>
      </text>
    </comment>
    <comment ref="C142" authorId="0" shapeId="0" xr:uid="{34B08B1E-DE3D-4463-A306-C54159F43D52}">
      <text>
        <r>
          <rPr>
            <sz val="11"/>
            <color indexed="8"/>
            <rFont val="Calibri"/>
            <family val="2"/>
            <scheme val="minor"/>
          </rPr>
          <t>Stato dell'osservazione: Break nella serie</t>
        </r>
      </text>
    </comment>
    <comment ref="B143" authorId="0" shapeId="0" xr:uid="{F659827C-B08C-4539-81A2-6761C9E5C9AE}">
      <text>
        <r>
          <rPr>
            <sz val="11"/>
            <color indexed="8"/>
            <rFont val="Calibri"/>
            <family val="2"/>
            <scheme val="minor"/>
          </rPr>
          <t>Stato dell'osservazione: Break nella serie</t>
        </r>
      </text>
    </comment>
    <comment ref="C143" authorId="0" shapeId="0" xr:uid="{1A0BE64A-8939-4E46-A86F-52EA0378B7B6}">
      <text>
        <r>
          <rPr>
            <sz val="11"/>
            <color indexed="8"/>
            <rFont val="Calibri"/>
            <family val="2"/>
            <scheme val="minor"/>
          </rPr>
          <t>Stato dell'osservazione: Break nella serie</t>
        </r>
      </text>
    </comment>
    <comment ref="B144" authorId="0" shapeId="0" xr:uid="{C17100F6-EEA0-4F5B-A05B-C80EBCD76A4D}">
      <text>
        <r>
          <rPr>
            <sz val="11"/>
            <color indexed="8"/>
            <rFont val="Calibri"/>
            <family val="2"/>
            <scheme val="minor"/>
          </rPr>
          <t>Stato dell'osservazione: Break nella serie</t>
        </r>
      </text>
    </comment>
    <comment ref="C144" authorId="0" shapeId="0" xr:uid="{F64FC327-FDA4-4DAB-939F-3A8D81FFDDC3}">
      <text>
        <r>
          <rPr>
            <sz val="11"/>
            <color indexed="8"/>
            <rFont val="Calibri"/>
            <family val="2"/>
            <scheme val="minor"/>
          </rPr>
          <t>Stato dell'osservazione: Break nella serie</t>
        </r>
      </text>
    </comment>
    <comment ref="B145" authorId="0" shapeId="0" xr:uid="{80634E1F-321F-4E51-B570-DBBB8E6438CF}">
      <text>
        <r>
          <rPr>
            <sz val="11"/>
            <color indexed="8"/>
            <rFont val="Calibri"/>
            <family val="2"/>
            <scheme val="minor"/>
          </rPr>
          <t>Stato dell'osservazione: Break nella serie</t>
        </r>
      </text>
    </comment>
    <comment ref="C145" authorId="0" shapeId="0" xr:uid="{00C97996-0D73-4DB1-9ED7-4EF4571E78F2}">
      <text>
        <r>
          <rPr>
            <sz val="11"/>
            <color indexed="8"/>
            <rFont val="Calibri"/>
            <family val="2"/>
            <scheme val="minor"/>
          </rPr>
          <t>Stato dell'osservazione: Break nella serie</t>
        </r>
      </text>
    </comment>
    <comment ref="B146" authorId="0" shapeId="0" xr:uid="{1EACE2D7-A920-4ED7-A709-708D9D4C9C67}">
      <text>
        <r>
          <rPr>
            <sz val="11"/>
            <color indexed="8"/>
            <rFont val="Calibri"/>
            <family val="2"/>
            <scheme val="minor"/>
          </rPr>
          <t>Stato dell'osservazione: Break nella serie</t>
        </r>
      </text>
    </comment>
    <comment ref="C146" authorId="0" shapeId="0" xr:uid="{95344054-A501-4907-A216-44B91F5C736E}">
      <text>
        <r>
          <rPr>
            <sz val="11"/>
            <color indexed="8"/>
            <rFont val="Calibri"/>
            <family val="2"/>
            <scheme val="minor"/>
          </rPr>
          <t>Stato dell'osservazione: Break nella serie</t>
        </r>
      </text>
    </comment>
    <comment ref="B147" authorId="0" shapeId="0" xr:uid="{E4BD3024-5D0D-4C93-93BA-A71EBA11AA33}">
      <text>
        <r>
          <rPr>
            <sz val="11"/>
            <color indexed="8"/>
            <rFont val="Calibri"/>
            <family val="2"/>
            <scheme val="minor"/>
          </rPr>
          <t>Stato dell'osservazione: Break nella serie</t>
        </r>
      </text>
    </comment>
    <comment ref="C147" authorId="0" shapeId="0" xr:uid="{F46614E7-DFF7-4065-9311-FBCA91A0B855}">
      <text>
        <r>
          <rPr>
            <sz val="11"/>
            <color indexed="8"/>
            <rFont val="Calibri"/>
            <family val="2"/>
            <scheme val="minor"/>
          </rPr>
          <t>Stato dell'osservazione: Break nella serie</t>
        </r>
      </text>
    </comment>
    <comment ref="B148" authorId="0" shapeId="0" xr:uid="{3787F85D-1EBB-4383-A357-4D2132F63129}">
      <text>
        <r>
          <rPr>
            <sz val="11"/>
            <color indexed="8"/>
            <rFont val="Calibri"/>
            <family val="2"/>
            <scheme val="minor"/>
          </rPr>
          <t>Stato dell'osservazione: Break nella serie</t>
        </r>
      </text>
    </comment>
    <comment ref="C148" authorId="0" shapeId="0" xr:uid="{91C5F8BB-8E3D-4330-AEA9-B445574C4477}">
      <text>
        <r>
          <rPr>
            <sz val="11"/>
            <color indexed="8"/>
            <rFont val="Calibri"/>
            <family val="2"/>
            <scheme val="minor"/>
          </rPr>
          <t>Stato dell'osservazione: Break nella serie</t>
        </r>
      </text>
    </comment>
    <comment ref="B149" authorId="0" shapeId="0" xr:uid="{8FD1DD6C-095F-41C2-9254-4452DC105FA8}">
      <text>
        <r>
          <rPr>
            <sz val="11"/>
            <color indexed="8"/>
            <rFont val="Calibri"/>
            <family val="2"/>
            <scheme val="minor"/>
          </rPr>
          <t>Stato dell'osservazione: Break nella serie</t>
        </r>
      </text>
    </comment>
    <comment ref="C149" authorId="0" shapeId="0" xr:uid="{EC5B34BF-7C9A-4277-B7D4-FE17F0AA29AC}">
      <text>
        <r>
          <rPr>
            <sz val="11"/>
            <color indexed="8"/>
            <rFont val="Calibri"/>
            <family val="2"/>
            <scheme val="minor"/>
          </rPr>
          <t>Stato dell'osservazione: Break nella serie</t>
        </r>
      </text>
    </comment>
    <comment ref="B150" authorId="0" shapeId="0" xr:uid="{D064DC5A-B4B1-49B7-9CF5-254673281588}">
      <text>
        <r>
          <rPr>
            <sz val="11"/>
            <color indexed="8"/>
            <rFont val="Calibri"/>
            <family val="2"/>
            <scheme val="minor"/>
          </rPr>
          <t>Stato dell'osservazione: Break nella serie</t>
        </r>
      </text>
    </comment>
    <comment ref="C150" authorId="0" shapeId="0" xr:uid="{8DF645F0-9037-45CB-BF78-5520EC8E801F}">
      <text>
        <r>
          <rPr>
            <sz val="11"/>
            <color indexed="8"/>
            <rFont val="Calibri"/>
            <family val="2"/>
            <scheme val="minor"/>
          </rPr>
          <t>Stato dell'osservazione: Break nella serie</t>
        </r>
      </text>
    </comment>
    <comment ref="B151" authorId="0" shapeId="0" xr:uid="{3A5A65AC-708D-4009-A16B-B7D810D99FB6}">
      <text>
        <r>
          <rPr>
            <sz val="11"/>
            <color indexed="8"/>
            <rFont val="Calibri"/>
            <family val="2"/>
            <scheme val="minor"/>
          </rPr>
          <t>Stato dell'osservazione: Break nella serie</t>
        </r>
      </text>
    </comment>
    <comment ref="C151" authorId="0" shapeId="0" xr:uid="{9E4133A5-CE39-4D55-8DF6-07580E3B85B3}">
      <text>
        <r>
          <rPr>
            <sz val="11"/>
            <color indexed="8"/>
            <rFont val="Calibri"/>
            <family val="2"/>
            <scheme val="minor"/>
          </rPr>
          <t>Stato dell'osservazione: Break nella serie</t>
        </r>
      </text>
    </comment>
    <comment ref="B152" authorId="0" shapeId="0" xr:uid="{FC6114F6-76BD-450E-9ED5-57814321D88B}">
      <text>
        <r>
          <rPr>
            <sz val="11"/>
            <color indexed="8"/>
            <rFont val="Calibri"/>
            <family val="2"/>
            <scheme val="minor"/>
          </rPr>
          <t>Stato dell'osservazione: Break nella serie</t>
        </r>
      </text>
    </comment>
    <comment ref="C152" authorId="0" shapeId="0" xr:uid="{63F43D5A-FD2A-4B9C-892E-B351AE7B0577}">
      <text>
        <r>
          <rPr>
            <sz val="11"/>
            <color indexed="8"/>
            <rFont val="Calibri"/>
            <family val="2"/>
            <scheme val="minor"/>
          </rPr>
          <t>Stato dell'osservazione: Break nella serie</t>
        </r>
      </text>
    </comment>
    <comment ref="B153" authorId="0" shapeId="0" xr:uid="{F39B0640-0CE7-40B5-989E-14796B5078FD}">
      <text>
        <r>
          <rPr>
            <sz val="11"/>
            <color indexed="8"/>
            <rFont val="Calibri"/>
            <family val="2"/>
            <scheme val="minor"/>
          </rPr>
          <t>Stato dell'osservazione: Break nella serie</t>
        </r>
      </text>
    </comment>
    <comment ref="C153" authorId="0" shapeId="0" xr:uid="{BDDA1EC1-9FAA-4845-86F0-056A69C2E04D}">
      <text>
        <r>
          <rPr>
            <sz val="11"/>
            <color indexed="8"/>
            <rFont val="Calibri"/>
            <family val="2"/>
            <scheme val="minor"/>
          </rPr>
          <t>Stato dell'osservazione: Break nella serie</t>
        </r>
      </text>
    </comment>
    <comment ref="B154" authorId="0" shapeId="0" xr:uid="{18DE7927-6DC2-4330-BE53-7FF21C0E77D2}">
      <text>
        <r>
          <rPr>
            <sz val="11"/>
            <color indexed="8"/>
            <rFont val="Calibri"/>
            <family val="2"/>
            <scheme val="minor"/>
          </rPr>
          <t>Stato dell'osservazione: Break nella serie</t>
        </r>
      </text>
    </comment>
    <comment ref="C154" authorId="0" shapeId="0" xr:uid="{337D2183-ACA3-4E63-A2F2-DC7FFC399511}">
      <text>
        <r>
          <rPr>
            <sz val="11"/>
            <color indexed="8"/>
            <rFont val="Calibri"/>
            <family val="2"/>
            <scheme val="minor"/>
          </rPr>
          <t>Stato dell'osservazione: Break nella serie</t>
        </r>
      </text>
    </comment>
    <comment ref="B155" authorId="0" shapeId="0" xr:uid="{4F97D3AA-E825-407F-ABF0-15F661FD3052}">
      <text>
        <r>
          <rPr>
            <sz val="11"/>
            <color indexed="8"/>
            <rFont val="Calibri"/>
            <family val="2"/>
            <scheme val="minor"/>
          </rPr>
          <t>Stato dell'osservazione: Break nella serie</t>
        </r>
      </text>
    </comment>
    <comment ref="C155" authorId="0" shapeId="0" xr:uid="{19D557D0-6DA2-44A6-8894-62F181D2B02F}">
      <text>
        <r>
          <rPr>
            <sz val="11"/>
            <color indexed="8"/>
            <rFont val="Calibri"/>
            <family val="2"/>
            <scheme val="minor"/>
          </rPr>
          <t>Stato dell'osservazione: Break nella serie</t>
        </r>
      </text>
    </comment>
    <comment ref="B156" authorId="0" shapeId="0" xr:uid="{02B0D986-75EE-42F6-A4D8-38E0811F82DA}">
      <text>
        <r>
          <rPr>
            <sz val="11"/>
            <color indexed="8"/>
            <rFont val="Calibri"/>
            <family val="2"/>
            <scheme val="minor"/>
          </rPr>
          <t>Stato dell'osservazione: Break nella serie</t>
        </r>
      </text>
    </comment>
    <comment ref="C156" authorId="0" shapeId="0" xr:uid="{72AF19FF-2E1E-4EF7-8C40-5B82F1989562}">
      <text>
        <r>
          <rPr>
            <sz val="11"/>
            <color indexed="8"/>
            <rFont val="Calibri"/>
            <family val="2"/>
            <scheme val="minor"/>
          </rPr>
          <t>Stato dell'osservazione: Break nella serie</t>
        </r>
      </text>
    </comment>
    <comment ref="B157" authorId="0" shapeId="0" xr:uid="{C07D281B-F822-4C27-A086-E16DA9B8C4C5}">
      <text>
        <r>
          <rPr>
            <sz val="11"/>
            <color indexed="8"/>
            <rFont val="Calibri"/>
            <family val="2"/>
            <scheme val="minor"/>
          </rPr>
          <t>Stato dell'osservazione: Break nella serie</t>
        </r>
      </text>
    </comment>
    <comment ref="C157" authorId="0" shapeId="0" xr:uid="{13BACA88-05E8-4A66-9A19-EC08C3112F4A}">
      <text>
        <r>
          <rPr>
            <sz val="11"/>
            <color indexed="8"/>
            <rFont val="Calibri"/>
            <family val="2"/>
            <scheme val="minor"/>
          </rPr>
          <t>Stato dell'osservazione: Break nella serie</t>
        </r>
      </text>
    </comment>
    <comment ref="B158" authorId="0" shapeId="0" xr:uid="{61411626-1054-4C20-8321-58276426D528}">
      <text>
        <r>
          <rPr>
            <sz val="11"/>
            <color indexed="8"/>
            <rFont val="Calibri"/>
            <family val="2"/>
            <scheme val="minor"/>
          </rPr>
          <t>Stato dell'osservazione: Break nella serie</t>
        </r>
      </text>
    </comment>
    <comment ref="C158" authorId="0" shapeId="0" xr:uid="{3E58FC23-459C-494C-8019-CB857DE005AC}">
      <text>
        <r>
          <rPr>
            <sz val="11"/>
            <color indexed="8"/>
            <rFont val="Calibri"/>
            <family val="2"/>
            <scheme val="minor"/>
          </rPr>
          <t>Stato dell'osservazione: Break nella serie</t>
        </r>
      </text>
    </comment>
    <comment ref="B159" authorId="0" shapeId="0" xr:uid="{0EAE75DC-2063-492C-AD8E-D1E6BE285CAF}">
      <text>
        <r>
          <rPr>
            <sz val="11"/>
            <color indexed="8"/>
            <rFont val="Calibri"/>
            <family val="2"/>
            <scheme val="minor"/>
          </rPr>
          <t>Stato dell'osservazione: Break nella serie</t>
        </r>
      </text>
    </comment>
    <comment ref="C159" authorId="0" shapeId="0" xr:uid="{6E3D72F2-26D1-4BD6-AC6F-B5F26AFF5A31}">
      <text>
        <r>
          <rPr>
            <sz val="11"/>
            <color indexed="8"/>
            <rFont val="Calibri"/>
            <family val="2"/>
            <scheme val="minor"/>
          </rPr>
          <t>Stato dell'osservazione: Break nella serie</t>
        </r>
      </text>
    </comment>
    <comment ref="B160" authorId="0" shapeId="0" xr:uid="{E35DFEEA-3ED4-4B45-B667-8CA1F4F03094}">
      <text>
        <r>
          <rPr>
            <sz val="11"/>
            <color indexed="8"/>
            <rFont val="Calibri"/>
            <family val="2"/>
            <scheme val="minor"/>
          </rPr>
          <t>Stato dell'osservazione: Break nella serie</t>
        </r>
      </text>
    </comment>
    <comment ref="C160" authorId="0" shapeId="0" xr:uid="{B2E97394-2A28-42E3-8D71-02364BDE69C5}">
      <text>
        <r>
          <rPr>
            <sz val="11"/>
            <color indexed="8"/>
            <rFont val="Calibri"/>
            <family val="2"/>
            <scheme val="minor"/>
          </rPr>
          <t>Stato dell'osservazione: Break nella serie</t>
        </r>
      </text>
    </comment>
    <comment ref="B161" authorId="0" shapeId="0" xr:uid="{E5C46E22-2643-4062-8B88-EE994F4F3D33}">
      <text>
        <r>
          <rPr>
            <sz val="11"/>
            <color indexed="8"/>
            <rFont val="Calibri"/>
            <family val="2"/>
            <scheme val="minor"/>
          </rPr>
          <t>Stato dell'osservazione: Break nella serie</t>
        </r>
      </text>
    </comment>
    <comment ref="C161" authorId="0" shapeId="0" xr:uid="{51B02F0D-513C-44C3-8FB8-C377A6C448A1}">
      <text>
        <r>
          <rPr>
            <sz val="11"/>
            <color indexed="8"/>
            <rFont val="Calibri"/>
            <family val="2"/>
            <scheme val="minor"/>
          </rPr>
          <t>Stato dell'osservazione: Break nella serie</t>
        </r>
      </text>
    </comment>
    <comment ref="B162" authorId="0" shapeId="0" xr:uid="{79730828-8C60-40CF-8BBF-BD0C6FAFEC10}">
      <text>
        <r>
          <rPr>
            <sz val="11"/>
            <color indexed="8"/>
            <rFont val="Calibri"/>
            <family val="2"/>
            <scheme val="minor"/>
          </rPr>
          <t>Stato dell'osservazione: Break nella serie</t>
        </r>
      </text>
    </comment>
    <comment ref="C162" authorId="0" shapeId="0" xr:uid="{267BA089-B2C7-4C81-BC2A-B4F8772D5A4B}">
      <text>
        <r>
          <rPr>
            <sz val="11"/>
            <color indexed="8"/>
            <rFont val="Calibri"/>
            <family val="2"/>
            <scheme val="minor"/>
          </rPr>
          <t>Stato dell'osservazione: Break nella serie</t>
        </r>
      </text>
    </comment>
    <comment ref="B163" authorId="0" shapeId="0" xr:uid="{23E15CC7-D819-4E10-86F3-5ABAFF92421F}">
      <text>
        <r>
          <rPr>
            <sz val="11"/>
            <color indexed="8"/>
            <rFont val="Calibri"/>
            <family val="2"/>
            <scheme val="minor"/>
          </rPr>
          <t>Stato dell'osservazione: Break nella serie</t>
        </r>
      </text>
    </comment>
    <comment ref="C163" authorId="0" shapeId="0" xr:uid="{3DF64F09-8314-4766-9388-787B6BE9F961}">
      <text>
        <r>
          <rPr>
            <sz val="11"/>
            <color indexed="8"/>
            <rFont val="Calibri"/>
            <family val="2"/>
            <scheme val="minor"/>
          </rPr>
          <t>Stato dell'osservazione: Break nella serie</t>
        </r>
      </text>
    </comment>
    <comment ref="B164" authorId="0" shapeId="0" xr:uid="{AC8ECC6B-F1DF-4E7A-A934-D7D9F9296D28}">
      <text>
        <r>
          <rPr>
            <sz val="11"/>
            <color indexed="8"/>
            <rFont val="Calibri"/>
            <family val="2"/>
            <scheme val="minor"/>
          </rPr>
          <t>Stato dell'osservazione: Break nella serie</t>
        </r>
      </text>
    </comment>
    <comment ref="C164" authorId="0" shapeId="0" xr:uid="{EB9903DB-2C7E-4EDE-8218-C17792D71AD7}">
      <text>
        <r>
          <rPr>
            <sz val="11"/>
            <color indexed="8"/>
            <rFont val="Calibri"/>
            <family val="2"/>
            <scheme val="minor"/>
          </rPr>
          <t>Stato dell'osservazione: Break nella serie</t>
        </r>
      </text>
    </comment>
    <comment ref="B165" authorId="0" shapeId="0" xr:uid="{8E94DCD5-38C3-4629-8971-6E2E08CDD7E2}">
      <text>
        <r>
          <rPr>
            <sz val="11"/>
            <color indexed="8"/>
            <rFont val="Calibri"/>
            <family val="2"/>
            <scheme val="minor"/>
          </rPr>
          <t>Stato dell'osservazione: Break nella serie</t>
        </r>
      </text>
    </comment>
    <comment ref="C165" authorId="0" shapeId="0" xr:uid="{C15B1B9F-3666-476D-B08A-512E10B978B4}">
      <text>
        <r>
          <rPr>
            <sz val="11"/>
            <color indexed="8"/>
            <rFont val="Calibri"/>
            <family val="2"/>
            <scheme val="minor"/>
          </rPr>
          <t>Stato dell'osservazione: Break nella serie</t>
        </r>
      </text>
    </comment>
    <comment ref="B166" authorId="0" shapeId="0" xr:uid="{BB14A140-0E99-4C0B-98D2-8C511339A89C}">
      <text>
        <r>
          <rPr>
            <sz val="11"/>
            <color indexed="8"/>
            <rFont val="Calibri"/>
            <family val="2"/>
            <scheme val="minor"/>
          </rPr>
          <t>Stato dell'osservazione: Break nella serie</t>
        </r>
      </text>
    </comment>
    <comment ref="C166" authorId="0" shapeId="0" xr:uid="{FE14FFF2-05FE-456C-A9A8-1E224F1C2A93}">
      <text>
        <r>
          <rPr>
            <sz val="11"/>
            <color indexed="8"/>
            <rFont val="Calibri"/>
            <family val="2"/>
            <scheme val="minor"/>
          </rPr>
          <t>Stato dell'osservazione: Break nella serie</t>
        </r>
      </text>
    </comment>
    <comment ref="B167" authorId="0" shapeId="0" xr:uid="{DA27ABF5-8F26-4CD3-95DB-AAFD2E53B33F}">
      <text>
        <r>
          <rPr>
            <sz val="11"/>
            <color indexed="8"/>
            <rFont val="Calibri"/>
            <family val="2"/>
            <scheme val="minor"/>
          </rPr>
          <t>Stato dell'osservazione: Break nella serie</t>
        </r>
      </text>
    </comment>
    <comment ref="C167" authorId="0" shapeId="0" xr:uid="{DFBCD931-9696-4B60-8B1D-3318CB2BF530}">
      <text>
        <r>
          <rPr>
            <sz val="11"/>
            <color indexed="8"/>
            <rFont val="Calibri"/>
            <family val="2"/>
            <scheme val="minor"/>
          </rPr>
          <t>Stato dell'osservazione: Break nella serie</t>
        </r>
      </text>
    </comment>
    <comment ref="B168" authorId="0" shapeId="0" xr:uid="{67A08035-51B4-45EC-AD70-48BFD6B47E4D}">
      <text>
        <r>
          <rPr>
            <sz val="11"/>
            <color indexed="8"/>
            <rFont val="Calibri"/>
            <family val="2"/>
            <scheme val="minor"/>
          </rPr>
          <t>Stato dell'osservazione: Break nella serie</t>
        </r>
      </text>
    </comment>
    <comment ref="C168" authorId="0" shapeId="0" xr:uid="{0BC40E7C-442C-4A31-8416-852DBD59E797}">
      <text>
        <r>
          <rPr>
            <sz val="11"/>
            <color indexed="8"/>
            <rFont val="Calibri"/>
            <family val="2"/>
            <scheme val="minor"/>
          </rPr>
          <t>Stato dell'osservazione: Break nella serie</t>
        </r>
      </text>
    </comment>
    <comment ref="B169" authorId="0" shapeId="0" xr:uid="{9B73C47F-98ED-4EB2-AE8A-784CEFA8D432}">
      <text>
        <r>
          <rPr>
            <sz val="11"/>
            <color indexed="8"/>
            <rFont val="Calibri"/>
            <family val="2"/>
            <scheme val="minor"/>
          </rPr>
          <t>Stato dell'osservazione: Break nella serie</t>
        </r>
      </text>
    </comment>
    <comment ref="C169" authorId="0" shapeId="0" xr:uid="{0896DF57-7897-41C9-9A95-2BA522BF1C60}">
      <text>
        <r>
          <rPr>
            <sz val="11"/>
            <color indexed="8"/>
            <rFont val="Calibri"/>
            <family val="2"/>
            <scheme val="minor"/>
          </rPr>
          <t>Stato dell'osservazione: Break nella serie</t>
        </r>
      </text>
    </comment>
    <comment ref="B170" authorId="0" shapeId="0" xr:uid="{C6514C4C-132A-41E9-BC0C-98BC35143F69}">
      <text>
        <r>
          <rPr>
            <sz val="11"/>
            <color indexed="8"/>
            <rFont val="Calibri"/>
            <family val="2"/>
            <scheme val="minor"/>
          </rPr>
          <t>Stato dell'osservazione: Break nella serie</t>
        </r>
      </text>
    </comment>
    <comment ref="C170" authorId="0" shapeId="0" xr:uid="{502765F6-404A-4D53-9FF8-756062281432}">
      <text>
        <r>
          <rPr>
            <sz val="11"/>
            <color indexed="8"/>
            <rFont val="Calibri"/>
            <family val="2"/>
            <scheme val="minor"/>
          </rPr>
          <t>Stato dell'osservazione: Break nella serie</t>
        </r>
      </text>
    </comment>
    <comment ref="B171" authorId="0" shapeId="0" xr:uid="{30EEF14D-54B3-4862-BD05-0908AD408BD7}">
      <text>
        <r>
          <rPr>
            <sz val="11"/>
            <color indexed="8"/>
            <rFont val="Calibri"/>
            <family val="2"/>
            <scheme val="minor"/>
          </rPr>
          <t>Stato dell'osservazione: Break nella serie</t>
        </r>
      </text>
    </comment>
    <comment ref="C171" authorId="0" shapeId="0" xr:uid="{DD0C0439-3E0D-42B7-9383-7F6126615F23}">
      <text>
        <r>
          <rPr>
            <sz val="11"/>
            <color indexed="8"/>
            <rFont val="Calibri"/>
            <family val="2"/>
            <scheme val="minor"/>
          </rPr>
          <t>Stato dell'osservazione: Break nella serie</t>
        </r>
      </text>
    </comment>
    <comment ref="B172" authorId="0" shapeId="0" xr:uid="{9EBA5F5F-7FC8-4958-8B50-C444010AC92E}">
      <text>
        <r>
          <rPr>
            <sz val="11"/>
            <color indexed="8"/>
            <rFont val="Calibri"/>
            <family val="2"/>
            <scheme val="minor"/>
          </rPr>
          <t>Stato dell'osservazione: Break nella serie</t>
        </r>
      </text>
    </comment>
    <comment ref="C172" authorId="0" shapeId="0" xr:uid="{CDD4CA3D-1E76-479C-B721-663FA083DE70}">
      <text>
        <r>
          <rPr>
            <sz val="11"/>
            <color indexed="8"/>
            <rFont val="Calibri"/>
            <family val="2"/>
            <scheme val="minor"/>
          </rPr>
          <t>Stato dell'osservazione: Break nella serie</t>
        </r>
      </text>
    </comment>
    <comment ref="B173" authorId="0" shapeId="0" xr:uid="{144B0117-6360-4FC1-A634-2BA3343C409D}">
      <text>
        <r>
          <rPr>
            <sz val="11"/>
            <color indexed="8"/>
            <rFont val="Calibri"/>
            <family val="2"/>
            <scheme val="minor"/>
          </rPr>
          <t>Stato dell'osservazione: Break nella serie</t>
        </r>
      </text>
    </comment>
    <comment ref="C173" authorId="0" shapeId="0" xr:uid="{09EF5FB1-E3E4-4139-8469-340DCBE1205D}">
      <text>
        <r>
          <rPr>
            <sz val="11"/>
            <color indexed="8"/>
            <rFont val="Calibri"/>
            <family val="2"/>
            <scheme val="minor"/>
          </rPr>
          <t>Stato dell'osservazione: Break nella serie</t>
        </r>
      </text>
    </comment>
    <comment ref="B174" authorId="0" shapeId="0" xr:uid="{D80FA7B9-00CD-43F5-946F-05B049770A16}">
      <text>
        <r>
          <rPr>
            <sz val="11"/>
            <color indexed="8"/>
            <rFont val="Calibri"/>
            <family val="2"/>
            <scheme val="minor"/>
          </rPr>
          <t>Stato dell'osservazione: Break nella serie</t>
        </r>
      </text>
    </comment>
    <comment ref="C174" authorId="0" shapeId="0" xr:uid="{534BDC2D-B21E-4D48-A4E8-3452948A41CD}">
      <text>
        <r>
          <rPr>
            <sz val="11"/>
            <color indexed="8"/>
            <rFont val="Calibri"/>
            <family val="2"/>
            <scheme val="minor"/>
          </rPr>
          <t>Stato dell'osservazione: Break nella serie</t>
        </r>
      </text>
    </comment>
    <comment ref="B175" authorId="0" shapeId="0" xr:uid="{D744D467-54B0-4374-BA88-57E287FE4524}">
      <text>
        <r>
          <rPr>
            <sz val="11"/>
            <color indexed="8"/>
            <rFont val="Calibri"/>
            <family val="2"/>
            <scheme val="minor"/>
          </rPr>
          <t>Stato dell'osservazione: Break nella serie</t>
        </r>
      </text>
    </comment>
    <comment ref="C175" authorId="0" shapeId="0" xr:uid="{9F2AA28F-A617-412E-B98E-A68553E7D8F9}">
      <text>
        <r>
          <rPr>
            <sz val="11"/>
            <color indexed="8"/>
            <rFont val="Calibri"/>
            <family val="2"/>
            <scheme val="minor"/>
          </rPr>
          <t>Stato dell'osservazione: Break nella serie</t>
        </r>
      </text>
    </comment>
    <comment ref="B176" authorId="0" shapeId="0" xr:uid="{5B20AAA4-A25B-4915-8F88-2848F46C1074}">
      <text>
        <r>
          <rPr>
            <sz val="11"/>
            <color indexed="8"/>
            <rFont val="Calibri"/>
            <family val="2"/>
            <scheme val="minor"/>
          </rPr>
          <t>Stato dell'osservazione: Break nella serie</t>
        </r>
      </text>
    </comment>
    <comment ref="C176" authorId="0" shapeId="0" xr:uid="{F749C203-3E99-47CD-9A5C-80B004383EC6}">
      <text>
        <r>
          <rPr>
            <sz val="11"/>
            <color indexed="8"/>
            <rFont val="Calibri"/>
            <family val="2"/>
            <scheme val="minor"/>
          </rPr>
          <t>Stato dell'osservazione: Break nella serie</t>
        </r>
      </text>
    </comment>
    <comment ref="B177" authorId="0" shapeId="0" xr:uid="{0984CAC2-3101-49CA-908A-791D76576BFC}">
      <text>
        <r>
          <rPr>
            <sz val="11"/>
            <color indexed="8"/>
            <rFont val="Calibri"/>
            <family val="2"/>
            <scheme val="minor"/>
          </rPr>
          <t>Stato dell'osservazione: Break nella serie</t>
        </r>
      </text>
    </comment>
    <comment ref="C177" authorId="0" shapeId="0" xr:uid="{0BB60FF1-F2F2-4B87-B28C-9922AC4412DC}">
      <text>
        <r>
          <rPr>
            <sz val="11"/>
            <color indexed="8"/>
            <rFont val="Calibri"/>
            <family val="2"/>
            <scheme val="minor"/>
          </rPr>
          <t>Stato dell'osservazione: Break nella serie</t>
        </r>
      </text>
    </comment>
    <comment ref="B178" authorId="0" shapeId="0" xr:uid="{1243AE40-3B6C-49E9-AF13-A8A0878D57EE}">
      <text>
        <r>
          <rPr>
            <sz val="11"/>
            <color indexed="8"/>
            <rFont val="Calibri"/>
            <family val="2"/>
            <scheme val="minor"/>
          </rPr>
          <t>Stato dell'osservazione: Break nella serie</t>
        </r>
      </text>
    </comment>
    <comment ref="C178" authorId="0" shapeId="0" xr:uid="{63E8F5F4-1AAD-48AF-90D2-2399BF1411B3}">
      <text>
        <r>
          <rPr>
            <sz val="11"/>
            <color indexed="8"/>
            <rFont val="Calibri"/>
            <family val="2"/>
            <scheme val="minor"/>
          </rPr>
          <t>Stato dell'osservazione: Break nella serie</t>
        </r>
      </text>
    </comment>
    <comment ref="B179" authorId="0" shapeId="0" xr:uid="{C2D7BCDB-C3B8-47D5-A6EC-286C3E36825D}">
      <text>
        <r>
          <rPr>
            <sz val="11"/>
            <color indexed="8"/>
            <rFont val="Calibri"/>
            <family val="2"/>
            <scheme val="minor"/>
          </rPr>
          <t>Stato dell'osservazione: Break nella serie</t>
        </r>
      </text>
    </comment>
    <comment ref="C179" authorId="0" shapeId="0" xr:uid="{3B32F2B9-3FCD-4CE4-B175-6EA16746E7F0}">
      <text>
        <r>
          <rPr>
            <sz val="11"/>
            <color indexed="8"/>
            <rFont val="Calibri"/>
            <family val="2"/>
            <scheme val="minor"/>
          </rPr>
          <t>Stato dell'osservazione: Break nella serie</t>
        </r>
      </text>
    </comment>
    <comment ref="B180" authorId="0" shapeId="0" xr:uid="{73543C82-5400-4A4F-A826-891CF5B03DD4}">
      <text>
        <r>
          <rPr>
            <sz val="11"/>
            <color indexed="8"/>
            <rFont val="Calibri"/>
            <family val="2"/>
            <scheme val="minor"/>
          </rPr>
          <t>Stato dell'osservazione: Break nella serie</t>
        </r>
      </text>
    </comment>
    <comment ref="C180" authorId="0" shapeId="0" xr:uid="{21148EC1-FB2A-426D-8A80-5A1C35C2E8E2}">
      <text>
        <r>
          <rPr>
            <sz val="11"/>
            <color indexed="8"/>
            <rFont val="Calibri"/>
            <family val="2"/>
            <scheme val="minor"/>
          </rPr>
          <t>Stato dell'osservazione: Break nella serie</t>
        </r>
      </text>
    </comment>
    <comment ref="B181" authorId="0" shapeId="0" xr:uid="{F5452005-C027-4FD6-A83F-B7D9276B4878}">
      <text>
        <r>
          <rPr>
            <sz val="11"/>
            <color indexed="8"/>
            <rFont val="Calibri"/>
            <family val="2"/>
            <scheme val="minor"/>
          </rPr>
          <t>Stato dell'osservazione: Break nella serie</t>
        </r>
      </text>
    </comment>
    <comment ref="C181" authorId="0" shapeId="0" xr:uid="{08CB0F02-28F1-445D-8074-EC03E79AEAF9}">
      <text>
        <r>
          <rPr>
            <sz val="11"/>
            <color indexed="8"/>
            <rFont val="Calibri"/>
            <family val="2"/>
            <scheme val="minor"/>
          </rPr>
          <t>Stato dell'osservazione: Break nella serie</t>
        </r>
      </text>
    </comment>
    <comment ref="B182" authorId="0" shapeId="0" xr:uid="{90401F05-4926-446A-8EE7-9638816C11DC}">
      <text>
        <r>
          <rPr>
            <sz val="11"/>
            <color indexed="8"/>
            <rFont val="Calibri"/>
            <family val="2"/>
            <scheme val="minor"/>
          </rPr>
          <t>Stato dell'osservazione: Break nella serie</t>
        </r>
      </text>
    </comment>
    <comment ref="C182" authorId="0" shapeId="0" xr:uid="{9A4B5065-7B2F-4592-A483-6601BDB5AFD8}">
      <text>
        <r>
          <rPr>
            <sz val="11"/>
            <color indexed="8"/>
            <rFont val="Calibri"/>
            <family val="2"/>
            <scheme val="minor"/>
          </rPr>
          <t>Stato dell'osservazione: Break nella serie</t>
        </r>
      </text>
    </comment>
    <comment ref="B183" authorId="0" shapeId="0" xr:uid="{5F0183A5-AC2C-40B4-BAE2-0370E0C5C137}">
      <text>
        <r>
          <rPr>
            <sz val="11"/>
            <color indexed="8"/>
            <rFont val="Calibri"/>
            <family val="2"/>
            <scheme val="minor"/>
          </rPr>
          <t>Stato dell'osservazione: Break nella serie</t>
        </r>
      </text>
    </comment>
    <comment ref="B185" authorId="0" shapeId="0" xr:uid="{67E0C209-31A5-4D20-B6F5-E7D56A6D7D1D}">
      <text>
        <r>
          <rPr>
            <sz val="11"/>
            <color indexed="8"/>
            <rFont val="Calibri"/>
            <family val="2"/>
            <scheme val="minor"/>
          </rPr>
          <t>Stato dell'osservazione: Break nella serie</t>
        </r>
      </text>
    </comment>
    <comment ref="C185" authorId="0" shapeId="0" xr:uid="{AACF8BA1-8572-4B45-8CA2-3F2D68F14AC0}">
      <text>
        <r>
          <rPr>
            <sz val="11"/>
            <color indexed="8"/>
            <rFont val="Calibri"/>
            <family val="2"/>
            <scheme val="minor"/>
          </rPr>
          <t>Stato dell'osservazione: Break nella serie</t>
        </r>
      </text>
    </comment>
    <comment ref="B186" authorId="0" shapeId="0" xr:uid="{B7850A46-CF32-4B51-BD4E-B98E2D3AF469}">
      <text>
        <r>
          <rPr>
            <sz val="11"/>
            <color indexed="8"/>
            <rFont val="Calibri"/>
            <family val="2"/>
            <scheme val="minor"/>
          </rPr>
          <t>Stato dell'osservazione: Break nella serie</t>
        </r>
      </text>
    </comment>
    <comment ref="C186" authorId="0" shapeId="0" xr:uid="{810AF990-C0D3-4D10-A5DA-DBC6E7993FF7}">
      <text>
        <r>
          <rPr>
            <sz val="11"/>
            <color indexed="8"/>
            <rFont val="Calibri"/>
            <family val="2"/>
            <scheme val="minor"/>
          </rPr>
          <t>Stato dell'osservazione: Break nella serie</t>
        </r>
      </text>
    </comment>
    <comment ref="B187" authorId="0" shapeId="0" xr:uid="{32D25B75-6B6B-471E-9A7C-C65B061A8D9A}">
      <text>
        <r>
          <rPr>
            <sz val="11"/>
            <color indexed="8"/>
            <rFont val="Calibri"/>
            <family val="2"/>
            <scheme val="minor"/>
          </rPr>
          <t>Stato dell'osservazione: Break nella serie</t>
        </r>
      </text>
    </comment>
    <comment ref="C187" authorId="0" shapeId="0" xr:uid="{8818D753-68F4-4C85-8F52-2069238659E7}">
      <text>
        <r>
          <rPr>
            <sz val="11"/>
            <color indexed="8"/>
            <rFont val="Calibri"/>
            <family val="2"/>
            <scheme val="minor"/>
          </rPr>
          <t>Stato dell'osservazione: Break nella serie</t>
        </r>
      </text>
    </comment>
    <comment ref="B188" authorId="0" shapeId="0" xr:uid="{FB6AEB8A-E252-4421-AFCF-6EC56C87D1B1}">
      <text>
        <r>
          <rPr>
            <sz val="11"/>
            <color indexed="8"/>
            <rFont val="Calibri"/>
            <family val="2"/>
            <scheme val="minor"/>
          </rPr>
          <t>Stato dell'osservazione: Break nella serie</t>
        </r>
      </text>
    </comment>
    <comment ref="C188" authorId="0" shapeId="0" xr:uid="{85267B67-8946-4963-90DE-56075CAEF62B}">
      <text>
        <r>
          <rPr>
            <sz val="11"/>
            <color indexed="8"/>
            <rFont val="Calibri"/>
            <family val="2"/>
            <scheme val="minor"/>
          </rPr>
          <t>Stato dell'osservazione: Break nella serie</t>
        </r>
      </text>
    </comment>
  </commentList>
</comments>
</file>

<file path=xl/sharedStrings.xml><?xml version="1.0" encoding="utf-8"?>
<sst xmlns="http://schemas.openxmlformats.org/spreadsheetml/2006/main" count="1389" uniqueCount="660">
  <si>
    <t xml:space="preserve">2019  </t>
  </si>
  <si>
    <t xml:space="preserve">2020  </t>
  </si>
  <si>
    <t xml:space="preserve">2021  </t>
  </si>
  <si>
    <t xml:space="preserve">2022  </t>
  </si>
  <si>
    <t>Popolazione al 1 gennaio</t>
  </si>
  <si>
    <t>Nati vivi</t>
  </si>
  <si>
    <t>Morti</t>
  </si>
  <si>
    <t>Saldo naturale</t>
  </si>
  <si>
    <t>Saldo migratorio interno</t>
  </si>
  <si>
    <t>Saldo migratorio estero</t>
  </si>
  <si>
    <t>Saldo per altri motivi</t>
  </si>
  <si>
    <t>Saldo censuario</t>
  </si>
  <si>
    <t>-</t>
  </si>
  <si>
    <t>Popolazione al 31 dicembre</t>
  </si>
  <si>
    <t xml:space="preserve">2023  </t>
  </si>
  <si>
    <t>Tabella 2.1: Popolazione residente in Abruzzo. Bilancio demografico. Anni 2018-2023</t>
  </si>
  <si>
    <r>
      <t xml:space="preserve">2018 </t>
    </r>
    <r>
      <rPr>
        <b/>
        <vertAlign val="superscript"/>
        <sz val="8"/>
        <rFont val="Calibri"/>
        <family val="2"/>
        <scheme val="minor"/>
      </rPr>
      <t>b</t>
    </r>
  </si>
  <si>
    <t>2023*</t>
  </si>
  <si>
    <t>Immigrati da altro comune</t>
  </si>
  <si>
    <t>Emigrati per altri comuni</t>
  </si>
  <si>
    <t>Immigrati dall'estero</t>
  </si>
  <si>
    <t>Emigrati per l'estero</t>
  </si>
  <si>
    <t>..</t>
  </si>
  <si>
    <t>Aggiustamento statistico</t>
  </si>
  <si>
    <t>* Dati provvisori. La popolazione al 31 dicembre 2023 al momento non è quella derivante dal censimento permanente</t>
  </si>
  <si>
    <t>AQ</t>
  </si>
  <si>
    <t>TE</t>
  </si>
  <si>
    <t>PE</t>
  </si>
  <si>
    <t>CH</t>
  </si>
  <si>
    <t>Abruzzo</t>
  </si>
  <si>
    <t>Italia</t>
  </si>
  <si>
    <t xml:space="preserve">Tabella 2.2: Popolazione residente al 1° gennaio. 
Anni 2016-2024*
</t>
  </si>
  <si>
    <t>Grafico 2.1: Variazioni percentuali di popolazione residente al 1 gennaio, 2024* rispetto al 2019</t>
  </si>
  <si>
    <t>Territorio</t>
  </si>
  <si>
    <t>L'Aquila</t>
  </si>
  <si>
    <t>Teramo</t>
  </si>
  <si>
    <t>Pescara</t>
  </si>
  <si>
    <t>Chieti</t>
  </si>
  <si>
    <t>2024*</t>
  </si>
  <si>
    <t>Variaz. assoluta 2023/2018</t>
  </si>
  <si>
    <t>Variaz. assoluta 2024*/2019</t>
  </si>
  <si>
    <t>Variaz % 2023/2018</t>
  </si>
  <si>
    <t>Variaz % 2024*/2019</t>
  </si>
  <si>
    <t xml:space="preserve">L'Aquila  </t>
  </si>
  <si>
    <t xml:space="preserve">Teramo  </t>
  </si>
  <si>
    <t xml:space="preserve">Pescara  </t>
  </si>
  <si>
    <t xml:space="preserve">Chieti  </t>
  </si>
  <si>
    <t xml:space="preserve">Abruzzo  </t>
  </si>
  <si>
    <t xml:space="preserve">Italia  </t>
  </si>
  <si>
    <t xml:space="preserve">2024  </t>
  </si>
  <si>
    <r>
      <t xml:space="preserve">b  </t>
    </r>
    <r>
      <rPr>
        <sz val="7"/>
        <color rgb="FF000000"/>
        <rFont val="Calibri"/>
        <family val="2"/>
        <scheme val="minor"/>
      </rPr>
      <t>Break serie dal 2019. Fino al 2018 la popolazione è quella ricostruita dall’Istat</t>
    </r>
  </si>
  <si>
    <r>
      <t>*</t>
    </r>
    <r>
      <rPr>
        <sz val="7"/>
        <color rgb="FF000000"/>
        <rFont val="Calibri"/>
        <family val="2"/>
        <scheme val="minor"/>
      </rPr>
      <t>Dati provvisori</t>
    </r>
  </si>
  <si>
    <t xml:space="preserve">Maschi  </t>
  </si>
  <si>
    <t xml:space="preserve">Femmine  </t>
  </si>
  <si>
    <t xml:space="preserve">Totale  </t>
  </si>
  <si>
    <t>Pop ricostruita da Demo istat fino al 2019</t>
  </si>
  <si>
    <t>Grafico 2.2: Popolazione residente al 1° gennaio per sesso in Italia. Anni 2018-2024</t>
  </si>
  <si>
    <t>Maschi</t>
  </si>
  <si>
    <t>Femmine</t>
  </si>
  <si>
    <t>Tot</t>
  </si>
  <si>
    <t>ABRUZZO</t>
  </si>
  <si>
    <t xml:space="preserve">Grafico 2.3: Popolazione residente al 1° gennaio per sesso in Abruzzo. Anni 2018-2024
</t>
  </si>
  <si>
    <t>* Dati Provvisori</t>
  </si>
  <si>
    <t>Grafico 2.4: Popolazione residente al 1° gennaio per sesso. Provincia dell'Aquila. Anni 2018-2024</t>
  </si>
  <si>
    <t>Grafico 2.5: Popolazione residente al 1° gennaio per sesso. Provincia di Teramo. Anni 2018-2024</t>
  </si>
  <si>
    <t>Grafico 2.6: Popolazione residente al 1° gennaio per sesso. Provincia di Pescara. Anni 2018-2024</t>
  </si>
  <si>
    <t>Grafico 2.7: Popolazione residente al 1° gennaio per sesso. Provincia di Chieti. Anni 2018-2024</t>
  </si>
  <si>
    <t>Insieme di dati: Indicatori  demografici</t>
  </si>
  <si>
    <t>2005</t>
  </si>
  <si>
    <t>2006</t>
  </si>
  <si>
    <t>2007</t>
  </si>
  <si>
    <t>2008</t>
  </si>
  <si>
    <t>2009</t>
  </si>
  <si>
    <t>2010</t>
  </si>
  <si>
    <t>2011</t>
  </si>
  <si>
    <t>2012</t>
  </si>
  <si>
    <t>2013</t>
  </si>
  <si>
    <t>2014</t>
  </si>
  <si>
    <t>2020</t>
  </si>
  <si>
    <t>2021</t>
  </si>
  <si>
    <t>2022</t>
  </si>
  <si>
    <t>Tipo indicatore</t>
  </si>
  <si>
    <t>2023</t>
  </si>
  <si>
    <t>2024</t>
  </si>
  <si>
    <t>tasso di natalità (per mille abitanti)</t>
  </si>
  <si>
    <t>Grafico 2.8: Tasso di natalità per mille abitanti. Anni 2007-2023</t>
  </si>
  <si>
    <t>2023 provvisorio</t>
  </si>
  <si>
    <t xml:space="preserve">  Abruzzo</t>
  </si>
  <si>
    <t xml:space="preserve">    L'Aquila</t>
  </si>
  <si>
    <t xml:space="preserve">    Teramo</t>
  </si>
  <si>
    <t xml:space="preserve">    Pescara</t>
  </si>
  <si>
    <t xml:space="preserve">    Chieti</t>
  </si>
  <si>
    <t>tasso di mortalità (per mille abitanti)</t>
  </si>
  <si>
    <t>Grafico 2.9: Tasso di mortalità per mille abitanti. Anni 2007-2023</t>
  </si>
  <si>
    <t>crescita naturale (per mille abitanti)</t>
  </si>
  <si>
    <t>Grafico 2.10: Crescita naturale per mille abitanti. Anni 2007-2023</t>
  </si>
  <si>
    <t>L’indice di dipendenza strutturale (o totale) è un indicatore di rilevanza economica e sociale: esso rappresenta il numero di individui non autonomi per ragioni demografiche (età&lt;=14 e età&gt;=65) ogni 100 individui potenzialmente indipendenti (età 15-64). Un indice di dipendenza totale alto è sinonimo di un numero elevato di ragazzi e anziani di cui la popolazione attiva deve occuparsi complessivamente.</t>
  </si>
  <si>
    <t>Grafico 2.11: Indice di dipendenza strutturale al 1° gennaio. Anni 2008-2024</t>
  </si>
  <si>
    <t>Nota: Indice di dipendenza strututrale: rapporto tra la popolazione in età non attiva (0-14 anni e 65 anni e più) e la popolazione in età attiva (15-64 anni), moltiplicato per 100.</t>
  </si>
  <si>
    <t>indice di dipendenza strutturale (valori percentuali) - al 1° gennaio</t>
  </si>
  <si>
    <t>indice di dipendenza degli anziani (valori percentuali) - al 1° gennaio</t>
  </si>
  <si>
    <t>Indice di dipendenza degli anziani (valori percentuali) - al 1° gennaio (rapporto tra la popolazione di età 65 anni e più e la popolazione in età attiva (15-64 anni), moltiplicato per 100)</t>
  </si>
  <si>
    <t>Grafico 2.12: Indice di dipendenza degli anziani al 1° gennaio. Anni 2008-2024</t>
  </si>
  <si>
    <t>indice di vecchiaia (valori percentuali) - al 1° gennaio</t>
  </si>
  <si>
    <t>età media della popolazione - al 1° gennaio</t>
  </si>
  <si>
    <t>Grafico 2.13: Indice di vecchiaia al 1° gennaio. Anni 2008-2024</t>
  </si>
  <si>
    <t>Indice di vecchiaia (valori percentuali) - al 1° gennaio (rapporto tra la popolazione di 65 anni e più e la popolazione di 0-14 anni, moltiplicato per 100)</t>
  </si>
  <si>
    <t>Fonte dati: elaborazione Ufficio di Statistica della Regine Abruzzo su dati Istat</t>
  </si>
  <si>
    <t xml:space="preserve"> Popolazione residente al 1º gennaio  </t>
  </si>
  <si>
    <t xml:space="preserve">Provincia di residenza </t>
  </si>
  <si>
    <t>Sesso</t>
  </si>
  <si>
    <t>totale</t>
  </si>
  <si>
    <t>100 e più</t>
  </si>
  <si>
    <t>100 anni e più</t>
  </si>
  <si>
    <t>95 -99</t>
  </si>
  <si>
    <t>99 anni</t>
  </si>
  <si>
    <t>98 anni</t>
  </si>
  <si>
    <t>97 anni</t>
  </si>
  <si>
    <t>96 anni</t>
  </si>
  <si>
    <t>95 anni</t>
  </si>
  <si>
    <t>90 -94</t>
  </si>
  <si>
    <t>94 anni</t>
  </si>
  <si>
    <t>93 anni</t>
  </si>
  <si>
    <t>92 anni</t>
  </si>
  <si>
    <t>91 anni</t>
  </si>
  <si>
    <t>90 anni</t>
  </si>
  <si>
    <t>85 - 89</t>
  </si>
  <si>
    <t>89 anni</t>
  </si>
  <si>
    <t>88 anni</t>
  </si>
  <si>
    <t>87 anni</t>
  </si>
  <si>
    <t>86 anni</t>
  </si>
  <si>
    <t>85 anni</t>
  </si>
  <si>
    <t>80 - 84</t>
  </si>
  <si>
    <t>84 anni</t>
  </si>
  <si>
    <t>83 anni</t>
  </si>
  <si>
    <t>82 anni</t>
  </si>
  <si>
    <t>81 anni</t>
  </si>
  <si>
    <t>80 anni</t>
  </si>
  <si>
    <t>75 - 79</t>
  </si>
  <si>
    <t>79 anni</t>
  </si>
  <si>
    <t>78 anni</t>
  </si>
  <si>
    <t>77 anni</t>
  </si>
  <si>
    <t>76 anni</t>
  </si>
  <si>
    <t>75 anni</t>
  </si>
  <si>
    <t>70 - 74</t>
  </si>
  <si>
    <t>74 anni</t>
  </si>
  <si>
    <t>73 anni</t>
  </si>
  <si>
    <t>72 anni</t>
  </si>
  <si>
    <t>71 anni</t>
  </si>
  <si>
    <t>70 anni</t>
  </si>
  <si>
    <t>65 - 69</t>
  </si>
  <si>
    <t>69 anni</t>
  </si>
  <si>
    <t>68 anni</t>
  </si>
  <si>
    <t>67 anni</t>
  </si>
  <si>
    <t>66 anni</t>
  </si>
  <si>
    <t>65 anni</t>
  </si>
  <si>
    <t>60 - 64</t>
  </si>
  <si>
    <t>64 anni</t>
  </si>
  <si>
    <t>63 anni</t>
  </si>
  <si>
    <t>62 anni</t>
  </si>
  <si>
    <t>61 anni</t>
  </si>
  <si>
    <t>60 anni</t>
  </si>
  <si>
    <t>55 - 59</t>
  </si>
  <si>
    <t>59 anni</t>
  </si>
  <si>
    <t>58 anni</t>
  </si>
  <si>
    <t>57 anni</t>
  </si>
  <si>
    <t>56 anni</t>
  </si>
  <si>
    <t>55 anni</t>
  </si>
  <si>
    <t>50 - 54</t>
  </si>
  <si>
    <t>54 anni</t>
  </si>
  <si>
    <t>53 anni</t>
  </si>
  <si>
    <t>52 anni</t>
  </si>
  <si>
    <t>51 anni</t>
  </si>
  <si>
    <t>50 anni</t>
  </si>
  <si>
    <t>45 - 49</t>
  </si>
  <si>
    <t>49 anni</t>
  </si>
  <si>
    <t>48 anni</t>
  </si>
  <si>
    <t>47 anni</t>
  </si>
  <si>
    <t>46 anni</t>
  </si>
  <si>
    <t>45 anni</t>
  </si>
  <si>
    <t>40 - 44</t>
  </si>
  <si>
    <t>44 anni</t>
  </si>
  <si>
    <t>43 anni</t>
  </si>
  <si>
    <t>42 anni</t>
  </si>
  <si>
    <t>41 anni</t>
  </si>
  <si>
    <t>40 anni</t>
  </si>
  <si>
    <t>35 - 39</t>
  </si>
  <si>
    <t>39 anni</t>
  </si>
  <si>
    <t>38 anni</t>
  </si>
  <si>
    <t>37 anni</t>
  </si>
  <si>
    <t>36 anni</t>
  </si>
  <si>
    <t>35 anni</t>
  </si>
  <si>
    <t>30 - 34</t>
  </si>
  <si>
    <t>34 anni</t>
  </si>
  <si>
    <t>33 anni</t>
  </si>
  <si>
    <t>32 anni</t>
  </si>
  <si>
    <t>31 anni</t>
  </si>
  <si>
    <t>30 anni</t>
  </si>
  <si>
    <t>25 - 29</t>
  </si>
  <si>
    <t>29 anni</t>
  </si>
  <si>
    <t>28 anni</t>
  </si>
  <si>
    <t>27 anni</t>
  </si>
  <si>
    <t>26 anni</t>
  </si>
  <si>
    <t>25 anni</t>
  </si>
  <si>
    <t>20 - 24</t>
  </si>
  <si>
    <t>24 anni</t>
  </si>
  <si>
    <t>23 anni</t>
  </si>
  <si>
    <t>22 anni</t>
  </si>
  <si>
    <t>21 anni</t>
  </si>
  <si>
    <t>20 anni</t>
  </si>
  <si>
    <t>15 - 19</t>
  </si>
  <si>
    <t>19 anni</t>
  </si>
  <si>
    <t>18 anni</t>
  </si>
  <si>
    <t>17 anni</t>
  </si>
  <si>
    <t>16 anni</t>
  </si>
  <si>
    <t>15 anni</t>
  </si>
  <si>
    <t>10 - 14</t>
  </si>
  <si>
    <t>14 anni</t>
  </si>
  <si>
    <t>13 anni</t>
  </si>
  <si>
    <t>12 anni</t>
  </si>
  <si>
    <t>11 anni</t>
  </si>
  <si>
    <t>10 anni</t>
  </si>
  <si>
    <t>5- 9</t>
  </si>
  <si>
    <t>9 anni</t>
  </si>
  <si>
    <t>8 anni</t>
  </si>
  <si>
    <t>7 anni</t>
  </si>
  <si>
    <t>6 anni</t>
  </si>
  <si>
    <t>5 anni</t>
  </si>
  <si>
    <t>&lt; 5 anni</t>
  </si>
  <si>
    <t>4 anni</t>
  </si>
  <si>
    <t>3 anni</t>
  </si>
  <si>
    <t>2 anni</t>
  </si>
  <si>
    <t>1 anni</t>
  </si>
  <si>
    <t>0 anni</t>
  </si>
  <si>
    <t>Uomini</t>
  </si>
  <si>
    <t>Donne</t>
  </si>
  <si>
    <t>Totale</t>
  </si>
  <si>
    <t>Totale Femmine</t>
  </si>
  <si>
    <t>Totale Maschi</t>
  </si>
  <si>
    <t>Maschi + Femmine</t>
  </si>
  <si>
    <t>Età</t>
  </si>
  <si>
    <t>Grafico 2.14: Popolazione per classe di età e sesso in Italia al 1 gennaio 2023</t>
  </si>
  <si>
    <t>Popolazione residente al 1° Gennaio 2023 per età, sesso e stato civile</t>
  </si>
  <si>
    <t>2023 definitivo</t>
  </si>
  <si>
    <t xml:space="preserve">100 anni e più  </t>
  </si>
  <si>
    <t xml:space="preserve">99 anni  </t>
  </si>
  <si>
    <t xml:space="preserve">98 anni  </t>
  </si>
  <si>
    <t xml:space="preserve">97 anni  </t>
  </si>
  <si>
    <t xml:space="preserve">96 anni  </t>
  </si>
  <si>
    <t xml:space="preserve">95 anni  </t>
  </si>
  <si>
    <t xml:space="preserve">94 anni  </t>
  </si>
  <si>
    <t xml:space="preserve">93 anni  </t>
  </si>
  <si>
    <t xml:space="preserve">92 anni  </t>
  </si>
  <si>
    <t xml:space="preserve">91 anni  </t>
  </si>
  <si>
    <t xml:space="preserve">90 anni  </t>
  </si>
  <si>
    <t xml:space="preserve">89 anni  </t>
  </si>
  <si>
    <t xml:space="preserve">88 anni  </t>
  </si>
  <si>
    <t xml:space="preserve">87 anni  </t>
  </si>
  <si>
    <t xml:space="preserve">86 anni  </t>
  </si>
  <si>
    <t xml:space="preserve">85 anni  </t>
  </si>
  <si>
    <t xml:space="preserve">84 anni  </t>
  </si>
  <si>
    <t xml:space="preserve">83 anni  </t>
  </si>
  <si>
    <t xml:space="preserve">82 anni  </t>
  </si>
  <si>
    <t xml:space="preserve">81 anni  </t>
  </si>
  <si>
    <t xml:space="preserve">80 anni  </t>
  </si>
  <si>
    <t xml:space="preserve">79 anni  </t>
  </si>
  <si>
    <t xml:space="preserve">78 anni  </t>
  </si>
  <si>
    <t xml:space="preserve">77 anni  </t>
  </si>
  <si>
    <t xml:space="preserve">76 anni  </t>
  </si>
  <si>
    <t xml:space="preserve">75 anni  </t>
  </si>
  <si>
    <t xml:space="preserve">74 anni  </t>
  </si>
  <si>
    <t xml:space="preserve">73 anni  </t>
  </si>
  <si>
    <t xml:space="preserve">72 anni  </t>
  </si>
  <si>
    <t xml:space="preserve">71 anni  </t>
  </si>
  <si>
    <t xml:space="preserve">70 anni  </t>
  </si>
  <si>
    <t xml:space="preserve">69 anni  </t>
  </si>
  <si>
    <t xml:space="preserve">68 anni  </t>
  </si>
  <si>
    <t xml:space="preserve">67 anni  </t>
  </si>
  <si>
    <t xml:space="preserve">66 anni  </t>
  </si>
  <si>
    <t xml:space="preserve">65 anni  </t>
  </si>
  <si>
    <t xml:space="preserve">64 anni  </t>
  </si>
  <si>
    <t xml:space="preserve">63 anni  </t>
  </si>
  <si>
    <t xml:space="preserve">62 anni  </t>
  </si>
  <si>
    <t xml:space="preserve">61 anni  </t>
  </si>
  <si>
    <t xml:space="preserve">60 anni  </t>
  </si>
  <si>
    <t xml:space="preserve">59 anni  </t>
  </si>
  <si>
    <t xml:space="preserve">58 anni  </t>
  </si>
  <si>
    <t xml:space="preserve">57 anni  </t>
  </si>
  <si>
    <t xml:space="preserve">56 anni  </t>
  </si>
  <si>
    <t xml:space="preserve">55 anni  </t>
  </si>
  <si>
    <t xml:space="preserve">54 anni  </t>
  </si>
  <si>
    <t xml:space="preserve">53 anni  </t>
  </si>
  <si>
    <t xml:space="preserve">52 anni  </t>
  </si>
  <si>
    <t xml:space="preserve">51 anni  </t>
  </si>
  <si>
    <t xml:space="preserve">50 anni  </t>
  </si>
  <si>
    <t xml:space="preserve">49 anni  </t>
  </si>
  <si>
    <t xml:space="preserve">48 anni  </t>
  </si>
  <si>
    <t xml:space="preserve">47 anni  </t>
  </si>
  <si>
    <t xml:space="preserve">46 anni  </t>
  </si>
  <si>
    <t xml:space="preserve">45 anni  </t>
  </si>
  <si>
    <t xml:space="preserve">44 anni  </t>
  </si>
  <si>
    <t xml:space="preserve">43 anni  </t>
  </si>
  <si>
    <t xml:space="preserve">42 anni  </t>
  </si>
  <si>
    <t xml:space="preserve">41 anni  </t>
  </si>
  <si>
    <t xml:space="preserve">40 anni  </t>
  </si>
  <si>
    <t xml:space="preserve">39 anni  </t>
  </si>
  <si>
    <t xml:space="preserve">38 anni  </t>
  </si>
  <si>
    <t xml:space="preserve">37 anni  </t>
  </si>
  <si>
    <t xml:space="preserve">36 anni  </t>
  </si>
  <si>
    <t xml:space="preserve">35 anni  </t>
  </si>
  <si>
    <t xml:space="preserve">34 anni  </t>
  </si>
  <si>
    <t xml:space="preserve">33 anni  </t>
  </si>
  <si>
    <t xml:space="preserve">32 anni  </t>
  </si>
  <si>
    <t xml:space="preserve">31 anni  </t>
  </si>
  <si>
    <t xml:space="preserve">30 anni  </t>
  </si>
  <si>
    <t xml:space="preserve">29 anni  </t>
  </si>
  <si>
    <t xml:space="preserve">28 anni  </t>
  </si>
  <si>
    <t xml:space="preserve">27 anni  </t>
  </si>
  <si>
    <t xml:space="preserve">26 anni  </t>
  </si>
  <si>
    <t xml:space="preserve">25 anni  </t>
  </si>
  <si>
    <t xml:space="preserve">24 anni  </t>
  </si>
  <si>
    <t xml:space="preserve">23 anni  </t>
  </si>
  <si>
    <t xml:space="preserve">22 anni  </t>
  </si>
  <si>
    <t xml:space="preserve">21 anni  </t>
  </si>
  <si>
    <t xml:space="preserve">20 anni  </t>
  </si>
  <si>
    <t xml:space="preserve">19 anni  </t>
  </si>
  <si>
    <t xml:space="preserve">18 anni  </t>
  </si>
  <si>
    <t xml:space="preserve">17 anni  </t>
  </si>
  <si>
    <t xml:space="preserve">16 anni  </t>
  </si>
  <si>
    <t xml:space="preserve">15 anni  </t>
  </si>
  <si>
    <t xml:space="preserve">14 anni  </t>
  </si>
  <si>
    <t xml:space="preserve">13 anni  </t>
  </si>
  <si>
    <t xml:space="preserve">12 anni  </t>
  </si>
  <si>
    <t xml:space="preserve">11 anni  </t>
  </si>
  <si>
    <t xml:space="preserve">10 anni  </t>
  </si>
  <si>
    <t xml:space="preserve">9 anni  </t>
  </si>
  <si>
    <t xml:space="preserve">8 anni  </t>
  </si>
  <si>
    <t xml:space="preserve">7 anni  </t>
  </si>
  <si>
    <t xml:space="preserve">6 anni  </t>
  </si>
  <si>
    <t xml:space="preserve">5 anni  </t>
  </si>
  <si>
    <t xml:space="preserve">4 anni  </t>
  </si>
  <si>
    <t xml:space="preserve">3 anni  </t>
  </si>
  <si>
    <t xml:space="preserve">2 anni  </t>
  </si>
  <si>
    <t xml:space="preserve">1 anni  </t>
  </si>
  <si>
    <t xml:space="preserve">0 anni  </t>
  </si>
  <si>
    <t>Grafico 2.15…..: Popolazione per classe di età e sesso in Abruzzo al 1 gennaio 2023</t>
  </si>
  <si>
    <t>2023 PROVVISORIO</t>
  </si>
  <si>
    <t>2015</t>
  </si>
  <si>
    <t>2016</t>
  </si>
  <si>
    <t>2017</t>
  </si>
  <si>
    <t>2018</t>
  </si>
  <si>
    <t>2019</t>
  </si>
  <si>
    <t>Grafico 2.16:  Percentuale di popolazione con età fino a 14 anni in Italia e in Abruzzo. Anni 2013, 2023 e 2024</t>
  </si>
  <si>
    <t>Fino a 14 anni</t>
  </si>
  <si>
    <t>Da 15 a 29 anni</t>
  </si>
  <si>
    <t>Da 30 a 64 anni</t>
  </si>
  <si>
    <t>Da 65 a 99 anni</t>
  </si>
  <si>
    <t>100 e oltre</t>
  </si>
  <si>
    <t>Grafico 2.17: Percentuale di popolazione con età 15-29 anni in Italia e in Abruzzo. Anni 2013, 2023 e 2024</t>
  </si>
  <si>
    <t>Grafico 2.18: Percentuale di popolazione con età 30-64 anni in Italia e in Abruzzo. Anni 2013, 2023 e 2024</t>
  </si>
  <si>
    <t>PER 10.000 residenti</t>
  </si>
  <si>
    <t>Grafico 2.19: Percentuale di popolazione con età 65-99 anni in Italia e in Abruzzo. Anni 2013, 2023 e 2024</t>
  </si>
  <si>
    <t>maschi</t>
  </si>
  <si>
    <t>femmine</t>
  </si>
  <si>
    <t>Ricostruita 2013</t>
  </si>
  <si>
    <t>Tabella 2.3: Popolazione residente con 100 anni e oltre. Valori assoluti e per 10.000 residenti. Anni 2013, 2023 e 2024</t>
  </si>
  <si>
    <t>Valori assoluti</t>
  </si>
  <si>
    <t>Valori per 10.000 residenti</t>
  </si>
  <si>
    <t>Pop residente ultra 100 anni :</t>
  </si>
  <si>
    <t>Pop residente totale :</t>
  </si>
  <si>
    <t>Immatricolati</t>
  </si>
  <si>
    <t>Grafico 2.25: Immatricolati in atenei abruzzesi. Anni accademici 2018/19- 2023/24</t>
  </si>
  <si>
    <t>Etichette di colonna</t>
  </si>
  <si>
    <t>Etichette di riga</t>
  </si>
  <si>
    <t>2018/2019</t>
  </si>
  <si>
    <t>2019/2020</t>
  </si>
  <si>
    <t>2020/2021</t>
  </si>
  <si>
    <t>2021/2022</t>
  </si>
  <si>
    <t>2022/2023</t>
  </si>
  <si>
    <t>2023/2024</t>
  </si>
  <si>
    <t>Chieti e Pescara</t>
  </si>
  <si>
    <t>Torrevecchia Teatina Leonardo da Vinci - telematica</t>
  </si>
  <si>
    <t>Totale complessivo</t>
  </si>
  <si>
    <t>Grafico 2.24: Iscritti in atenei abruzzesi. Anni accademici 2018/19- 2023/24</t>
  </si>
  <si>
    <t>Iscritti</t>
  </si>
  <si>
    <t>Somma di Isc</t>
  </si>
  <si>
    <t>Laureati</t>
  </si>
  <si>
    <t>Tabella 2.6: Iscritti e immatricolati negli anni accademici 2021/2022 - 2023/2024 e laureati nel2021, 2022 e 2023 negli atenei abruzzesi</t>
  </si>
  <si>
    <t>Atenei</t>
  </si>
  <si>
    <t>2019/20</t>
  </si>
  <si>
    <t>2021/22</t>
  </si>
  <si>
    <t>2022/23</t>
  </si>
  <si>
    <t>2023/24</t>
  </si>
  <si>
    <t>Chieti e Pescara - Università degli studi Gabriele D'Annunzio</t>
  </si>
  <si>
    <t>L'Aquila - Università degli studi</t>
  </si>
  <si>
    <t>Teramo - Università degli studi</t>
  </si>
  <si>
    <t>Torrevecchia Teatina (CH) - Università telematica "Leonardo da Vinci"</t>
  </si>
  <si>
    <t xml:space="preserve">Percentuali di popolazione residente per fascia di età </t>
  </si>
  <si>
    <t>* dati provvisori</t>
  </si>
  <si>
    <t>Fonte dati: elaborazione Ufficio di Statistica della Regione Abruzzo su dati Istat</t>
  </si>
  <si>
    <t>Fonte dati: elaborazione Ufficio di Statistica della Regione Abruzzo su dati MUR</t>
  </si>
  <si>
    <t>iscritti  in anagrafe dall'estero</t>
  </si>
  <si>
    <t>cancellati  in anagrafe per l'estero</t>
  </si>
  <si>
    <t>popolazione al 31 dicembre</t>
  </si>
  <si>
    <t>acquisizioni della cittadinanza italiana</t>
  </si>
  <si>
    <t>Tabella 2.4: Stranieri residenti in Abruzzo - Bilancio demografico. Anni 2018-2023</t>
  </si>
  <si>
    <t>Da  Popolazione residente ricostruita - Anni 2001-2019</t>
  </si>
  <si>
    <t>Da censimento permanente</t>
  </si>
  <si>
    <t>Tipo di indicatore demografico</t>
  </si>
  <si>
    <t>popolazione straniera al 1° gennaio</t>
  </si>
  <si>
    <t>nati vivi stranieri</t>
  </si>
  <si>
    <t>morti stranieri</t>
  </si>
  <si>
    <t>saldo naturale stranieri</t>
  </si>
  <si>
    <t>immigrati stranieri da altri comuni</t>
  </si>
  <si>
    <t>emigrati stranieri per altri comuni</t>
  </si>
  <si>
    <t>saldo migratorio interno stranieri</t>
  </si>
  <si>
    <t>stranieri immigrati dall'estero</t>
  </si>
  <si>
    <t>stranieri emigrati per l'estero</t>
  </si>
  <si>
    <t>saldo migratorio con l'estero degli stranieri</t>
  </si>
  <si>
    <t>stranieri iscritti per altri motivi</t>
  </si>
  <si>
    <t>stranieri cancellati per altri motivi</t>
  </si>
  <si>
    <t>saldo per altri motivi degli stranieri</t>
  </si>
  <si>
    <t>stranieri-aggiustamento statistico</t>
  </si>
  <si>
    <t>Saldo censuario totale **</t>
  </si>
  <si>
    <t>popolazione straniera al 31 dicembre</t>
  </si>
  <si>
    <t>87066 *</t>
  </si>
  <si>
    <t>** Saldo censuario totale: è il correttivo totale che consente il riallineamento del calcolo della popolazione residente alle risultanze censuarie.</t>
  </si>
  <si>
    <t>La popolazione straniera residente è costituita dalle persone di cittadinanza non italiana aventi dimora abituale in Italia; viene calcolata, per ciascun comune, al 31 dicembre di ogni anno successivo al Censimento della popolazione, sommando alla popolazione straniera censita come residente nel comune, il movimento anagrafico registrato nel corso di ciascun anno solare</t>
  </si>
  <si>
    <t>* Saldo censuario totale: è il correttivo totale che consente il riallineamento del calcolo della popolazione residente alle risultanze censuarie.</t>
  </si>
  <si>
    <t>* dato provvisorio</t>
  </si>
  <si>
    <t>Fonte dati: Elaborazione Ufficio di Statistica Regione Abruzzo su dati Istat</t>
  </si>
  <si>
    <t>Stranieri in Italia</t>
  </si>
  <si>
    <t>Da popolazione censimento:</t>
  </si>
  <si>
    <t>Da popolazione ricostruita:</t>
  </si>
  <si>
    <t xml:space="preserve">Saldo migratorio anagrafico estero degli stranieri  </t>
  </si>
  <si>
    <t>Stranieri in Abruzzo</t>
  </si>
  <si>
    <t>Saldo migratorio con l'estero per 1.000 residenti stranieri</t>
  </si>
  <si>
    <t xml:space="preserve">2023* </t>
  </si>
  <si>
    <t xml:space="preserve">Grafico 2.21: Saldo migratorio con l'estero degli stranieri per mille stranieri residenti. Anni 2013-2023
</t>
  </si>
  <si>
    <t xml:space="preserve">Frequenza: Annuale  </t>
  </si>
  <si>
    <t xml:space="preserve">Indicatore: Popolazione al 1º gennaio  </t>
  </si>
  <si>
    <t xml:space="preserve">Età: Totale  </t>
  </si>
  <si>
    <t>Tab. 2.5: Stranieri residenti al 1° gennaio. Anni 2019-2024</t>
  </si>
  <si>
    <t xml:space="preserve">Sesso: Totale  </t>
  </si>
  <si>
    <t>STRANIERI</t>
  </si>
  <si>
    <t xml:space="preserve">Tempo  </t>
  </si>
  <si>
    <t xml:space="preserve">Territorio  </t>
  </si>
  <si>
    <t xml:space="preserve">  </t>
  </si>
  <si>
    <t xml:space="preserve">Italia, regioni, province  </t>
  </si>
  <si>
    <t xml:space="preserve">Stato civile: Totale  </t>
  </si>
  <si>
    <t>RESIDENTI</t>
  </si>
  <si>
    <t xml:space="preserve">Italia, regioni, province - Paese di cittadinanza  </t>
  </si>
  <si>
    <t xml:space="preserve">Territorio: Abruzzo  </t>
  </si>
  <si>
    <t xml:space="preserve">Indicatore: Popolazione straniera al 1° gennaio  </t>
  </si>
  <si>
    <t>%</t>
  </si>
  <si>
    <t xml:space="preserve">Cittadinanza  </t>
  </si>
  <si>
    <t xml:space="preserve">Islanda  </t>
  </si>
  <si>
    <t xml:space="preserve">  Romania</t>
  </si>
  <si>
    <t>Grafico 2.22: Stranieri residenti in Abruzzo per cittadinanza. Distribuzione percentuale. Anno 2023</t>
  </si>
  <si>
    <t xml:space="preserve">Monaco  </t>
  </si>
  <si>
    <t xml:space="preserve">  Albania</t>
  </si>
  <si>
    <t xml:space="preserve">Botswana  </t>
  </si>
  <si>
    <t xml:space="preserve">  Marocco</t>
  </si>
  <si>
    <t xml:space="preserve">Gibuti  </t>
  </si>
  <si>
    <t xml:space="preserve">  Ucraina</t>
  </si>
  <si>
    <t xml:space="preserve">Namibia  </t>
  </si>
  <si>
    <t xml:space="preserve">  Cina</t>
  </si>
  <si>
    <t xml:space="preserve">Zimbabwe (ex Rhodesia)  </t>
  </si>
  <si>
    <t xml:space="preserve">  Macedonia, Ex Jugosl.</t>
  </si>
  <si>
    <t xml:space="preserve">Arabia Saudita  </t>
  </si>
  <si>
    <t xml:space="preserve">  Senegal</t>
  </si>
  <si>
    <t xml:space="preserve">Bahrain  </t>
  </si>
  <si>
    <t xml:space="preserve">  Polonia</t>
  </si>
  <si>
    <t xml:space="preserve">Bhutan  </t>
  </si>
  <si>
    <t xml:space="preserve">  Nigeria</t>
  </si>
  <si>
    <t xml:space="preserve">Emirati Arabi Uniti  </t>
  </si>
  <si>
    <t xml:space="preserve">  Bangladesh</t>
  </si>
  <si>
    <t xml:space="preserve">Oman  </t>
  </si>
  <si>
    <t xml:space="preserve">  Pakistan</t>
  </si>
  <si>
    <t xml:space="preserve">Turkmenistan  </t>
  </si>
  <si>
    <t xml:space="preserve">  Regno unito</t>
  </si>
  <si>
    <t xml:space="preserve">Bahamas  </t>
  </si>
  <si>
    <t xml:space="preserve">  Venezuela</t>
  </si>
  <si>
    <t xml:space="preserve">Giamaica  </t>
  </si>
  <si>
    <t xml:space="preserve">  Kosovo</t>
  </si>
  <si>
    <t xml:space="preserve">Tuvalu  </t>
  </si>
  <si>
    <t xml:space="preserve">  Bulgaria</t>
  </si>
  <si>
    <t xml:space="preserve">Vanuatu  </t>
  </si>
  <si>
    <t>Altri Paesi</t>
  </si>
  <si>
    <t xml:space="preserve">Mondo  </t>
  </si>
  <si>
    <t xml:space="preserve">Romania  </t>
  </si>
  <si>
    <t xml:space="preserve">Albania  </t>
  </si>
  <si>
    <t xml:space="preserve">Africa settentrionale  </t>
  </si>
  <si>
    <t xml:space="preserve">Marocco  </t>
  </si>
  <si>
    <t xml:space="preserve">Africa occidentale  </t>
  </si>
  <si>
    <t xml:space="preserve">Asia orientale  </t>
  </si>
  <si>
    <t>Paese di cittadinanza</t>
  </si>
  <si>
    <t xml:space="preserve">Asia centro-meridionale  </t>
  </si>
  <si>
    <t xml:space="preserve">America centro-meridionale  </t>
  </si>
  <si>
    <t xml:space="preserve">Cina  </t>
  </si>
  <si>
    <t xml:space="preserve">Ucraina  </t>
  </si>
  <si>
    <t xml:space="preserve">Macedonia, Ex Repubblica Jugoslava di  </t>
  </si>
  <si>
    <t xml:space="preserve">Senegal  </t>
  </si>
  <si>
    <t xml:space="preserve">  Macedonia, Ex Repubblica Jugoslava di</t>
  </si>
  <si>
    <t xml:space="preserve">Polonia  </t>
  </si>
  <si>
    <t xml:space="preserve">Nigeria  </t>
  </si>
  <si>
    <t xml:space="preserve">Bangladesh  </t>
  </si>
  <si>
    <t xml:space="preserve">Pakistan  </t>
  </si>
  <si>
    <t xml:space="preserve">Regno unito  </t>
  </si>
  <si>
    <t xml:space="preserve">Kosovo  </t>
  </si>
  <si>
    <t xml:space="preserve">Bulgaria  </t>
  </si>
  <si>
    <t xml:space="preserve">Venezuela  </t>
  </si>
  <si>
    <t xml:space="preserve">India  </t>
  </si>
  <si>
    <t xml:space="preserve">Russia  </t>
  </si>
  <si>
    <t xml:space="preserve">Brasile  </t>
  </si>
  <si>
    <t xml:space="preserve">Tunisia  </t>
  </si>
  <si>
    <t xml:space="preserve">Filippine  </t>
  </si>
  <si>
    <t xml:space="preserve">Dominicana, Repubblica  </t>
  </si>
  <si>
    <t xml:space="preserve">Asia occidentale  </t>
  </si>
  <si>
    <t xml:space="preserve">Cuba  </t>
  </si>
  <si>
    <t xml:space="preserve">Moldova  </t>
  </si>
  <si>
    <t xml:space="preserve">Germania  </t>
  </si>
  <si>
    <t xml:space="preserve">Egitto  </t>
  </si>
  <si>
    <t xml:space="preserve">Francia  </t>
  </si>
  <si>
    <t xml:space="preserve">Africa orientale  </t>
  </si>
  <si>
    <t xml:space="preserve">Lituania  </t>
  </si>
  <si>
    <t xml:space="preserve">Spagna  </t>
  </si>
  <si>
    <t xml:space="preserve">Mali  </t>
  </si>
  <si>
    <t xml:space="preserve">Argentina  </t>
  </si>
  <si>
    <t xml:space="preserve">America settentrionale  </t>
  </si>
  <si>
    <t xml:space="preserve">Gambia  </t>
  </si>
  <si>
    <t xml:space="preserve">Colombia  </t>
  </si>
  <si>
    <t xml:space="preserve">Perù  </t>
  </si>
  <si>
    <t xml:space="preserve">Afghanistan  </t>
  </si>
  <si>
    <t xml:space="preserve">Stati Uniti  </t>
  </si>
  <si>
    <t xml:space="preserve">Africa centro-meridionale  </t>
  </si>
  <si>
    <t xml:space="preserve">Georgia  </t>
  </si>
  <si>
    <t xml:space="preserve">Slovacchia  </t>
  </si>
  <si>
    <t xml:space="preserve">Costa d'Avorio  </t>
  </si>
  <si>
    <t xml:space="preserve">Bielorussia  </t>
  </si>
  <si>
    <t xml:space="preserve">Algeria  </t>
  </si>
  <si>
    <t xml:space="preserve">Belgio  </t>
  </si>
  <si>
    <t xml:space="preserve">Ghana  </t>
  </si>
  <si>
    <t xml:space="preserve">Grecia  </t>
  </si>
  <si>
    <t xml:space="preserve">Serbia, Repubblica di  </t>
  </si>
  <si>
    <t xml:space="preserve">Guinea  </t>
  </si>
  <si>
    <t xml:space="preserve">Sri Lanka (ex Ceylon)  </t>
  </si>
  <si>
    <t xml:space="preserve">Ceca, Repubblica  </t>
  </si>
  <si>
    <t xml:space="preserve">Iran, Repubblica islamica dell'  </t>
  </si>
  <si>
    <t xml:space="preserve">Paesi Bassi  </t>
  </si>
  <si>
    <t xml:space="preserve">Ungheria  </t>
  </si>
  <si>
    <t xml:space="preserve">Turchia  </t>
  </si>
  <si>
    <t xml:space="preserve">Somalia  </t>
  </si>
  <si>
    <t xml:space="preserve">Portogallo  </t>
  </si>
  <si>
    <t xml:space="preserve">Lettonia  </t>
  </si>
  <si>
    <t xml:space="preserve">Svizzera  </t>
  </si>
  <si>
    <t xml:space="preserve">Eritrea  </t>
  </si>
  <si>
    <t xml:space="preserve">Ecuador  </t>
  </si>
  <si>
    <t xml:space="preserve">Camerun  </t>
  </si>
  <si>
    <t xml:space="preserve">Croazia  </t>
  </si>
  <si>
    <t xml:space="preserve">Iraq  </t>
  </si>
  <si>
    <t xml:space="preserve">Bosnia-Erzegovina  </t>
  </si>
  <si>
    <t xml:space="preserve">Burkina Faso (ex Alto Volta)  </t>
  </si>
  <si>
    <t xml:space="preserve">Austria  </t>
  </si>
  <si>
    <t xml:space="preserve">Irlanda  </t>
  </si>
  <si>
    <t xml:space="preserve">Canada  </t>
  </si>
  <si>
    <t xml:space="preserve">Giappone  </t>
  </si>
  <si>
    <t xml:space="preserve">Indonesia  </t>
  </si>
  <si>
    <t xml:space="preserve">Thailandia  </t>
  </si>
  <si>
    <t xml:space="preserve">Israele  </t>
  </si>
  <si>
    <t xml:space="preserve">Etiopia  </t>
  </si>
  <si>
    <t xml:space="preserve">Congo, Repubblica democratica del (ex Zaire)  </t>
  </si>
  <si>
    <t xml:space="preserve">Uzbekistan  </t>
  </si>
  <si>
    <t xml:space="preserve">Messico  </t>
  </si>
  <si>
    <t xml:space="preserve">Libano  </t>
  </si>
  <si>
    <t xml:space="preserve">Niger  </t>
  </si>
  <si>
    <t xml:space="preserve">Congo (Repubblica del)  </t>
  </si>
  <si>
    <t xml:space="preserve">Svezia  </t>
  </si>
  <si>
    <t xml:space="preserve">Kirghizistan  </t>
  </si>
  <si>
    <t xml:space="preserve">Libia  </t>
  </si>
  <si>
    <t xml:space="preserve">Estonia  </t>
  </si>
  <si>
    <t xml:space="preserve">Kazakhstan  </t>
  </si>
  <si>
    <t xml:space="preserve">Siria  </t>
  </si>
  <si>
    <t xml:space="preserve">Australia  </t>
  </si>
  <si>
    <t xml:space="preserve">Cile  </t>
  </si>
  <si>
    <t xml:space="preserve">Danimarca  </t>
  </si>
  <si>
    <t xml:space="preserve">Guinea-Bissau  </t>
  </si>
  <si>
    <t xml:space="preserve">Togo  </t>
  </si>
  <si>
    <t xml:space="preserve">Bolivia  </t>
  </si>
  <si>
    <t xml:space="preserve">Madagascar  </t>
  </si>
  <si>
    <t xml:space="preserve">Territori dell'Autonomia Palestinese  </t>
  </si>
  <si>
    <t xml:space="preserve">Burundi  </t>
  </si>
  <si>
    <t xml:space="preserve">Capo Verde  </t>
  </si>
  <si>
    <t xml:space="preserve">Sierra Leone  </t>
  </si>
  <si>
    <t xml:space="preserve">Kenya  </t>
  </si>
  <si>
    <t xml:space="preserve">Finlandia  </t>
  </si>
  <si>
    <t xml:space="preserve">Paraguay  </t>
  </si>
  <si>
    <t xml:space="preserve">Sud Africa  </t>
  </si>
  <si>
    <t xml:space="preserve">Slovenia  </t>
  </si>
  <si>
    <t xml:space="preserve">Angola  </t>
  </si>
  <si>
    <t xml:space="preserve">Armenia  </t>
  </si>
  <si>
    <t xml:space="preserve">Ruanda  </t>
  </si>
  <si>
    <t xml:space="preserve">Honduras  </t>
  </si>
  <si>
    <t xml:space="preserve">Vietnam  </t>
  </si>
  <si>
    <t xml:space="preserve">Malaysia  </t>
  </si>
  <si>
    <t xml:space="preserve">Giordania  </t>
  </si>
  <si>
    <t xml:space="preserve">El Salvador  </t>
  </si>
  <si>
    <t xml:space="preserve">Norvegia  </t>
  </si>
  <si>
    <t xml:space="preserve">Liberia  </t>
  </si>
  <si>
    <t xml:space="preserve">Uruguay  </t>
  </si>
  <si>
    <t xml:space="preserve">Apolide  </t>
  </si>
  <si>
    <t xml:space="preserve">Gabon  </t>
  </si>
  <si>
    <t xml:space="preserve">Nuova Zelanda  </t>
  </si>
  <si>
    <t xml:space="preserve">Malta  </t>
  </si>
  <si>
    <t xml:space="preserve">Montenegro  </t>
  </si>
  <si>
    <t xml:space="preserve">Nicaragua  </t>
  </si>
  <si>
    <t xml:space="preserve">Panama  </t>
  </si>
  <si>
    <t xml:space="preserve">San Marino  </t>
  </si>
  <si>
    <t xml:space="preserve">Benin (ex Dahomey)  </t>
  </si>
  <si>
    <t xml:space="preserve">Mauritania  </t>
  </si>
  <si>
    <t xml:space="preserve">Sudan  </t>
  </si>
  <si>
    <t xml:space="preserve">Tanzania  </t>
  </si>
  <si>
    <t xml:space="preserve">Lussemburgo  </t>
  </si>
  <si>
    <t xml:space="preserve">Mauritius  </t>
  </si>
  <si>
    <t xml:space="preserve">Uganda  </t>
  </si>
  <si>
    <t xml:space="preserve">Corea del sud  </t>
  </si>
  <si>
    <t xml:space="preserve">Dominica  </t>
  </si>
  <si>
    <t xml:space="preserve">Cipro  </t>
  </si>
  <si>
    <t xml:space="preserve">Costa Rica  </t>
  </si>
  <si>
    <t xml:space="preserve">Yemen  </t>
  </si>
  <si>
    <t xml:space="preserve">Guatemala  </t>
  </si>
  <si>
    <t xml:space="preserve">Ciad  </t>
  </si>
  <si>
    <t xml:space="preserve">Timor-Leste  </t>
  </si>
  <si>
    <t xml:space="preserve">Haiti  </t>
  </si>
  <si>
    <t xml:space="preserve">Azerbaigian  </t>
  </si>
  <si>
    <t xml:space="preserve">Nepal  </t>
  </si>
  <si>
    <t xml:space="preserve">Trinidad e Tobago  </t>
  </si>
  <si>
    <t xml:space="preserve">Papua Nuova Guinea  </t>
  </si>
  <si>
    <t xml:space="preserve">Samoa  </t>
  </si>
  <si>
    <t xml:space="preserve">Seychelles  </t>
  </si>
  <si>
    <t xml:space="preserve">Corea, Repubblica Popolare Democratica (Corea del Nord)  </t>
  </si>
  <si>
    <t xml:space="preserve">Laos  </t>
  </si>
  <si>
    <t xml:space="preserve">Mongolia  </t>
  </si>
  <si>
    <t xml:space="preserve">Myanmar (Ex Birmania)  </t>
  </si>
  <si>
    <t xml:space="preserve">Taiwan (ex Formosa)  </t>
  </si>
  <si>
    <t xml:space="preserve">Centrafricana, Repubblica  </t>
  </si>
  <si>
    <t xml:space="preserve">Guinea equatoriale  </t>
  </si>
  <si>
    <t xml:space="preserve">Mozambico  </t>
  </si>
  <si>
    <t xml:space="preserve">Zambia  </t>
  </si>
  <si>
    <t xml:space="preserve">Cambogia  </t>
  </si>
  <si>
    <t xml:space="preserve">Kuwait  </t>
  </si>
  <si>
    <t xml:space="preserve">Qatar  </t>
  </si>
  <si>
    <t xml:space="preserve">Singapore  </t>
  </si>
  <si>
    <t xml:space="preserve">Belize  </t>
  </si>
  <si>
    <t xml:space="preserve">Guyana  </t>
  </si>
  <si>
    <t>Popolazione straniera residente al 1° Gennaio 2024 per età</t>
  </si>
  <si>
    <t>2024 provvisorio</t>
  </si>
  <si>
    <t>Grafico 2.23: Popolazione straniera residente in Abruzzo per età e sesso al 1 gennaio 2024 (provvisori)</t>
  </si>
  <si>
    <t>* Dati provvisori</t>
  </si>
  <si>
    <t>Grafico 2.20: Percentuale di stranieri residenti rispetto alla popolazione residente al 1 gennaio. Anni 2019 - 2024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</si>
</sst>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0_ ;\-#,##0\ "/>
  </numFmts>
  <fonts count="6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theme="0" tint="-0.34998626667073579"/>
      <name val="Calibri"/>
      <family val="2"/>
      <scheme val="minor"/>
    </font>
    <font>
      <b/>
      <sz val="11"/>
      <color theme="0" tint="-0.34998626667073579"/>
      <name val="Calibri"/>
      <family val="2"/>
      <scheme val="minor"/>
    </font>
    <font>
      <sz val="11"/>
      <color indexed="8"/>
      <name val="Calibri"/>
      <family val="2"/>
      <scheme val="minor"/>
    </font>
    <font>
      <b/>
      <sz val="8"/>
      <color theme="0" tint="-0.34998626667073579"/>
      <name val="Calibri"/>
      <family val="2"/>
      <scheme val="minor"/>
    </font>
    <font>
      <sz val="8"/>
      <color theme="0" tint="-0.34998626667073579"/>
      <name val="Calibri"/>
      <family val="2"/>
      <scheme val="minor"/>
    </font>
    <font>
      <i/>
      <sz val="8"/>
      <color theme="0" tint="-0.34998626667073579"/>
      <name val="Calibri"/>
      <family val="2"/>
      <scheme val="minor"/>
    </font>
    <font>
      <sz val="11"/>
      <color theme="0" tint="-0.249977111117893"/>
      <name val="Calibri"/>
      <family val="2"/>
      <scheme val="minor"/>
    </font>
    <font>
      <b/>
      <sz val="8"/>
      <name val="Calibri"/>
      <family val="2"/>
      <scheme val="minor"/>
    </font>
    <font>
      <b/>
      <vertAlign val="superscript"/>
      <sz val="8"/>
      <name val="Calibri"/>
      <family val="2"/>
      <scheme val="minor"/>
    </font>
    <font>
      <sz val="8"/>
      <name val="Calibri"/>
      <family val="2"/>
      <scheme val="minor"/>
    </font>
    <font>
      <sz val="8"/>
      <color theme="1"/>
      <name val="Calibri"/>
      <family val="2"/>
      <scheme val="minor"/>
    </font>
    <font>
      <i/>
      <sz val="8"/>
      <name val="Calibri"/>
      <family val="2"/>
      <scheme val="minor"/>
    </font>
    <font>
      <i/>
      <sz val="8"/>
      <color theme="1"/>
      <name val="Calibri"/>
      <family val="2"/>
      <scheme val="minor"/>
    </font>
    <font>
      <b/>
      <sz val="8"/>
      <color theme="1"/>
      <name val="Calibri"/>
      <family val="2"/>
      <scheme val="minor"/>
    </font>
    <font>
      <sz val="11"/>
      <color theme="0" tint="-0.499984740745262"/>
      <name val="Calibri"/>
      <family val="2"/>
      <scheme val="minor"/>
    </font>
    <font>
      <b/>
      <sz val="10"/>
      <color rgb="FF000000"/>
      <name val="Calibri"/>
      <family val="2"/>
      <scheme val="minor"/>
    </font>
    <font>
      <b/>
      <sz val="11"/>
      <color theme="0" tint="-0.499984740745262"/>
      <name val="Calibri"/>
      <family val="2"/>
      <scheme val="minor"/>
    </font>
    <font>
      <b/>
      <sz val="10"/>
      <name val="Calibri"/>
      <family val="2"/>
      <scheme val="minor"/>
    </font>
    <font>
      <sz val="14"/>
      <color theme="1"/>
      <name val="Arial"/>
      <family val="2"/>
    </font>
    <font>
      <sz val="8"/>
      <color theme="0" tint="-0.249977111117893"/>
      <name val="Calibri"/>
      <family val="2"/>
      <scheme val="minor"/>
    </font>
    <font>
      <b/>
      <sz val="8"/>
      <color theme="0" tint="-0.499984740745262"/>
      <name val="Calibri"/>
      <family val="2"/>
      <scheme val="minor"/>
    </font>
    <font>
      <b/>
      <sz val="8"/>
      <color theme="0" tint="-0.249977111117893"/>
      <name val="Calibri"/>
      <family val="2"/>
      <scheme val="minor"/>
    </font>
    <font>
      <sz val="10"/>
      <color indexed="8"/>
      <name val="Calibri"/>
      <family val="2"/>
      <scheme val="minor"/>
    </font>
    <font>
      <vertAlign val="superscript"/>
      <sz val="4.6500000000000004"/>
      <color rgb="FF000000"/>
      <name val="Calibri"/>
      <family val="2"/>
      <scheme val="minor"/>
    </font>
    <font>
      <sz val="7"/>
      <color rgb="FF000000"/>
      <name val="Calibri"/>
      <family val="2"/>
      <scheme val="minor"/>
    </font>
    <font>
      <sz val="10"/>
      <color rgb="FF000000"/>
      <name val="Calibri"/>
      <family val="2"/>
      <scheme val="minor"/>
    </font>
    <font>
      <b/>
      <sz val="11"/>
      <color indexed="8"/>
      <name val="Calibri"/>
      <family val="2"/>
      <scheme val="minor"/>
    </font>
    <font>
      <b/>
      <sz val="14"/>
      <color theme="1"/>
      <name val="Calibri"/>
      <family val="2"/>
      <scheme val="minor"/>
    </font>
    <font>
      <sz val="11"/>
      <color rgb="FF0070C0"/>
      <name val="Calibri"/>
      <family val="2"/>
      <scheme val="minor"/>
    </font>
    <font>
      <sz val="11"/>
      <name val="Calibri"/>
      <family val="2"/>
      <scheme val="minor"/>
    </font>
    <font>
      <sz val="8"/>
      <name val="Arial"/>
      <family val="2"/>
    </font>
    <font>
      <sz val="8"/>
      <name val="Times New Roman"/>
      <family val="1"/>
    </font>
    <font>
      <sz val="10"/>
      <name val="Calibri"/>
      <family val="2"/>
      <scheme val="minor"/>
    </font>
    <font>
      <sz val="9"/>
      <color indexed="81"/>
      <name val="Tahoma"/>
      <family val="2"/>
    </font>
    <font>
      <i/>
      <sz val="11"/>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sz val="8"/>
      <color indexed="9"/>
      <name val="Verdana"/>
      <family val="2"/>
    </font>
    <font>
      <sz val="8"/>
      <name val="Verdana"/>
      <family val="2"/>
    </font>
    <font>
      <sz val="8"/>
      <color theme="9" tint="-0.499984740745262"/>
      <name val="Arial"/>
      <family val="2"/>
    </font>
    <font>
      <sz val="10"/>
      <color theme="9" tint="-0.499984740745262"/>
      <name val="Arial"/>
      <family val="2"/>
    </font>
    <font>
      <b/>
      <sz val="8"/>
      <name val="Verdana"/>
      <family val="2"/>
    </font>
    <font>
      <b/>
      <sz val="8"/>
      <name val="Arial"/>
      <family val="2"/>
    </font>
    <font>
      <b/>
      <sz val="10"/>
      <name val="Arial"/>
      <family val="2"/>
    </font>
    <font>
      <b/>
      <sz val="11"/>
      <name val="Calibri"/>
      <family val="2"/>
      <scheme val="minor"/>
    </font>
    <font>
      <sz val="8"/>
      <color rgb="FFC00000"/>
      <name val="Calibri"/>
      <family val="2"/>
      <scheme val="minor"/>
    </font>
    <font>
      <b/>
      <sz val="8"/>
      <color indexed="9"/>
      <name val="Verdana"/>
      <family val="2"/>
    </font>
    <font>
      <b/>
      <sz val="7"/>
      <color rgb="FF00B050"/>
      <name val="Calibri"/>
      <family val="2"/>
      <scheme val="minor"/>
    </font>
    <font>
      <b/>
      <i/>
      <sz val="8"/>
      <color rgb="FFFF0000"/>
      <name val="Calibri"/>
      <family val="2"/>
      <scheme val="minor"/>
    </font>
    <font>
      <i/>
      <sz val="9"/>
      <color theme="1"/>
      <name val="Calibri"/>
      <family val="2"/>
      <scheme val="minor"/>
    </font>
    <font>
      <b/>
      <u/>
      <sz val="11"/>
      <color indexed="8"/>
      <name val="Calibri"/>
      <family val="2"/>
      <scheme val="minor"/>
    </font>
    <font>
      <sz val="8"/>
      <color rgb="FF0070C0"/>
      <name val="Verdana"/>
      <family val="2"/>
    </font>
    <font>
      <sz val="8"/>
      <color rgb="FF0070C0"/>
      <name val="Arial"/>
      <family val="2"/>
    </font>
    <font>
      <b/>
      <sz val="11"/>
      <color rgb="FF0070C0"/>
      <name val="Calibri"/>
      <family val="2"/>
      <scheme val="minor"/>
    </font>
    <font>
      <sz val="8"/>
      <color theme="0" tint="-0.499984740745262"/>
      <name val="Arial"/>
      <family val="2"/>
    </font>
    <font>
      <b/>
      <sz val="11"/>
      <name val="Calibri"/>
      <family val="2"/>
    </font>
  </fonts>
  <fills count="19">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indexed="22"/>
      </patternFill>
    </fill>
    <fill>
      <patternFill patternType="solid">
        <fgColor rgb="FFFFFF00"/>
        <bgColor indexed="55"/>
      </patternFill>
    </fill>
    <fill>
      <patternFill patternType="solid">
        <fgColor theme="7" tint="0.79998168889431442"/>
        <bgColor indexed="64"/>
      </patternFill>
    </fill>
    <fill>
      <patternFill patternType="solid">
        <fgColor rgb="FF00A1E3"/>
        <bgColor indexed="64"/>
      </patternFill>
    </fill>
    <fill>
      <patternFill patternType="solid">
        <fgColor rgb="FF00B0F0"/>
        <bgColor indexed="64"/>
      </patternFill>
    </fill>
    <fill>
      <patternFill patternType="solid">
        <fgColor rgb="FFC4D8ED"/>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0F8FF"/>
        <bgColor indexed="64"/>
      </patternFill>
    </fill>
    <fill>
      <patternFill patternType="solid">
        <fgColor theme="4" tint="0.59999389629810485"/>
        <bgColor indexed="64"/>
      </patternFill>
    </fill>
    <fill>
      <patternFill patternType="solid">
        <fgColor indexed="55"/>
      </patternFill>
    </fill>
    <fill>
      <patternFill patternType="solid">
        <fgColor rgb="FFFFFF00"/>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64"/>
      </right>
      <top/>
      <bottom style="medium">
        <color indexed="64"/>
      </bottom>
      <diagonal/>
    </border>
    <border>
      <left/>
      <right/>
      <top/>
      <bottom style="medium">
        <color indexed="64"/>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diagonal/>
    </border>
    <border>
      <left style="thin">
        <color rgb="FFC0C0C0"/>
      </left>
      <right style="thin">
        <color rgb="FFC0C0C0"/>
      </right>
      <top style="thin">
        <color rgb="FFC0C0C0"/>
      </top>
      <bottom/>
      <diagonal/>
    </border>
    <border>
      <left style="thin">
        <color rgb="FFC0C0C0"/>
      </left>
      <right style="thin">
        <color rgb="FFC0C0C0"/>
      </right>
      <top style="thin">
        <color rgb="FFC0C0C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rgb="FFC0C0C0"/>
      </top>
      <bottom style="thin">
        <color rgb="FFC0C0C0"/>
      </bottom>
      <diagonal/>
    </border>
    <border>
      <left style="thin">
        <color rgb="FFC0C0C0"/>
      </left>
      <right style="thin">
        <color indexed="64"/>
      </right>
      <top style="thin">
        <color rgb="FFC0C0C0"/>
      </top>
      <bottom style="medium">
        <color indexed="64"/>
      </bottom>
      <diagonal/>
    </border>
    <border>
      <left style="thin">
        <color rgb="FFC0C0C0"/>
      </left>
      <right style="thin">
        <color rgb="FFC0C0C0"/>
      </right>
      <top style="thin">
        <color rgb="FFC0C0C0"/>
      </top>
      <bottom style="medium">
        <color indexed="64"/>
      </bottom>
      <diagonal/>
    </border>
    <border>
      <left style="thin">
        <color rgb="FFC0C0C0"/>
      </left>
      <right style="thin">
        <color indexed="64"/>
      </right>
      <top/>
      <bottom style="thin">
        <color rgb="FFC0C0C0"/>
      </bottom>
      <diagonal/>
    </border>
    <border>
      <left style="thin">
        <color rgb="FFC0C0C0"/>
      </left>
      <right style="thin">
        <color rgb="FFC0C0C0"/>
      </right>
      <top/>
      <bottom style="thin">
        <color rgb="FFC0C0C0"/>
      </bottom>
      <diagonal/>
    </border>
    <border>
      <left style="thin">
        <color rgb="FFC0C0C0"/>
      </left>
      <right style="thin">
        <color indexed="64"/>
      </right>
      <top style="thin">
        <color rgb="FFC0C0C0"/>
      </top>
      <bottom style="thin">
        <color rgb="FFC0C0C0"/>
      </bottom>
      <diagonal/>
    </border>
    <border>
      <left style="thin">
        <color rgb="FFC0C0C0"/>
      </left>
      <right style="thin">
        <color indexed="64"/>
      </right>
      <top style="thin">
        <color rgb="FFC0C0C0"/>
      </top>
      <bottom/>
      <diagonal/>
    </border>
  </borders>
  <cellStyleXfs count="13">
    <xf numFmtId="0" fontId="0" fillId="0" borderId="0"/>
    <xf numFmtId="43" fontId="1" fillId="0" borderId="0" applyFont="0" applyFill="0" applyBorder="0" applyAlignment="0" applyProtection="0"/>
    <xf numFmtId="0" fontId="1" fillId="0" borderId="0"/>
    <xf numFmtId="0" fontId="4" fillId="0" borderId="0"/>
    <xf numFmtId="0" fontId="7" fillId="0" borderId="0"/>
    <xf numFmtId="43" fontId="7" fillId="0" borderId="0" applyFont="0" applyFill="0" applyBorder="0" applyAlignment="0" applyProtection="0"/>
    <xf numFmtId="0" fontId="1" fillId="0" borderId="0"/>
    <xf numFmtId="0" fontId="7" fillId="0" borderId="0"/>
    <xf numFmtId="0" fontId="4" fillId="0" borderId="0"/>
    <xf numFmtId="0" fontId="4" fillId="0" borderId="0"/>
    <xf numFmtId="0" fontId="7" fillId="0" borderId="0"/>
    <xf numFmtId="0" fontId="4" fillId="0" borderId="0"/>
    <xf numFmtId="0" fontId="1" fillId="0" borderId="0"/>
  </cellStyleXfs>
  <cellXfs count="392">
    <xf numFmtId="0" fontId="0" fillId="0" borderId="0" xfId="0"/>
    <xf numFmtId="0" fontId="1" fillId="0" borderId="0" xfId="2"/>
    <xf numFmtId="0" fontId="1" fillId="3" borderId="0" xfId="2" applyFill="1"/>
    <xf numFmtId="0" fontId="5" fillId="0" borderId="0" xfId="2" applyFont="1"/>
    <xf numFmtId="0" fontId="8" fillId="2" borderId="3" xfId="3" applyFont="1" applyFill="1" applyBorder="1" applyAlignment="1">
      <alignment horizontal="right" vertical="center" wrapText="1"/>
    </xf>
    <xf numFmtId="0" fontId="7" fillId="0" borderId="0" xfId="4"/>
    <xf numFmtId="3" fontId="8" fillId="2" borderId="0" xfId="3" applyNumberFormat="1" applyFont="1" applyFill="1" applyAlignment="1">
      <alignment horizontal="right" vertical="center"/>
    </xf>
    <xf numFmtId="3" fontId="9" fillId="2" borderId="0" xfId="2" applyNumberFormat="1" applyFont="1" applyFill="1"/>
    <xf numFmtId="3" fontId="10" fillId="2" borderId="0" xfId="2" applyNumberFormat="1" applyFont="1" applyFill="1"/>
    <xf numFmtId="0" fontId="11" fillId="0" borderId="0" xfId="2" applyFont="1"/>
    <xf numFmtId="3" fontId="10" fillId="0" borderId="0" xfId="2" quotePrefix="1" applyNumberFormat="1" applyFont="1" applyAlignment="1">
      <alignment horizontal="right"/>
    </xf>
    <xf numFmtId="3" fontId="8" fillId="2" borderId="0" xfId="2" applyNumberFormat="1" applyFont="1" applyFill="1"/>
    <xf numFmtId="3" fontId="1" fillId="0" borderId="0" xfId="2" applyNumberFormat="1"/>
    <xf numFmtId="165" fontId="1" fillId="0" borderId="0" xfId="2" applyNumberFormat="1"/>
    <xf numFmtId="0" fontId="7" fillId="4" borderId="1" xfId="4" applyFill="1" applyBorder="1" applyAlignment="1">
      <alignment horizontal="left" vertical="top" wrapText="1"/>
    </xf>
    <xf numFmtId="0" fontId="3" fillId="0" borderId="0" xfId="2" applyFont="1"/>
    <xf numFmtId="0" fontId="12" fillId="0" borderId="2" xfId="3" applyFont="1" applyBorder="1" applyAlignment="1">
      <alignment vertical="center" wrapText="1"/>
    </xf>
    <xf numFmtId="0" fontId="12" fillId="2" borderId="3" xfId="3" applyFont="1" applyFill="1" applyBorder="1" applyAlignment="1">
      <alignment horizontal="right" vertical="center" wrapText="1"/>
    </xf>
    <xf numFmtId="0" fontId="12" fillId="0" borderId="3" xfId="3" applyFont="1" applyBorder="1" applyAlignment="1">
      <alignment horizontal="right" vertical="center" wrapText="1"/>
    </xf>
    <xf numFmtId="3" fontId="12" fillId="0" borderId="3" xfId="3" applyNumberFormat="1" applyFont="1" applyBorder="1" applyAlignment="1">
      <alignment horizontal="right" vertical="center"/>
    </xf>
    <xf numFmtId="3" fontId="7" fillId="0" borderId="1" xfId="4" applyNumberFormat="1" applyBorder="1" applyAlignment="1">
      <alignment horizontal="right"/>
    </xf>
    <xf numFmtId="0" fontId="12" fillId="0" borderId="4" xfId="3" applyFont="1" applyBorder="1" applyAlignment="1">
      <alignment vertical="center" wrapText="1"/>
    </xf>
    <xf numFmtId="3" fontId="12" fillId="2" borderId="0" xfId="3" applyNumberFormat="1" applyFont="1" applyFill="1" applyAlignment="1">
      <alignment horizontal="right" vertical="center"/>
    </xf>
    <xf numFmtId="3" fontId="12" fillId="0" borderId="0" xfId="3" applyNumberFormat="1" applyFont="1" applyAlignment="1">
      <alignment horizontal="right" vertical="center"/>
    </xf>
    <xf numFmtId="0" fontId="14" fillId="0" borderId="4" xfId="3" applyFont="1" applyBorder="1" applyAlignment="1">
      <alignment vertical="center" wrapText="1"/>
    </xf>
    <xf numFmtId="3" fontId="15" fillId="2" borderId="0" xfId="2" applyNumberFormat="1" applyFont="1" applyFill="1"/>
    <xf numFmtId="3" fontId="15" fillId="0" borderId="0" xfId="2" applyNumberFormat="1" applyFont="1"/>
    <xf numFmtId="0" fontId="16" fillId="0" borderId="4" xfId="3" applyFont="1" applyBorder="1" applyAlignment="1">
      <alignment vertical="center" wrapText="1"/>
    </xf>
    <xf numFmtId="3" fontId="17" fillId="2" borderId="0" xfId="2" applyNumberFormat="1" applyFont="1" applyFill="1"/>
    <xf numFmtId="3" fontId="17" fillId="0" borderId="0" xfId="2" applyNumberFormat="1" applyFont="1"/>
    <xf numFmtId="3" fontId="17" fillId="0" borderId="0" xfId="2" quotePrefix="1" applyNumberFormat="1" applyFont="1" applyAlignment="1">
      <alignment horizontal="right"/>
    </xf>
    <xf numFmtId="0" fontId="15" fillId="0" borderId="0" xfId="2" applyFont="1"/>
    <xf numFmtId="3" fontId="18" fillId="2" borderId="0" xfId="2" applyNumberFormat="1" applyFont="1" applyFill="1"/>
    <xf numFmtId="3" fontId="18" fillId="0" borderId="0" xfId="2" applyNumberFormat="1" applyFont="1"/>
    <xf numFmtId="0" fontId="19" fillId="0" borderId="0" xfId="2" applyFont="1"/>
    <xf numFmtId="0" fontId="20" fillId="0" borderId="0" xfId="2" applyFont="1" applyAlignment="1">
      <alignment horizontal="left" vertical="center"/>
    </xf>
    <xf numFmtId="0" fontId="21" fillId="0" borderId="0" xfId="2" applyFont="1"/>
    <xf numFmtId="0" fontId="22" fillId="0" borderId="0" xfId="2" applyFont="1"/>
    <xf numFmtId="0" fontId="23" fillId="0" borderId="0" xfId="2" applyFont="1" applyAlignment="1">
      <alignment vertical="center"/>
    </xf>
    <xf numFmtId="3" fontId="18" fillId="0" borderId="4" xfId="2" applyNumberFormat="1" applyFont="1" applyBorder="1" applyAlignment="1">
      <alignment vertical="center"/>
    </xf>
    <xf numFmtId="3" fontId="18" fillId="0" borderId="0" xfId="2" applyNumberFormat="1" applyFont="1" applyAlignment="1">
      <alignment horizontal="right" vertical="center"/>
    </xf>
    <xf numFmtId="0" fontId="24" fillId="0" borderId="5" xfId="2" applyFont="1" applyBorder="1" applyAlignment="1">
      <alignment horizontal="left" vertical="center"/>
    </xf>
    <xf numFmtId="3" fontId="24" fillId="0" borderId="7" xfId="2" applyNumberFormat="1" applyFont="1" applyBorder="1"/>
    <xf numFmtId="3" fontId="24" fillId="0" borderId="8" xfId="2" applyNumberFormat="1" applyFont="1" applyBorder="1"/>
    <xf numFmtId="3" fontId="24" fillId="0" borderId="9" xfId="2" applyNumberFormat="1" applyFont="1" applyBorder="1"/>
    <xf numFmtId="0" fontId="24" fillId="0" borderId="10" xfId="2" applyFont="1" applyBorder="1" applyAlignment="1">
      <alignment horizontal="left" vertical="center"/>
    </xf>
    <xf numFmtId="3" fontId="24" fillId="0" borderId="11" xfId="2" applyNumberFormat="1" applyFont="1" applyBorder="1"/>
    <xf numFmtId="3" fontId="24" fillId="0" borderId="0" xfId="2" applyNumberFormat="1" applyFont="1"/>
    <xf numFmtId="3" fontId="24" fillId="0" borderId="4" xfId="2" applyNumberFormat="1" applyFont="1" applyBorder="1"/>
    <xf numFmtId="3" fontId="11" fillId="0" borderId="0" xfId="2" applyNumberFormat="1" applyFont="1"/>
    <xf numFmtId="0" fontId="15" fillId="0" borderId="6" xfId="2" applyFont="1" applyBorder="1" applyAlignment="1">
      <alignment horizontal="left" vertical="center"/>
    </xf>
    <xf numFmtId="3" fontId="15" fillId="0" borderId="12" xfId="2" applyNumberFormat="1" applyFont="1" applyBorder="1"/>
    <xf numFmtId="3" fontId="15" fillId="0" borderId="13" xfId="2" applyNumberFormat="1" applyFont="1" applyBorder="1"/>
    <xf numFmtId="3" fontId="15" fillId="0" borderId="14" xfId="2" applyNumberFormat="1" applyFont="1" applyBorder="1"/>
    <xf numFmtId="0" fontId="15" fillId="0" borderId="4" xfId="2" applyFont="1" applyBorder="1" applyAlignment="1">
      <alignment horizontal="left" vertical="center"/>
    </xf>
    <xf numFmtId="164" fontId="15" fillId="0" borderId="0" xfId="5" applyNumberFormat="1" applyFont="1" applyFill="1"/>
    <xf numFmtId="3" fontId="15" fillId="0" borderId="0" xfId="2" applyNumberFormat="1" applyFont="1" applyAlignment="1">
      <alignment vertical="center"/>
    </xf>
    <xf numFmtId="0" fontId="15" fillId="0" borderId="0" xfId="2" applyFont="1" applyAlignment="1">
      <alignment horizontal="left" vertical="center"/>
    </xf>
    <xf numFmtId="0" fontId="12" fillId="0" borderId="0" xfId="2" applyFont="1" applyAlignment="1">
      <alignment vertical="center" wrapText="1"/>
    </xf>
    <xf numFmtId="3" fontId="12" fillId="0" borderId="0" xfId="2" applyNumberFormat="1" applyFont="1" applyAlignment="1">
      <alignment vertical="center"/>
    </xf>
    <xf numFmtId="0" fontId="25" fillId="0" borderId="0" xfId="2" applyFont="1" applyAlignment="1">
      <alignment vertical="center" wrapText="1"/>
    </xf>
    <xf numFmtId="3" fontId="25" fillId="0" borderId="0" xfId="2" applyNumberFormat="1" applyFont="1" applyAlignment="1">
      <alignment vertical="center"/>
    </xf>
    <xf numFmtId="0" fontId="26" fillId="0" borderId="0" xfId="2" applyFont="1" applyAlignment="1">
      <alignment vertical="center" wrapText="1"/>
    </xf>
    <xf numFmtId="2" fontId="24" fillId="0" borderId="0" xfId="2" applyNumberFormat="1" applyFont="1" applyAlignment="1">
      <alignment vertical="center"/>
    </xf>
    <xf numFmtId="2" fontId="12" fillId="0" borderId="0" xfId="2" applyNumberFormat="1" applyFont="1" applyAlignment="1">
      <alignment vertical="center"/>
    </xf>
    <xf numFmtId="164" fontId="1" fillId="0" borderId="0" xfId="5" applyNumberFormat="1" applyFont="1" applyFill="1"/>
    <xf numFmtId="2" fontId="14" fillId="0" borderId="0" xfId="2" applyNumberFormat="1" applyFont="1" applyAlignment="1">
      <alignment vertical="center"/>
    </xf>
    <xf numFmtId="3" fontId="27" fillId="0" borderId="1" xfId="4" applyNumberFormat="1" applyFont="1" applyBorder="1" applyAlignment="1">
      <alignment horizontal="right"/>
    </xf>
    <xf numFmtId="0" fontId="28" fillId="0" borderId="0" xfId="4" applyFont="1" applyAlignment="1">
      <alignment horizontal="left" vertical="center"/>
    </xf>
    <xf numFmtId="0" fontId="30" fillId="0" borderId="0" xfId="4" applyFont="1" applyAlignment="1">
      <alignment horizontal="left" vertical="center"/>
    </xf>
    <xf numFmtId="3" fontId="31" fillId="0" borderId="1" xfId="4" applyNumberFormat="1" applyFont="1" applyBorder="1" applyAlignment="1">
      <alignment horizontal="right"/>
    </xf>
    <xf numFmtId="0" fontId="18" fillId="0" borderId="0" xfId="2" applyFont="1" applyAlignment="1">
      <alignment horizontal="right"/>
    </xf>
    <xf numFmtId="3" fontId="3" fillId="0" borderId="0" xfId="2" applyNumberFormat="1" applyFont="1"/>
    <xf numFmtId="0" fontId="22" fillId="0" borderId="0" xfId="2" applyFont="1" applyAlignment="1">
      <alignment horizontal="left" vertical="center"/>
    </xf>
    <xf numFmtId="49" fontId="32" fillId="0" borderId="0" xfId="2" applyNumberFormat="1" applyFont="1" applyAlignment="1">
      <alignment wrapText="1"/>
    </xf>
    <xf numFmtId="0" fontId="33" fillId="0" borderId="0" xfId="2" applyFont="1"/>
    <xf numFmtId="0" fontId="34" fillId="0" borderId="0" xfId="2" applyFont="1"/>
    <xf numFmtId="49" fontId="32" fillId="0" borderId="0" xfId="2" applyNumberFormat="1" applyFont="1" applyAlignment="1">
      <alignment horizontal="center" wrapText="1"/>
    </xf>
    <xf numFmtId="49" fontId="1" fillId="0" borderId="0" xfId="2" applyNumberFormat="1"/>
    <xf numFmtId="49" fontId="1" fillId="3" borderId="0" xfId="2" applyNumberFormat="1" applyFill="1"/>
    <xf numFmtId="0" fontId="1" fillId="5" borderId="0" xfId="2" applyFill="1"/>
    <xf numFmtId="49" fontId="1" fillId="0" borderId="0" xfId="2" applyNumberFormat="1" applyAlignment="1">
      <alignment wrapText="1"/>
    </xf>
    <xf numFmtId="49" fontId="1" fillId="6" borderId="0" xfId="2" applyNumberFormat="1" applyFill="1"/>
    <xf numFmtId="49" fontId="1" fillId="3" borderId="0" xfId="2" applyNumberFormat="1" applyFill="1" applyAlignment="1">
      <alignment wrapText="1"/>
    </xf>
    <xf numFmtId="166" fontId="7" fillId="0" borderId="0" xfId="4" applyNumberFormat="1" applyAlignment="1">
      <alignment horizontal="right"/>
    </xf>
    <xf numFmtId="49" fontId="1" fillId="3" borderId="8" xfId="2" applyNumberFormat="1" applyFill="1" applyBorder="1" applyAlignment="1">
      <alignment wrapText="1"/>
    </xf>
    <xf numFmtId="0" fontId="1" fillId="0" borderId="8" xfId="2" applyBorder="1"/>
    <xf numFmtId="166" fontId="7" fillId="0" borderId="8" xfId="4" applyNumberFormat="1" applyBorder="1" applyAlignment="1">
      <alignment horizontal="right"/>
    </xf>
    <xf numFmtId="0" fontId="34" fillId="0" borderId="0" xfId="2" applyFont="1" applyAlignment="1">
      <alignment horizontal="left"/>
    </xf>
    <xf numFmtId="0" fontId="1" fillId="0" borderId="0" xfId="2" applyAlignment="1">
      <alignment horizontal="left"/>
    </xf>
    <xf numFmtId="49" fontId="1" fillId="0" borderId="13" xfId="2" applyNumberFormat="1" applyBorder="1" applyAlignment="1">
      <alignment wrapText="1"/>
    </xf>
    <xf numFmtId="0" fontId="1" fillId="0" borderId="13" xfId="2" applyBorder="1"/>
    <xf numFmtId="166" fontId="7" fillId="0" borderId="13" xfId="4" applyNumberFormat="1" applyBorder="1" applyAlignment="1">
      <alignment horizontal="right"/>
    </xf>
    <xf numFmtId="0" fontId="22" fillId="0" borderId="0" xfId="2" applyFont="1" applyAlignment="1">
      <alignment horizontal="left"/>
    </xf>
    <xf numFmtId="0" fontId="2" fillId="0" borderId="0" xfId="2" applyFont="1"/>
    <xf numFmtId="0" fontId="35" fillId="0" borderId="0" xfId="2" applyFont="1" applyAlignment="1">
      <alignment vertical="center"/>
    </xf>
    <xf numFmtId="49" fontId="22" fillId="0" borderId="0" xfId="2" applyNumberFormat="1" applyFont="1" applyAlignment="1">
      <alignment horizontal="left"/>
    </xf>
    <xf numFmtId="0" fontId="14" fillId="0" borderId="0" xfId="2" applyFont="1"/>
    <xf numFmtId="49" fontId="1" fillId="6" borderId="8" xfId="2" applyNumberFormat="1" applyFill="1" applyBorder="1" applyAlignment="1">
      <alignment wrapText="1"/>
    </xf>
    <xf numFmtId="0" fontId="36" fillId="0" borderId="0" xfId="2" applyFont="1" applyAlignment="1">
      <alignment vertical="center"/>
    </xf>
    <xf numFmtId="0" fontId="34" fillId="0" borderId="0" xfId="2" applyFont="1" applyAlignment="1">
      <alignment wrapText="1"/>
    </xf>
    <xf numFmtId="165" fontId="1" fillId="0" borderId="8" xfId="2" applyNumberFormat="1" applyBorder="1"/>
    <xf numFmtId="165" fontId="1" fillId="0" borderId="13" xfId="2" applyNumberFormat="1" applyBorder="1"/>
    <xf numFmtId="0" fontId="1" fillId="0" borderId="0" xfId="2" applyAlignment="1">
      <alignment wrapText="1"/>
    </xf>
    <xf numFmtId="0" fontId="37" fillId="0" borderId="0" xfId="2" applyFont="1" applyAlignment="1">
      <alignment horizontal="left" vertical="center"/>
    </xf>
    <xf numFmtId="0" fontId="39" fillId="0" borderId="0" xfId="2" applyFont="1"/>
    <xf numFmtId="0" fontId="1" fillId="0" borderId="1" xfId="2" applyBorder="1"/>
    <xf numFmtId="0" fontId="18" fillId="0" borderId="1" xfId="2" applyFont="1" applyBorder="1"/>
    <xf numFmtId="0" fontId="18" fillId="0" borderId="1" xfId="2" applyFont="1" applyBorder="1" applyAlignment="1">
      <alignment horizontal="right"/>
    </xf>
    <xf numFmtId="3" fontId="1" fillId="0" borderId="1" xfId="2" applyNumberFormat="1" applyBorder="1"/>
    <xf numFmtId="0" fontId="3" fillId="0" borderId="1" xfId="2" applyFont="1" applyBorder="1"/>
    <xf numFmtId="3" fontId="3" fillId="0" borderId="1" xfId="2" applyNumberFormat="1" applyFont="1" applyBorder="1"/>
    <xf numFmtId="0" fontId="1" fillId="0" borderId="0" xfId="6"/>
    <xf numFmtId="3" fontId="1" fillId="0" borderId="0" xfId="6" applyNumberFormat="1"/>
    <xf numFmtId="3" fontId="40" fillId="0" borderId="0" xfId="6" applyNumberFormat="1" applyFont="1"/>
    <xf numFmtId="0" fontId="41" fillId="0" borderId="1" xfId="6" quotePrefix="1" applyFont="1" applyBorder="1" applyAlignment="1">
      <alignment horizontal="left" vertical="center"/>
    </xf>
    <xf numFmtId="3" fontId="40" fillId="0" borderId="14" xfId="6" applyNumberFormat="1" applyFont="1" applyBorder="1"/>
    <xf numFmtId="3" fontId="40" fillId="0" borderId="13" xfId="6" applyNumberFormat="1" applyFont="1" applyBorder="1"/>
    <xf numFmtId="3" fontId="40" fillId="0" borderId="4" xfId="6" applyNumberFormat="1" applyFont="1" applyBorder="1"/>
    <xf numFmtId="3" fontId="40" fillId="0" borderId="9" xfId="6" applyNumberFormat="1" applyFont="1" applyBorder="1"/>
    <xf numFmtId="3" fontId="40" fillId="0" borderId="8" xfId="6" applyNumberFormat="1" applyFont="1" applyBorder="1"/>
    <xf numFmtId="0" fontId="40" fillId="0" borderId="0" xfId="6" applyFont="1"/>
    <xf numFmtId="10" fontId="1" fillId="0" borderId="0" xfId="6" applyNumberFormat="1"/>
    <xf numFmtId="10" fontId="5" fillId="0" borderId="0" xfId="6" applyNumberFormat="1" applyFont="1"/>
    <xf numFmtId="3" fontId="42" fillId="0" borderId="0" xfId="6" applyNumberFormat="1" applyFont="1"/>
    <xf numFmtId="0" fontId="41" fillId="0" borderId="1" xfId="6" applyFont="1" applyBorder="1" applyAlignment="1">
      <alignment horizontal="left" vertical="center"/>
    </xf>
    <xf numFmtId="0" fontId="1" fillId="0" borderId="0" xfId="6" applyAlignment="1">
      <alignment wrapText="1"/>
    </xf>
    <xf numFmtId="0" fontId="42" fillId="0" borderId="0" xfId="6" applyFont="1" applyAlignment="1">
      <alignment wrapText="1"/>
    </xf>
    <xf numFmtId="49" fontId="42" fillId="0" borderId="0" xfId="6" applyNumberFormat="1" applyFont="1" applyAlignment="1">
      <alignment wrapText="1"/>
    </xf>
    <xf numFmtId="0" fontId="42" fillId="0" borderId="0" xfId="6" applyFont="1"/>
    <xf numFmtId="49" fontId="42" fillId="0" borderId="0" xfId="6" applyNumberFormat="1" applyFont="1"/>
    <xf numFmtId="0" fontId="1" fillId="3" borderId="0" xfId="6" applyFill="1"/>
    <xf numFmtId="10" fontId="33" fillId="0" borderId="0" xfId="6" applyNumberFormat="1" applyFont="1"/>
    <xf numFmtId="0" fontId="4" fillId="0" borderId="0" xfId="3"/>
    <xf numFmtId="0" fontId="43" fillId="7" borderId="18" xfId="3" applyFont="1" applyFill="1" applyBorder="1" applyAlignment="1">
      <alignment horizontal="center" vertical="top" wrapText="1"/>
    </xf>
    <xf numFmtId="0" fontId="43" fillId="0" borderId="0" xfId="3" applyFont="1" applyAlignment="1">
      <alignment horizontal="center" vertical="top" wrapText="1"/>
    </xf>
    <xf numFmtId="0" fontId="3" fillId="0" borderId="0" xfId="6" applyFont="1"/>
    <xf numFmtId="0" fontId="44" fillId="8" borderId="0" xfId="3" applyFont="1" applyFill="1" applyAlignment="1">
      <alignment vertical="center" wrapText="1"/>
    </xf>
    <xf numFmtId="0" fontId="35" fillId="0" borderId="0" xfId="3" applyFont="1" applyAlignment="1">
      <alignment vertical="center"/>
    </xf>
    <xf numFmtId="165" fontId="4" fillId="0" borderId="0" xfId="3" applyNumberFormat="1" applyAlignment="1">
      <alignment vertical="center"/>
    </xf>
    <xf numFmtId="165" fontId="4" fillId="0" borderId="0" xfId="3" applyNumberFormat="1"/>
    <xf numFmtId="0" fontId="44" fillId="10" borderId="19" xfId="3" applyFont="1" applyFill="1" applyBorder="1" applyAlignment="1">
      <alignment vertical="center" wrapText="1"/>
    </xf>
    <xf numFmtId="0" fontId="44" fillId="11" borderId="20" xfId="3" applyFont="1" applyFill="1" applyBorder="1" applyAlignment="1">
      <alignment vertical="center" wrapText="1"/>
    </xf>
    <xf numFmtId="0" fontId="44" fillId="3" borderId="20" xfId="3" applyFont="1" applyFill="1" applyBorder="1" applyAlignment="1">
      <alignment vertical="center" wrapText="1"/>
    </xf>
    <xf numFmtId="0" fontId="45" fillId="0" borderId="0" xfId="3" applyFont="1" applyAlignment="1">
      <alignment vertical="center"/>
    </xf>
    <xf numFmtId="165" fontId="46" fillId="0" borderId="0" xfId="3" applyNumberFormat="1" applyFont="1" applyAlignment="1">
      <alignment vertical="center"/>
    </xf>
    <xf numFmtId="0" fontId="44" fillId="12" borderId="20" xfId="3" applyFont="1" applyFill="1" applyBorder="1" applyAlignment="1">
      <alignment vertical="center" wrapText="1"/>
    </xf>
    <xf numFmtId="0" fontId="49" fillId="0" borderId="0" xfId="3" applyFont="1"/>
    <xf numFmtId="0" fontId="44" fillId="13" borderId="21" xfId="3" applyFont="1" applyFill="1" applyBorder="1" applyAlignment="1">
      <alignment vertical="center" wrapText="1"/>
    </xf>
    <xf numFmtId="0" fontId="4" fillId="0" borderId="13" xfId="3" applyBorder="1"/>
    <xf numFmtId="165" fontId="4" fillId="0" borderId="13" xfId="3" applyNumberFormat="1" applyBorder="1" applyAlignment="1">
      <alignment vertical="center"/>
    </xf>
    <xf numFmtId="165" fontId="4" fillId="0" borderId="13" xfId="3" applyNumberFormat="1" applyBorder="1"/>
    <xf numFmtId="0" fontId="35" fillId="0" borderId="13" xfId="3" applyFont="1" applyBorder="1" applyAlignment="1">
      <alignment vertical="center"/>
    </xf>
    <xf numFmtId="0" fontId="44" fillId="13" borderId="20" xfId="3" applyFont="1" applyFill="1" applyBorder="1" applyAlignment="1">
      <alignment vertical="center" wrapText="1"/>
    </xf>
    <xf numFmtId="0" fontId="50" fillId="0" borderId="0" xfId="6" applyFont="1"/>
    <xf numFmtId="0" fontId="6" fillId="0" borderId="0" xfId="6" applyFont="1"/>
    <xf numFmtId="0" fontId="51" fillId="0" borderId="0" xfId="6" applyFont="1"/>
    <xf numFmtId="0" fontId="12" fillId="0" borderId="0" xfId="6" applyFont="1" applyAlignment="1">
      <alignment vertical="center"/>
    </xf>
    <xf numFmtId="0" fontId="21" fillId="0" borderId="0" xfId="6" applyFont="1"/>
    <xf numFmtId="0" fontId="12" fillId="0" borderId="0" xfId="3" applyFont="1" applyAlignment="1">
      <alignment vertical="center" wrapText="1"/>
    </xf>
    <xf numFmtId="3" fontId="14" fillId="0" borderId="0" xfId="3" applyNumberFormat="1" applyFont="1"/>
    <xf numFmtId="0" fontId="14" fillId="0" borderId="0" xfId="6" applyFont="1"/>
    <xf numFmtId="165" fontId="14" fillId="0" borderId="0" xfId="6" applyNumberFormat="1" applyFont="1"/>
    <xf numFmtId="0" fontId="12" fillId="0" borderId="0" xfId="6" applyFont="1"/>
    <xf numFmtId="3" fontId="12" fillId="0" borderId="0" xfId="3" applyNumberFormat="1" applyFont="1"/>
    <xf numFmtId="0" fontId="7" fillId="4" borderId="1" xfId="7" applyFill="1" applyBorder="1" applyAlignment="1">
      <alignment horizontal="left" vertical="top" wrapText="1"/>
    </xf>
    <xf numFmtId="0" fontId="31" fillId="4" borderId="1" xfId="7" applyFont="1" applyFill="1" applyBorder="1" applyAlignment="1">
      <alignment horizontal="left" vertical="top" wrapText="1"/>
    </xf>
    <xf numFmtId="3" fontId="31" fillId="2" borderId="1" xfId="7" applyNumberFormat="1" applyFont="1" applyFill="1" applyBorder="1" applyAlignment="1">
      <alignment horizontal="right"/>
    </xf>
    <xf numFmtId="3" fontId="7" fillId="2" borderId="1" xfId="7" applyNumberFormat="1" applyFill="1" applyBorder="1" applyAlignment="1">
      <alignment horizontal="right"/>
    </xf>
    <xf numFmtId="0" fontId="44" fillId="2" borderId="18" xfId="4" applyFont="1" applyFill="1" applyBorder="1" applyAlignment="1">
      <alignment horizontal="center" vertical="top" wrapText="1"/>
    </xf>
    <xf numFmtId="0" fontId="44" fillId="9" borderId="18" xfId="4" applyFont="1" applyFill="1" applyBorder="1" applyAlignment="1">
      <alignment vertical="top" wrapText="1"/>
    </xf>
    <xf numFmtId="164" fontId="35" fillId="2" borderId="18" xfId="5" applyNumberFormat="1" applyFont="1" applyFill="1" applyBorder="1" applyAlignment="1">
      <alignment horizontal="right"/>
    </xf>
    <xf numFmtId="0" fontId="3" fillId="14" borderId="0" xfId="6" applyFont="1" applyFill="1"/>
    <xf numFmtId="0" fontId="1" fillId="14" borderId="0" xfId="6" applyFill="1"/>
    <xf numFmtId="0" fontId="44" fillId="3" borderId="18" xfId="8" applyFont="1" applyFill="1" applyBorder="1" applyAlignment="1">
      <alignment horizontal="center" vertical="top" wrapText="1"/>
    </xf>
    <xf numFmtId="0" fontId="47" fillId="3" borderId="18" xfId="8" applyFont="1" applyFill="1" applyBorder="1" applyAlignment="1">
      <alignment horizontal="center" vertical="top" wrapText="1"/>
    </xf>
    <xf numFmtId="0" fontId="44" fillId="9" borderId="18" xfId="8" applyFont="1" applyFill="1" applyBorder="1" applyAlignment="1">
      <alignment vertical="top" wrapText="1"/>
    </xf>
    <xf numFmtId="164" fontId="35" fillId="5" borderId="18" xfId="5" applyNumberFormat="1" applyFont="1" applyFill="1" applyBorder="1" applyAlignment="1">
      <alignment horizontal="right"/>
    </xf>
    <xf numFmtId="164" fontId="35" fillId="3" borderId="18" xfId="5" applyNumberFormat="1" applyFont="1" applyFill="1" applyBorder="1" applyAlignment="1">
      <alignment horizontal="right"/>
    </xf>
    <xf numFmtId="0" fontId="47" fillId="9" borderId="18" xfId="8" applyFont="1" applyFill="1" applyBorder="1" applyAlignment="1">
      <alignment vertical="top" wrapText="1"/>
    </xf>
    <xf numFmtId="164" fontId="48" fillId="3" borderId="18" xfId="5" applyNumberFormat="1" applyFont="1" applyFill="1" applyBorder="1" applyAlignment="1">
      <alignment horizontal="right"/>
    </xf>
    <xf numFmtId="164" fontId="48" fillId="5" borderId="18" xfId="5" applyNumberFormat="1" applyFont="1" applyFill="1" applyBorder="1" applyAlignment="1">
      <alignment horizontal="right"/>
    </xf>
    <xf numFmtId="0" fontId="44" fillId="3" borderId="18" xfId="4" applyFont="1" applyFill="1" applyBorder="1" applyAlignment="1">
      <alignment horizontal="center" vertical="top" wrapText="1"/>
    </xf>
    <xf numFmtId="0" fontId="47" fillId="3" borderId="18" xfId="4" applyFont="1" applyFill="1" applyBorder="1" applyAlignment="1">
      <alignment horizontal="center" vertical="top" wrapText="1"/>
    </xf>
    <xf numFmtId="0" fontId="47" fillId="2" borderId="18" xfId="4" applyFont="1" applyFill="1" applyBorder="1" applyAlignment="1">
      <alignment horizontal="center" vertical="top" wrapText="1"/>
    </xf>
    <xf numFmtId="0" fontId="47" fillId="9" borderId="18" xfId="4" applyFont="1" applyFill="1" applyBorder="1" applyAlignment="1">
      <alignment vertical="top" wrapText="1"/>
    </xf>
    <xf numFmtId="164" fontId="48" fillId="2" borderId="18" xfId="5" applyNumberFormat="1" applyFont="1" applyFill="1" applyBorder="1" applyAlignment="1">
      <alignment horizontal="right"/>
    </xf>
    <xf numFmtId="3" fontId="12" fillId="0" borderId="25" xfId="3" applyNumberFormat="1" applyFont="1" applyBorder="1" applyAlignment="1">
      <alignment horizontal="right"/>
    </xf>
    <xf numFmtId="3" fontId="12" fillId="0" borderId="3" xfId="3" applyNumberFormat="1" applyFont="1" applyBorder="1" applyAlignment="1">
      <alignment horizontal="right"/>
    </xf>
    <xf numFmtId="3" fontId="12" fillId="0" borderId="2" xfId="3" applyNumberFormat="1" applyFont="1" applyBorder="1" applyAlignment="1">
      <alignment horizontal="right"/>
    </xf>
    <xf numFmtId="3" fontId="14" fillId="0" borderId="0" xfId="6" applyNumberFormat="1" applyFont="1"/>
    <xf numFmtId="3" fontId="14" fillId="0" borderId="4" xfId="6" applyNumberFormat="1" applyFont="1" applyBorder="1"/>
    <xf numFmtId="166" fontId="14" fillId="0" borderId="11" xfId="6" applyNumberFormat="1" applyFont="1" applyBorder="1"/>
    <xf numFmtId="3" fontId="12" fillId="0" borderId="4" xfId="3" applyNumberFormat="1" applyFont="1" applyBorder="1"/>
    <xf numFmtId="166" fontId="12" fillId="0" borderId="11" xfId="6" applyNumberFormat="1" applyFont="1" applyBorder="1"/>
    <xf numFmtId="0" fontId="3" fillId="3" borderId="0" xfId="0" applyFont="1" applyFill="1"/>
    <xf numFmtId="0" fontId="3" fillId="0" borderId="0" xfId="0" applyFont="1"/>
    <xf numFmtId="0" fontId="42" fillId="0" borderId="0" xfId="0" applyFont="1" applyAlignment="1">
      <alignment vertical="center" wrapText="1"/>
    </xf>
    <xf numFmtId="0" fontId="42" fillId="6" borderId="0" xfId="0" applyFont="1" applyFill="1" applyAlignment="1">
      <alignment vertical="center" wrapText="1"/>
    </xf>
    <xf numFmtId="0" fontId="0" fillId="0" borderId="0" xfId="0" applyAlignment="1">
      <alignment vertical="center"/>
    </xf>
    <xf numFmtId="164" fontId="0" fillId="0" borderId="0" xfId="1" applyNumberFormat="1" applyFont="1" applyAlignment="1">
      <alignment vertical="center"/>
    </xf>
    <xf numFmtId="164" fontId="0" fillId="6" borderId="0" xfId="1" applyNumberFormat="1" applyFont="1" applyFill="1" applyAlignment="1">
      <alignment vertical="center"/>
    </xf>
    <xf numFmtId="0" fontId="3" fillId="0" borderId="0" xfId="0" applyFont="1" applyAlignment="1">
      <alignment vertical="center"/>
    </xf>
    <xf numFmtId="0" fontId="3" fillId="6" borderId="0" xfId="0" applyFont="1" applyFill="1"/>
    <xf numFmtId="164" fontId="3" fillId="0" borderId="0" xfId="1" applyNumberFormat="1" applyFont="1" applyAlignment="1">
      <alignment vertical="center"/>
    </xf>
    <xf numFmtId="164" fontId="3" fillId="6" borderId="0" xfId="1" applyNumberFormat="1" applyFont="1" applyFill="1" applyAlignment="1">
      <alignment vertical="center"/>
    </xf>
    <xf numFmtId="0" fontId="50" fillId="0" borderId="0" xfId="0" applyFont="1"/>
    <xf numFmtId="0" fontId="34" fillId="0" borderId="0" xfId="0" applyFont="1"/>
    <xf numFmtId="0" fontId="26" fillId="0" borderId="26" xfId="0" applyFont="1" applyBorder="1" applyAlignment="1">
      <alignment horizontal="right" vertical="center"/>
    </xf>
    <xf numFmtId="0" fontId="12" fillId="0" borderId="26" xfId="0" applyFont="1" applyBorder="1" applyAlignment="1">
      <alignment horizontal="right" vertical="center"/>
    </xf>
    <xf numFmtId="0" fontId="12" fillId="0" borderId="27" xfId="0" applyFont="1" applyBorder="1" applyAlignment="1">
      <alignment horizontal="right" vertical="center"/>
    </xf>
    <xf numFmtId="0" fontId="15" fillId="0" borderId="4" xfId="0" applyFont="1" applyBorder="1" applyAlignment="1">
      <alignment vertical="center" wrapText="1"/>
    </xf>
    <xf numFmtId="3" fontId="24" fillId="0" borderId="0" xfId="0" applyNumberFormat="1" applyFont="1" applyAlignment="1">
      <alignment vertical="center"/>
    </xf>
    <xf numFmtId="3" fontId="14" fillId="0" borderId="0" xfId="0" applyNumberFormat="1" applyFont="1" applyAlignment="1">
      <alignment vertical="center"/>
    </xf>
    <xf numFmtId="3" fontId="14" fillId="0" borderId="11" xfId="0" applyNumberFormat="1" applyFont="1" applyBorder="1" applyAlignment="1">
      <alignment vertical="center"/>
    </xf>
    <xf numFmtId="0" fontId="24" fillId="0" borderId="0" xfId="0" applyFont="1" applyAlignment="1">
      <alignment vertical="center"/>
    </xf>
    <xf numFmtId="0" fontId="14" fillId="0" borderId="0" xfId="0" applyFont="1" applyAlignment="1">
      <alignment vertical="center"/>
    </xf>
    <xf numFmtId="0" fontId="14" fillId="0" borderId="11" xfId="0" applyFont="1" applyBorder="1" applyAlignment="1">
      <alignment vertical="center"/>
    </xf>
    <xf numFmtId="3" fontId="24" fillId="0" borderId="0" xfId="0" applyNumberFormat="1" applyFont="1" applyAlignment="1">
      <alignment vertical="center" wrapText="1"/>
    </xf>
    <xf numFmtId="3" fontId="14" fillId="0" borderId="0" xfId="0" applyNumberFormat="1" applyFont="1" applyAlignment="1">
      <alignment vertical="center" wrapText="1"/>
    </xf>
    <xf numFmtId="3" fontId="14" fillId="0" borderId="11" xfId="0" applyNumberFormat="1" applyFont="1" applyBorder="1" applyAlignment="1">
      <alignment vertical="center" wrapText="1"/>
    </xf>
    <xf numFmtId="0" fontId="18" fillId="0" borderId="9" xfId="0" applyFont="1" applyBorder="1" applyAlignment="1">
      <alignment horizontal="left" vertical="center"/>
    </xf>
    <xf numFmtId="3" fontId="26" fillId="0" borderId="8" xfId="0" applyNumberFormat="1" applyFont="1" applyBorder="1" applyAlignment="1">
      <alignment vertical="center"/>
    </xf>
    <xf numFmtId="3" fontId="12" fillId="0" borderId="8" xfId="0" applyNumberFormat="1" applyFont="1" applyBorder="1" applyAlignment="1">
      <alignment vertical="center"/>
    </xf>
    <xf numFmtId="3" fontId="12" fillId="0" borderId="7" xfId="0" applyNumberFormat="1" applyFont="1" applyBorder="1" applyAlignment="1">
      <alignment vertical="center"/>
    </xf>
    <xf numFmtId="0" fontId="12" fillId="0" borderId="0" xfId="0" applyFont="1" applyAlignment="1">
      <alignment horizontal="right" vertical="center"/>
    </xf>
    <xf numFmtId="0" fontId="18" fillId="0" borderId="4" xfId="0" applyFont="1" applyBorder="1" applyAlignment="1">
      <alignment vertical="center"/>
    </xf>
    <xf numFmtId="0" fontId="12" fillId="0" borderId="0" xfId="0" applyFont="1" applyAlignment="1">
      <alignment vertical="center"/>
    </xf>
    <xf numFmtId="49" fontId="32" fillId="0" borderId="0" xfId="2" applyNumberFormat="1" applyFont="1" applyAlignment="1">
      <alignment horizontal="center" wrapText="1"/>
    </xf>
    <xf numFmtId="0" fontId="12" fillId="0" borderId="4" xfId="6" applyFont="1" applyBorder="1" applyAlignment="1">
      <alignment horizontal="center" vertical="center"/>
    </xf>
    <xf numFmtId="0" fontId="12" fillId="0" borderId="2" xfId="6" applyFont="1" applyBorder="1" applyAlignment="1">
      <alignment horizontal="center" vertical="center"/>
    </xf>
    <xf numFmtId="0" fontId="12" fillId="0" borderId="12" xfId="6" applyFont="1" applyBorder="1" applyAlignment="1">
      <alignment horizontal="center"/>
    </xf>
    <xf numFmtId="0" fontId="12" fillId="0" borderId="13" xfId="6" applyFont="1" applyBorder="1" applyAlignment="1">
      <alignment horizontal="center"/>
    </xf>
    <xf numFmtId="0" fontId="12" fillId="0" borderId="14" xfId="6" applyFont="1" applyBorder="1" applyAlignment="1">
      <alignment horizontal="center"/>
    </xf>
    <xf numFmtId="0" fontId="12" fillId="0" borderId="22" xfId="3" applyFont="1" applyBorder="1" applyAlignment="1">
      <alignment horizontal="center" vertical="center" wrapText="1"/>
    </xf>
    <xf numFmtId="0" fontId="12" fillId="0" borderId="23" xfId="3" applyFont="1" applyBorder="1" applyAlignment="1">
      <alignment horizontal="center" vertical="center" wrapText="1"/>
    </xf>
    <xf numFmtId="0" fontId="12" fillId="0" borderId="24"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25" xfId="3" applyFont="1" applyBorder="1" applyAlignment="1">
      <alignment horizontal="center" vertical="center" wrapText="1"/>
    </xf>
    <xf numFmtId="0" fontId="12" fillId="0" borderId="8" xfId="3" applyFont="1" applyBorder="1" applyAlignment="1">
      <alignment horizontal="center" vertical="center" wrapText="1"/>
    </xf>
    <xf numFmtId="0" fontId="12" fillId="0" borderId="3" xfId="3" applyFont="1" applyBorder="1" applyAlignment="1">
      <alignment horizontal="center" vertical="center" wrapText="1"/>
    </xf>
    <xf numFmtId="0" fontId="47" fillId="3" borderId="15" xfId="8" applyFont="1" applyFill="1" applyBorder="1" applyAlignment="1">
      <alignment horizontal="center" vertical="top" wrapText="1"/>
    </xf>
    <xf numFmtId="0" fontId="47" fillId="3" borderId="16" xfId="8" applyFont="1" applyFill="1" applyBorder="1" applyAlignment="1">
      <alignment horizontal="center" vertical="top" wrapText="1"/>
    </xf>
    <xf numFmtId="0" fontId="47" fillId="3" borderId="17" xfId="8" applyFont="1" applyFill="1" applyBorder="1" applyAlignment="1">
      <alignment horizontal="center" vertical="top" wrapText="1"/>
    </xf>
    <xf numFmtId="0" fontId="31" fillId="4" borderId="1" xfId="7" applyFont="1" applyFill="1" applyBorder="1" applyAlignment="1">
      <alignment horizontal="center" vertical="top" wrapText="1"/>
    </xf>
    <xf numFmtId="0" fontId="47" fillId="3" borderId="15" xfId="4" applyFont="1" applyFill="1" applyBorder="1" applyAlignment="1">
      <alignment horizontal="center" vertical="top" wrapText="1"/>
    </xf>
    <xf numFmtId="0" fontId="47" fillId="3" borderId="16" xfId="4" applyFont="1" applyFill="1" applyBorder="1" applyAlignment="1">
      <alignment horizontal="center" vertical="top" wrapText="1"/>
    </xf>
    <xf numFmtId="0" fontId="47" fillId="3" borderId="17" xfId="4" applyFont="1" applyFill="1" applyBorder="1" applyAlignment="1">
      <alignment horizontal="center" vertical="top" wrapText="1"/>
    </xf>
    <xf numFmtId="0" fontId="47" fillId="2" borderId="15" xfId="4" applyFont="1" applyFill="1" applyBorder="1" applyAlignment="1">
      <alignment horizontal="center" vertical="top" wrapText="1"/>
    </xf>
    <xf numFmtId="0" fontId="47" fillId="2" borderId="16" xfId="4" applyFont="1" applyFill="1" applyBorder="1" applyAlignment="1">
      <alignment horizontal="center" vertical="top" wrapText="1"/>
    </xf>
    <xf numFmtId="0" fontId="47" fillId="2" borderId="17" xfId="4" applyFont="1" applyFill="1" applyBorder="1" applyAlignment="1">
      <alignment horizontal="center" vertical="top" wrapText="1"/>
    </xf>
    <xf numFmtId="0" fontId="18" fillId="0" borderId="4" xfId="0" applyFont="1" applyBorder="1" applyAlignment="1">
      <alignment horizontal="center" vertical="center"/>
    </xf>
    <xf numFmtId="0" fontId="18" fillId="0" borderId="2" xfId="0" applyFont="1" applyBorder="1" applyAlignment="1">
      <alignment horizontal="center" vertical="center"/>
    </xf>
    <xf numFmtId="0" fontId="26" fillId="0" borderId="0" xfId="0" applyFont="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44" fillId="9" borderId="18" xfId="9" applyFont="1" applyFill="1" applyBorder="1" applyAlignment="1">
      <alignment vertical="top" wrapText="1"/>
    </xf>
    <xf numFmtId="164" fontId="35" fillId="15" borderId="18" xfId="5" applyNumberFormat="1" applyFont="1" applyFill="1" applyBorder="1" applyAlignment="1">
      <alignment horizontal="right"/>
    </xf>
    <xf numFmtId="164" fontId="35" fillId="0" borderId="18" xfId="5" applyNumberFormat="1" applyFont="1" applyFill="1" applyBorder="1" applyAlignment="1">
      <alignment horizontal="right"/>
    </xf>
    <xf numFmtId="164" fontId="48" fillId="15" borderId="18" xfId="5" applyNumberFormat="1" applyFont="1" applyFill="1" applyBorder="1" applyAlignment="1">
      <alignment horizontal="right"/>
    </xf>
    <xf numFmtId="0" fontId="35" fillId="0" borderId="18" xfId="3" applyFont="1" applyBorder="1"/>
    <xf numFmtId="0" fontId="22" fillId="0" borderId="0" xfId="6" applyFont="1"/>
    <xf numFmtId="0" fontId="52" fillId="0" borderId="15" xfId="3" applyFont="1" applyBorder="1" applyAlignment="1">
      <alignment vertical="top" wrapText="1"/>
    </xf>
    <xf numFmtId="0" fontId="44" fillId="9" borderId="15" xfId="9" applyFont="1" applyFill="1" applyBorder="1" applyAlignment="1">
      <alignment horizontal="center" vertical="top" wrapText="1"/>
    </xf>
    <xf numFmtId="0" fontId="44" fillId="9" borderId="16" xfId="9" applyFont="1" applyFill="1" applyBorder="1" applyAlignment="1">
      <alignment horizontal="center" vertical="top" wrapText="1"/>
    </xf>
    <xf numFmtId="0" fontId="44" fillId="9" borderId="28" xfId="9" applyFont="1" applyFill="1" applyBorder="1" applyAlignment="1">
      <alignment horizontal="center" vertical="top" wrapText="1"/>
    </xf>
    <xf numFmtId="0" fontId="53" fillId="0" borderId="22" xfId="6" applyFont="1" applyBorder="1" applyAlignment="1">
      <alignment horizontal="center" vertical="center"/>
    </xf>
    <xf numFmtId="0" fontId="53" fillId="0" borderId="23" xfId="6" applyFont="1" applyBorder="1" applyAlignment="1">
      <alignment horizontal="center" vertical="center"/>
    </xf>
    <xf numFmtId="0" fontId="53" fillId="0" borderId="24" xfId="6" applyFont="1" applyBorder="1" applyAlignment="1">
      <alignment horizontal="center" vertical="center"/>
    </xf>
    <xf numFmtId="0" fontId="12" fillId="0" borderId="29" xfId="3" applyFont="1" applyBorder="1" applyAlignment="1">
      <alignment vertical="center" wrapText="1"/>
    </xf>
    <xf numFmtId="0" fontId="8" fillId="0" borderId="30" xfId="3" applyFont="1" applyBorder="1" applyAlignment="1">
      <alignment horizontal="right" vertical="center" wrapText="1"/>
    </xf>
    <xf numFmtId="0" fontId="12" fillId="0" borderId="30" xfId="3" applyFont="1" applyBorder="1" applyAlignment="1">
      <alignment horizontal="right" vertical="center" wrapText="1"/>
    </xf>
    <xf numFmtId="0" fontId="1" fillId="16" borderId="0" xfId="6" applyFill="1"/>
    <xf numFmtId="0" fontId="12" fillId="0" borderId="31" xfId="3" applyFont="1" applyBorder="1" applyAlignment="1">
      <alignment vertical="center" wrapText="1"/>
    </xf>
    <xf numFmtId="164" fontId="8" fillId="0" borderId="32" xfId="5" applyNumberFormat="1" applyFont="1" applyFill="1" applyBorder="1" applyAlignment="1">
      <alignment horizontal="right" vertical="center"/>
    </xf>
    <xf numFmtId="164" fontId="12" fillId="0" borderId="32" xfId="5" applyNumberFormat="1" applyFont="1" applyFill="1" applyBorder="1" applyAlignment="1">
      <alignment horizontal="right" vertical="center"/>
    </xf>
    <xf numFmtId="0" fontId="14" fillId="0" borderId="33" xfId="3" applyFont="1" applyBorder="1" applyAlignment="1">
      <alignment vertical="center" wrapText="1"/>
    </xf>
    <xf numFmtId="164" fontId="9" fillId="0" borderId="18" xfId="5" applyNumberFormat="1" applyFont="1" applyFill="1" applyBorder="1" applyAlignment="1">
      <alignment horizontal="right" vertical="center"/>
    </xf>
    <xf numFmtId="164" fontId="14" fillId="0" borderId="18" xfId="5" applyNumberFormat="1" applyFont="1" applyFill="1" applyBorder="1" applyAlignment="1">
      <alignment horizontal="right" vertical="center"/>
    </xf>
    <xf numFmtId="0" fontId="16" fillId="0" borderId="33" xfId="3" applyFont="1" applyBorder="1" applyAlignment="1">
      <alignment vertical="center" wrapText="1"/>
    </xf>
    <xf numFmtId="164" fontId="10" fillId="0" borderId="18" xfId="5" applyNumberFormat="1" applyFont="1" applyFill="1" applyBorder="1" applyAlignment="1">
      <alignment horizontal="right" vertical="center"/>
    </xf>
    <xf numFmtId="164" fontId="16" fillId="0" borderId="18" xfId="5" applyNumberFormat="1" applyFont="1" applyFill="1" applyBorder="1" applyAlignment="1">
      <alignment horizontal="right" vertical="center"/>
    </xf>
    <xf numFmtId="167" fontId="10" fillId="0" borderId="18" xfId="5" applyNumberFormat="1" applyFont="1" applyFill="1" applyBorder="1" applyAlignment="1">
      <alignment horizontal="right" vertical="center"/>
    </xf>
    <xf numFmtId="167" fontId="16" fillId="0" borderId="18" xfId="5" applyNumberFormat="1" applyFont="1" applyFill="1" applyBorder="1" applyAlignment="1">
      <alignment horizontal="right" vertical="center"/>
    </xf>
    <xf numFmtId="3" fontId="1" fillId="16" borderId="0" xfId="6" applyNumberFormat="1" applyFill="1"/>
    <xf numFmtId="164" fontId="5" fillId="0" borderId="0" xfId="5" quotePrefix="1" applyNumberFormat="1" applyFont="1" applyFill="1" applyAlignment="1">
      <alignment horizontal="right" vertical="center"/>
    </xf>
    <xf numFmtId="164" fontId="34" fillId="0" borderId="0" xfId="5" quotePrefix="1" applyNumberFormat="1" applyFont="1" applyFill="1" applyAlignment="1">
      <alignment horizontal="right" vertical="center"/>
    </xf>
    <xf numFmtId="164" fontId="2" fillId="0" borderId="0" xfId="5" quotePrefix="1" applyNumberFormat="1" applyFont="1" applyFill="1" applyAlignment="1">
      <alignment horizontal="right" vertical="center"/>
    </xf>
    <xf numFmtId="164" fontId="54" fillId="0" borderId="18" xfId="5" applyNumberFormat="1" applyFont="1" applyFill="1" applyBorder="1" applyAlignment="1">
      <alignment horizontal="right" vertical="center"/>
    </xf>
    <xf numFmtId="164" fontId="14" fillId="0" borderId="19" xfId="5" applyNumberFormat="1" applyFont="1" applyFill="1" applyBorder="1" applyAlignment="1">
      <alignment horizontal="right" vertical="center"/>
    </xf>
    <xf numFmtId="167" fontId="14" fillId="0" borderId="19" xfId="5" quotePrefix="1" applyNumberFormat="1" applyFont="1" applyFill="1" applyBorder="1" applyAlignment="1">
      <alignment horizontal="right" vertical="center"/>
    </xf>
    <xf numFmtId="167" fontId="14" fillId="0" borderId="0" xfId="5" applyNumberFormat="1" applyFont="1" applyFill="1" applyAlignment="1">
      <alignment horizontal="right" vertical="center"/>
    </xf>
    <xf numFmtId="0" fontId="12" fillId="0" borderId="34" xfId="3" applyFont="1" applyBorder="1" applyAlignment="1">
      <alignment vertical="center" wrapText="1"/>
    </xf>
    <xf numFmtId="164" fontId="8" fillId="0" borderId="18" xfId="5" applyNumberFormat="1" applyFont="1" applyFill="1" applyBorder="1" applyAlignment="1">
      <alignment horizontal="right" vertical="center"/>
    </xf>
    <xf numFmtId="164" fontId="12" fillId="0" borderId="18" xfId="5" applyNumberFormat="1" applyFont="1" applyFill="1" applyBorder="1" applyAlignment="1">
      <alignment horizontal="right" vertical="center"/>
    </xf>
    <xf numFmtId="164" fontId="12" fillId="0" borderId="0" xfId="5" applyNumberFormat="1" applyFont="1" applyFill="1" applyAlignment="1">
      <alignment vertical="center"/>
    </xf>
    <xf numFmtId="0" fontId="14" fillId="0" borderId="0" xfId="3" applyFont="1" applyAlignment="1">
      <alignment vertical="center" wrapText="1"/>
    </xf>
    <xf numFmtId="3" fontId="9" fillId="0" borderId="17" xfId="3" applyNumberFormat="1" applyFont="1" applyBorder="1" applyAlignment="1">
      <alignment horizontal="right" vertical="center"/>
    </xf>
    <xf numFmtId="3" fontId="9" fillId="0" borderId="18" xfId="3" applyNumberFormat="1" applyFont="1" applyBorder="1" applyAlignment="1">
      <alignment horizontal="right" vertical="center"/>
    </xf>
    <xf numFmtId="3" fontId="14" fillId="0" borderId="18" xfId="3" applyNumberFormat="1" applyFont="1" applyBorder="1" applyAlignment="1">
      <alignment horizontal="right" vertical="center"/>
    </xf>
    <xf numFmtId="164" fontId="15" fillId="0" borderId="0" xfId="6" applyNumberFormat="1" applyFont="1" applyAlignment="1">
      <alignment vertical="center"/>
    </xf>
    <xf numFmtId="0" fontId="14" fillId="0" borderId="33" xfId="3" applyFont="1" applyBorder="1" applyAlignment="1">
      <alignment vertical="center"/>
    </xf>
    <xf numFmtId="0" fontId="55" fillId="0" borderId="0" xfId="6" applyFont="1"/>
    <xf numFmtId="0" fontId="56" fillId="0" borderId="0" xfId="4" applyFont="1" applyAlignment="1">
      <alignment vertical="center"/>
    </xf>
    <xf numFmtId="0" fontId="31" fillId="0" borderId="0" xfId="4" applyFont="1" applyAlignment="1">
      <alignment vertical="center"/>
    </xf>
    <xf numFmtId="0" fontId="43" fillId="7" borderId="18" xfId="9" applyFont="1" applyFill="1" applyBorder="1" applyAlignment="1">
      <alignment horizontal="center" vertical="center" wrapText="1"/>
    </xf>
    <xf numFmtId="0" fontId="7" fillId="4" borderId="1" xfId="10" applyFill="1" applyBorder="1" applyAlignment="1">
      <alignment horizontal="left" vertical="center" wrapText="1"/>
    </xf>
    <xf numFmtId="0" fontId="7" fillId="0" borderId="0" xfId="4" applyAlignment="1">
      <alignment vertical="center"/>
    </xf>
    <xf numFmtId="0" fontId="57" fillId="9" borderId="18" xfId="9" applyFont="1" applyFill="1" applyBorder="1" applyAlignment="1">
      <alignment vertical="center" wrapText="1"/>
    </xf>
    <xf numFmtId="164" fontId="58" fillId="15" borderId="18" xfId="5" applyNumberFormat="1" applyFont="1" applyFill="1" applyBorder="1" applyAlignment="1">
      <alignment horizontal="right" vertical="center"/>
    </xf>
    <xf numFmtId="3" fontId="33" fillId="0" borderId="1" xfId="10" applyNumberFormat="1" applyFont="1" applyBorder="1" applyAlignment="1">
      <alignment horizontal="right" vertical="center"/>
    </xf>
    <xf numFmtId="164" fontId="58" fillId="0" borderId="18" xfId="5" applyNumberFormat="1" applyFont="1" applyFill="1" applyBorder="1" applyAlignment="1">
      <alignment horizontal="right" vertical="center"/>
    </xf>
    <xf numFmtId="0" fontId="33" fillId="4" borderId="1" xfId="10" applyFont="1" applyFill="1" applyBorder="1" applyAlignment="1">
      <alignment horizontal="left" vertical="center" wrapText="1"/>
    </xf>
    <xf numFmtId="164" fontId="7" fillId="0" borderId="0" xfId="4" applyNumberFormat="1" applyAlignment="1">
      <alignment vertical="center"/>
    </xf>
    <xf numFmtId="0" fontId="47" fillId="9" borderId="18" xfId="9" applyFont="1" applyFill="1" applyBorder="1" applyAlignment="1">
      <alignment vertical="top" wrapText="1"/>
    </xf>
    <xf numFmtId="3" fontId="59" fillId="0" borderId="1" xfId="10" applyNumberFormat="1" applyFont="1" applyBorder="1" applyAlignment="1">
      <alignment horizontal="right" vertical="center"/>
    </xf>
    <xf numFmtId="164" fontId="60" fillId="15" borderId="18" xfId="5" applyNumberFormat="1" applyFont="1" applyFill="1" applyBorder="1" applyAlignment="1">
      <alignment horizontal="right"/>
    </xf>
    <xf numFmtId="164" fontId="60" fillId="0" borderId="18" xfId="5" applyNumberFormat="1" applyFont="1" applyFill="1" applyBorder="1" applyAlignment="1">
      <alignment horizontal="right"/>
    </xf>
    <xf numFmtId="164" fontId="0" fillId="0" borderId="0" xfId="5" applyNumberFormat="1" applyFont="1" applyAlignment="1">
      <alignment vertical="center"/>
    </xf>
    <xf numFmtId="0" fontId="0" fillId="4" borderId="1" xfId="10" applyFont="1" applyFill="1" applyBorder="1" applyAlignment="1">
      <alignment horizontal="left" vertical="center" wrapText="1"/>
    </xf>
    <xf numFmtId="165" fontId="7" fillId="0" borderId="0" xfId="4" applyNumberFormat="1" applyAlignment="1">
      <alignment vertical="center"/>
    </xf>
    <xf numFmtId="0" fontId="22" fillId="0" borderId="0" xfId="3" applyFont="1"/>
    <xf numFmtId="0" fontId="7" fillId="0" borderId="0" xfId="10"/>
    <xf numFmtId="0" fontId="7" fillId="0" borderId="1" xfId="10" applyBorder="1" applyAlignment="1">
      <alignment horizontal="left" vertical="top"/>
    </xf>
    <xf numFmtId="0" fontId="20" fillId="0" borderId="0" xfId="4" applyFont="1" applyAlignment="1">
      <alignment horizontal="left" vertical="center"/>
    </xf>
    <xf numFmtId="0" fontId="4" fillId="0" borderId="0" xfId="11"/>
    <xf numFmtId="0" fontId="0" fillId="3" borderId="0" xfId="10" applyFont="1" applyFill="1"/>
    <xf numFmtId="0" fontId="7" fillId="17" borderId="1" xfId="10" applyFill="1" applyBorder="1" applyAlignment="1">
      <alignment horizontal="left"/>
    </xf>
    <xf numFmtId="0" fontId="7" fillId="4" borderId="1" xfId="10" applyFill="1" applyBorder="1" applyAlignment="1">
      <alignment horizontal="left" vertical="top" wrapText="1"/>
    </xf>
    <xf numFmtId="0" fontId="7" fillId="4" borderId="1" xfId="10" applyFill="1" applyBorder="1" applyAlignment="1">
      <alignment vertical="top" wrapText="1"/>
    </xf>
    <xf numFmtId="0" fontId="12" fillId="0" borderId="2" xfId="4" applyFont="1" applyBorder="1" applyAlignment="1">
      <alignment horizontal="left" vertical="center"/>
    </xf>
    <xf numFmtId="0" fontId="31" fillId="4" borderId="1" xfId="10" applyFont="1" applyFill="1" applyBorder="1" applyAlignment="1">
      <alignment horizontal="left" vertical="top" wrapText="1"/>
    </xf>
    <xf numFmtId="3" fontId="31" fillId="0" borderId="1" xfId="10" applyNumberFormat="1" applyFont="1" applyBorder="1" applyAlignment="1">
      <alignment horizontal="right"/>
    </xf>
    <xf numFmtId="3" fontId="14" fillId="0" borderId="0" xfId="3" applyNumberFormat="1" applyFont="1" applyAlignment="1">
      <alignment horizontal="right" vertical="center"/>
    </xf>
    <xf numFmtId="3" fontId="7" fillId="0" borderId="1" xfId="10" applyNumberFormat="1" applyBorder="1" applyAlignment="1">
      <alignment horizontal="right"/>
    </xf>
    <xf numFmtId="0" fontId="12" fillId="0" borderId="9" xfId="3" applyFont="1" applyBorder="1" applyAlignment="1">
      <alignment vertical="center" wrapText="1"/>
    </xf>
    <xf numFmtId="3" fontId="12" fillId="0" borderId="8" xfId="3" applyNumberFormat="1" applyFont="1" applyBorder="1" applyAlignment="1">
      <alignment horizontal="right" vertical="center"/>
    </xf>
    <xf numFmtId="0" fontId="12" fillId="0" borderId="14" xfId="3" applyFont="1" applyBorder="1" applyAlignment="1">
      <alignment vertical="center" wrapText="1"/>
    </xf>
    <xf numFmtId="3" fontId="12" fillId="0" borderId="13" xfId="3" applyNumberFormat="1" applyFont="1" applyBorder="1" applyAlignment="1">
      <alignment horizontal="right" vertical="center"/>
    </xf>
    <xf numFmtId="0" fontId="35" fillId="0" borderId="18" xfId="11" applyFont="1" applyBorder="1" applyAlignment="1">
      <alignment horizontal="right"/>
    </xf>
    <xf numFmtId="0" fontId="61" fillId="0" borderId="0" xfId="4" applyFont="1" applyAlignment="1">
      <alignment horizontal="left" vertical="top"/>
    </xf>
    <xf numFmtId="0" fontId="7" fillId="0" borderId="1" xfId="4" applyBorder="1" applyAlignment="1">
      <alignment horizontal="left" vertical="top"/>
    </xf>
    <xf numFmtId="0" fontId="7" fillId="3" borderId="10" xfId="4" applyFill="1" applyBorder="1" applyAlignment="1">
      <alignment horizontal="left" vertical="top"/>
    </xf>
    <xf numFmtId="0" fontId="7" fillId="17" borderId="1" xfId="4" applyFill="1" applyBorder="1" applyAlignment="1">
      <alignment horizontal="left"/>
    </xf>
    <xf numFmtId="0" fontId="7" fillId="4" borderId="1" xfId="4" applyFill="1" applyBorder="1" applyAlignment="1">
      <alignment vertical="top" wrapText="1"/>
    </xf>
    <xf numFmtId="0" fontId="31" fillId="4" borderId="1" xfId="4" applyFont="1" applyFill="1" applyBorder="1" applyAlignment="1">
      <alignment horizontal="left" vertical="top" wrapText="1"/>
    </xf>
    <xf numFmtId="3" fontId="31" fillId="0" borderId="0" xfId="4" applyNumberFormat="1" applyFont="1" applyAlignment="1">
      <alignment horizontal="right"/>
    </xf>
    <xf numFmtId="3" fontId="7" fillId="0" borderId="0" xfId="4" applyNumberFormat="1" applyAlignment="1">
      <alignment horizontal="right"/>
    </xf>
    <xf numFmtId="165" fontId="7" fillId="0" borderId="0" xfId="10" applyNumberFormat="1"/>
    <xf numFmtId="0" fontId="22" fillId="0" borderId="0" xfId="4" applyFont="1" applyAlignment="1">
      <alignment horizontal="left" vertical="center"/>
    </xf>
    <xf numFmtId="0" fontId="37" fillId="0" borderId="0" xfId="4" applyFont="1" applyAlignment="1">
      <alignment horizontal="left" vertical="center"/>
    </xf>
    <xf numFmtId="0" fontId="61" fillId="0" borderId="0" xfId="10" applyFont="1" applyAlignment="1">
      <alignment horizontal="left" vertical="top"/>
    </xf>
    <xf numFmtId="0" fontId="7" fillId="14" borderId="1" xfId="10" applyFill="1" applyBorder="1" applyAlignment="1">
      <alignment horizontal="center"/>
    </xf>
    <xf numFmtId="0" fontId="0" fillId="14" borderId="1" xfId="10" applyFont="1" applyFill="1" applyBorder="1" applyAlignment="1">
      <alignment horizontal="center"/>
    </xf>
    <xf numFmtId="0" fontId="7" fillId="4" borderId="1" xfId="10" applyFill="1" applyBorder="1" applyAlignment="1">
      <alignment horizontal="left" vertical="top" wrapText="1"/>
    </xf>
    <xf numFmtId="3" fontId="31" fillId="5" borderId="1" xfId="10" applyNumberFormat="1" applyFont="1" applyFill="1" applyBorder="1" applyAlignment="1">
      <alignment horizontal="left"/>
    </xf>
    <xf numFmtId="3" fontId="31" fillId="5" borderId="1" xfId="10" applyNumberFormat="1" applyFont="1" applyFill="1" applyBorder="1" applyAlignment="1">
      <alignment horizontal="right"/>
    </xf>
    <xf numFmtId="0" fontId="31" fillId="3" borderId="1" xfId="10" applyFont="1" applyFill="1" applyBorder="1"/>
    <xf numFmtId="0" fontId="7" fillId="0" borderId="1" xfId="10" applyBorder="1" applyAlignment="1">
      <alignment horizontal="right"/>
    </xf>
    <xf numFmtId="165" fontId="7" fillId="0" borderId="1" xfId="10" applyNumberFormat="1" applyBorder="1"/>
    <xf numFmtId="0" fontId="0" fillId="4" borderId="1" xfId="10" applyFont="1" applyFill="1" applyBorder="1" applyAlignment="1">
      <alignment horizontal="left" vertical="top" wrapText="1"/>
    </xf>
    <xf numFmtId="0" fontId="31" fillId="18" borderId="1" xfId="10" applyFont="1" applyFill="1" applyBorder="1" applyAlignment="1">
      <alignment horizontal="left" vertical="top" wrapText="1"/>
    </xf>
    <xf numFmtId="3" fontId="7" fillId="0" borderId="0" xfId="10" applyNumberFormat="1"/>
    <xf numFmtId="0" fontId="47" fillId="9" borderId="18" xfId="11" applyFont="1" applyFill="1" applyBorder="1" applyAlignment="1">
      <alignment wrapText="1"/>
    </xf>
    <xf numFmtId="0" fontId="43" fillId="7" borderId="18" xfId="11" applyFont="1" applyFill="1" applyBorder="1" applyAlignment="1">
      <alignment horizontal="center" vertical="top" wrapText="1"/>
    </xf>
    <xf numFmtId="0" fontId="44" fillId="9" borderId="18" xfId="11" applyFont="1" applyFill="1" applyBorder="1" applyAlignment="1">
      <alignment vertical="top" wrapText="1"/>
    </xf>
    <xf numFmtId="164" fontId="4" fillId="0" borderId="0" xfId="11" applyNumberFormat="1"/>
    <xf numFmtId="0" fontId="31" fillId="0" borderId="1" xfId="10" applyFont="1" applyBorder="1" applyAlignment="1">
      <alignment horizontal="left" vertical="top" wrapText="1"/>
    </xf>
    <xf numFmtId="0" fontId="31" fillId="0" borderId="0" xfId="10" applyFont="1"/>
    <xf numFmtId="3" fontId="31" fillId="0" borderId="0" xfId="10" applyNumberFormat="1" applyFont="1"/>
    <xf numFmtId="49" fontId="42" fillId="0" borderId="0" xfId="12" applyNumberFormat="1" applyFont="1"/>
    <xf numFmtId="0" fontId="1" fillId="0" borderId="0" xfId="12"/>
    <xf numFmtId="0" fontId="42" fillId="0" borderId="0" xfId="12" applyFont="1"/>
    <xf numFmtId="0" fontId="1" fillId="3" borderId="0" xfId="12" applyFill="1"/>
    <xf numFmtId="0" fontId="1" fillId="3" borderId="0" xfId="12" applyFill="1" applyAlignment="1">
      <alignment wrapText="1"/>
    </xf>
    <xf numFmtId="49" fontId="42" fillId="0" borderId="0" xfId="12" applyNumberFormat="1" applyFont="1" applyAlignment="1">
      <alignment wrapText="1"/>
    </xf>
    <xf numFmtId="0" fontId="42" fillId="0" borderId="0" xfId="12" applyFont="1" applyAlignment="1">
      <alignment wrapText="1"/>
    </xf>
    <xf numFmtId="0" fontId="1" fillId="0" borderId="0" xfId="12" applyAlignment="1">
      <alignment wrapText="1"/>
    </xf>
    <xf numFmtId="3" fontId="40" fillId="0" borderId="8" xfId="12" applyNumberFormat="1" applyFont="1" applyBorder="1"/>
    <xf numFmtId="3" fontId="40" fillId="0" borderId="9" xfId="12" applyNumberFormat="1" applyFont="1" applyBorder="1"/>
    <xf numFmtId="0" fontId="40" fillId="0" borderId="0" xfId="12" applyFont="1"/>
    <xf numFmtId="3" fontId="40" fillId="0" borderId="0" xfId="12" applyNumberFormat="1" applyFont="1"/>
    <xf numFmtId="10" fontId="1" fillId="0" borderId="0" xfId="12" applyNumberFormat="1"/>
    <xf numFmtId="3" fontId="40" fillId="0" borderId="4" xfId="12" applyNumberFormat="1" applyFont="1" applyBorder="1"/>
    <xf numFmtId="3" fontId="40" fillId="0" borderId="13" xfId="12" applyNumberFormat="1" applyFont="1" applyBorder="1"/>
    <xf numFmtId="3" fontId="40" fillId="0" borderId="14" xfId="12" applyNumberFormat="1" applyFont="1" applyBorder="1"/>
    <xf numFmtId="0" fontId="41" fillId="0" borderId="1" xfId="12" applyFont="1" applyBorder="1" applyAlignment="1">
      <alignment horizontal="left" vertical="center"/>
    </xf>
    <xf numFmtId="3" fontId="1" fillId="0" borderId="0" xfId="12" applyNumberFormat="1"/>
    <xf numFmtId="165" fontId="1" fillId="0" borderId="0" xfId="12" applyNumberFormat="1"/>
    <xf numFmtId="0" fontId="41" fillId="0" borderId="1" xfId="12" quotePrefix="1" applyFont="1" applyBorder="1" applyAlignment="1">
      <alignment horizontal="left" vertical="center"/>
    </xf>
    <xf numFmtId="3" fontId="42" fillId="0" borderId="0" xfId="12" applyNumberFormat="1" applyFont="1"/>
  </cellXfs>
  <cellStyles count="13">
    <cellStyle name="Migliaia" xfId="1" builtinId="3"/>
    <cellStyle name="Migliaia 2" xfId="5" xr:uid="{A820A999-9F25-47E5-9A49-AD4E3E6FDB67}"/>
    <cellStyle name="Normale" xfId="0" builtinId="0"/>
    <cellStyle name="Normale 2" xfId="4" xr:uid="{0DCA3631-9976-4E1D-A724-B839361C7849}"/>
    <cellStyle name="Normale 2 2" xfId="3" xr:uid="{C073DD0E-0753-4B22-BACE-DD7CC145DC06}"/>
    <cellStyle name="Normale 2 3" xfId="6" xr:uid="{06D1A2F5-1981-45F8-9083-626B82DF462B}"/>
    <cellStyle name="Normale 3" xfId="2" xr:uid="{D09F71BB-9870-4C11-BC89-38DCF81B7E97}"/>
    <cellStyle name="Normale 3 2" xfId="7" xr:uid="{25544AA1-620E-4402-B5F2-908C8A91AC93}"/>
    <cellStyle name="Normale 3 2 2" xfId="11" xr:uid="{A2CD0A43-A7C2-4E9C-B2AA-793721FCCFFD}"/>
    <cellStyle name="Normale 3 3" xfId="9" xr:uid="{28B33B69-B913-4402-9446-47C530EAB3AF}"/>
    <cellStyle name="Normale 4" xfId="8" xr:uid="{6C83FFC4-197E-4EE3-AA46-01507FA84A29}"/>
    <cellStyle name="Normale 4 2" xfId="10" xr:uid="{66CBEE5E-8B30-4BC4-943B-49AFDAB9B1DB}"/>
    <cellStyle name="Normale 6" xfId="12" xr:uid="{8503DC95-2C68-4BE5-94AC-8A9B2D7833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473437500000008E-2"/>
          <c:y val="4.253509234828496E-2"/>
          <c:w val="0.90289843749999998"/>
          <c:h val="0.83651587301587305"/>
        </c:manualLayout>
      </c:layout>
      <c:barChart>
        <c:barDir val="col"/>
        <c:grouping val="clustered"/>
        <c:varyColors val="0"/>
        <c:ser>
          <c:idx val="0"/>
          <c:order val="0"/>
          <c:spPr>
            <a:solidFill>
              <a:srgbClr val="FF7D7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 2.2, Graf. 2.1'!$B$5:$G$5</c:f>
              <c:strCache>
                <c:ptCount val="6"/>
                <c:pt idx="0">
                  <c:v>L'Aquila</c:v>
                </c:pt>
                <c:pt idx="1">
                  <c:v>Teramo</c:v>
                </c:pt>
                <c:pt idx="2">
                  <c:v>Pescara</c:v>
                </c:pt>
                <c:pt idx="3">
                  <c:v>Chieti</c:v>
                </c:pt>
                <c:pt idx="4">
                  <c:v>Abruzzo</c:v>
                </c:pt>
                <c:pt idx="5">
                  <c:v>Italia</c:v>
                </c:pt>
              </c:strCache>
            </c:strRef>
          </c:cat>
          <c:val>
            <c:numRef>
              <c:f>'Tab. 2.2, Graf. 2.1'!$B$20:$G$20</c:f>
              <c:numCache>
                <c:formatCode>0.00</c:formatCode>
                <c:ptCount val="6"/>
                <c:pt idx="0">
                  <c:v>-3.3886846522015519</c:v>
                </c:pt>
                <c:pt idx="1">
                  <c:v>-2.011195875410674</c:v>
                </c:pt>
                <c:pt idx="2">
                  <c:v>-1.5716869481923079</c:v>
                </c:pt>
                <c:pt idx="3">
                  <c:v>-2.4900505680698757</c:v>
                </c:pt>
                <c:pt idx="4">
                  <c:v>-2.3589834274533024</c:v>
                </c:pt>
                <c:pt idx="5">
                  <c:v>-1.3824306142870901</c:v>
                </c:pt>
              </c:numCache>
            </c:numRef>
          </c:val>
          <c:extLst>
            <c:ext xmlns:c16="http://schemas.microsoft.com/office/drawing/2014/chart" uri="{C3380CC4-5D6E-409C-BE32-E72D297353CC}">
              <c16:uniqueId val="{00000000-DCA1-4488-A44F-380133057F24}"/>
            </c:ext>
          </c:extLst>
        </c:ser>
        <c:dLbls>
          <c:showLegendKey val="0"/>
          <c:showVal val="0"/>
          <c:showCatName val="0"/>
          <c:showSerName val="0"/>
          <c:showPercent val="0"/>
          <c:showBubbleSize val="0"/>
        </c:dLbls>
        <c:gapWidth val="219"/>
        <c:overlap val="-27"/>
        <c:axId val="375006888"/>
        <c:axId val="375007216"/>
      </c:barChart>
      <c:catAx>
        <c:axId val="375006888"/>
        <c:scaling>
          <c:orientation val="minMax"/>
        </c:scaling>
        <c:delete val="0"/>
        <c:axPos val="b"/>
        <c:majorGridlines>
          <c:spPr>
            <a:ln w="3175" cap="flat" cmpd="sng" algn="ctr">
              <a:solidFill>
                <a:schemeClr val="bg1">
                  <a:lumMod val="85000"/>
                </a:schemeClr>
              </a:solidFill>
              <a:round/>
            </a:ln>
            <a:effectLst/>
          </c:spPr>
        </c:majorGridlines>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375007216"/>
        <c:crosses val="autoZero"/>
        <c:auto val="1"/>
        <c:lblAlgn val="ctr"/>
        <c:lblOffset val="100"/>
        <c:noMultiLvlLbl val="0"/>
      </c:catAx>
      <c:valAx>
        <c:axId val="375007216"/>
        <c:scaling>
          <c:orientation val="minMax"/>
        </c:scaling>
        <c:delete val="0"/>
        <c:axPos val="l"/>
        <c:majorGridlines>
          <c:spPr>
            <a:ln w="6350"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3750068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183070866141732E-2"/>
          <c:y val="7.0555555555555552E-2"/>
          <c:w val="0.9127058180227472"/>
          <c:h val="0.68244675925925924"/>
        </c:manualLayout>
      </c:layout>
      <c:lineChart>
        <c:grouping val="standard"/>
        <c:varyColors val="0"/>
        <c:ser>
          <c:idx val="0"/>
          <c:order val="0"/>
          <c:tx>
            <c:strRef>
              <c:f>'Graf. da 2.8 a 2.13'!$B$30</c:f>
              <c:strCache>
                <c:ptCount val="1"/>
                <c:pt idx="0">
                  <c:v>Italia</c:v>
                </c:pt>
              </c:strCache>
            </c:strRef>
          </c:tx>
          <c:spPr>
            <a:ln w="19050" cap="rnd">
              <a:solidFill>
                <a:schemeClr val="accent1"/>
              </a:solidFill>
              <a:round/>
            </a:ln>
            <a:effectLst/>
          </c:spPr>
          <c:marker>
            <c:symbol val="none"/>
          </c:marker>
          <c:dLbls>
            <c:dLbl>
              <c:idx val="16"/>
              <c:layout>
                <c:manualLayout>
                  <c:x val="-3.2582374669781443E-2"/>
                  <c:y val="-4.0466666666666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C8-47D1-9DC2-13AA4DAD1950}"/>
                </c:ext>
              </c:extLst>
            </c:dLbl>
            <c:spPr>
              <a:noFill/>
              <a:ln>
                <a:noFill/>
              </a:ln>
              <a:effectLst/>
            </c:spPr>
            <c:txPr>
              <a:bodyPr/>
              <a:lstStyle/>
              <a:p>
                <a:pPr>
                  <a:defRPr sz="800">
                    <a:solidFill>
                      <a:srgbClr val="0070C0"/>
                    </a:solidFill>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2.13'!$E$30:$U$30</c:f>
              <c:numCache>
                <c:formatCode>General</c:formatCode>
                <c:ptCount val="17"/>
                <c:pt idx="0">
                  <c:v>-0.1</c:v>
                </c:pt>
                <c:pt idx="1">
                  <c:v>-0.1</c:v>
                </c:pt>
                <c:pt idx="2">
                  <c:v>-0.4</c:v>
                </c:pt>
                <c:pt idx="3">
                  <c:v>-0.4</c:v>
                </c:pt>
                <c:pt idx="4">
                  <c:v>-0.8</c:v>
                </c:pt>
                <c:pt idx="5">
                  <c:v>-1.3</c:v>
                </c:pt>
                <c:pt idx="6">
                  <c:v>-1.4</c:v>
                </c:pt>
                <c:pt idx="7">
                  <c:v>-1.6</c:v>
                </c:pt>
                <c:pt idx="8">
                  <c:v>-2.7</c:v>
                </c:pt>
                <c:pt idx="9">
                  <c:v>-2.2999999999999998</c:v>
                </c:pt>
                <c:pt idx="10">
                  <c:v>-3.2</c:v>
                </c:pt>
                <c:pt idx="11">
                  <c:v>-3.2</c:v>
                </c:pt>
                <c:pt idx="12">
                  <c:v>-3.6</c:v>
                </c:pt>
                <c:pt idx="13">
                  <c:v>-5.6</c:v>
                </c:pt>
                <c:pt idx="14" formatCode="#,##0.0">
                  <c:v>-5.0999999999999996</c:v>
                </c:pt>
                <c:pt idx="15" formatCode="#,##0.0">
                  <c:v>-5.5</c:v>
                </c:pt>
                <c:pt idx="16" formatCode="#,##0.0">
                  <c:v>-4.8</c:v>
                </c:pt>
              </c:numCache>
            </c:numRef>
          </c:val>
          <c:smooth val="0"/>
          <c:extLst>
            <c:ext xmlns:c16="http://schemas.microsoft.com/office/drawing/2014/chart" uri="{C3380CC4-5D6E-409C-BE32-E72D297353CC}">
              <c16:uniqueId val="{00000001-1EC8-47D1-9DC2-13AA4DAD1950}"/>
            </c:ext>
          </c:extLst>
        </c:ser>
        <c:ser>
          <c:idx val="1"/>
          <c:order val="1"/>
          <c:tx>
            <c:strRef>
              <c:f>'Graf. da 2.8 a 2.13'!$B$31</c:f>
              <c:strCache>
                <c:ptCount val="1"/>
                <c:pt idx="0">
                  <c:v>  Abruzzo</c:v>
                </c:pt>
              </c:strCache>
            </c:strRef>
          </c:tx>
          <c:spPr>
            <a:ln w="19050" cap="rnd">
              <a:solidFill>
                <a:schemeClr val="accent2"/>
              </a:solidFill>
              <a:round/>
            </a:ln>
            <a:effectLst/>
          </c:spPr>
          <c:marker>
            <c:symbol val="none"/>
          </c:marker>
          <c:dLbls>
            <c:dLbl>
              <c:idx val="12"/>
              <c:layout>
                <c:manualLayout>
                  <c:x val="-3.2597690679920147E-2"/>
                  <c:y val="-1.7543108390164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C8-47D1-9DC2-13AA4DAD1950}"/>
                </c:ext>
              </c:extLst>
            </c:dLbl>
            <c:dLbl>
              <c:idx val="16"/>
              <c:layout>
                <c:manualLayout>
                  <c:x val="-2.5967708333333495E-2"/>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C8-47D1-9DC2-13AA4DAD1950}"/>
                </c:ext>
              </c:extLst>
            </c:dLbl>
            <c:spPr>
              <a:noFill/>
              <a:ln>
                <a:noFill/>
              </a:ln>
              <a:effectLst/>
            </c:spPr>
            <c:txPr>
              <a:bodyPr/>
              <a:lstStyle/>
              <a:p>
                <a:pPr>
                  <a:defRPr sz="800">
                    <a:solidFill>
                      <a:schemeClr val="accent2">
                        <a:lumMod val="50000"/>
                      </a:schemeClr>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2.13'!$E$31:$U$31</c:f>
              <c:numCache>
                <c:formatCode>General</c:formatCode>
                <c:ptCount val="17"/>
                <c:pt idx="0">
                  <c:v>-1.8</c:v>
                </c:pt>
                <c:pt idx="1">
                  <c:v>-1.5</c:v>
                </c:pt>
                <c:pt idx="2">
                  <c:v>-2.4</c:v>
                </c:pt>
                <c:pt idx="3">
                  <c:v>-1.9</c:v>
                </c:pt>
                <c:pt idx="4">
                  <c:v>-2.2000000000000002</c:v>
                </c:pt>
                <c:pt idx="5">
                  <c:v>-2.5</c:v>
                </c:pt>
                <c:pt idx="6">
                  <c:v>-2.7</c:v>
                </c:pt>
                <c:pt idx="7">
                  <c:v>-2.9</c:v>
                </c:pt>
                <c:pt idx="8">
                  <c:v>-3.9</c:v>
                </c:pt>
                <c:pt idx="9">
                  <c:v>-3.4</c:v>
                </c:pt>
                <c:pt idx="10">
                  <c:v>-4.5</c:v>
                </c:pt>
                <c:pt idx="11">
                  <c:v>-4.4000000000000004</c:v>
                </c:pt>
                <c:pt idx="12">
                  <c:v>-4.7</c:v>
                </c:pt>
                <c:pt idx="13">
                  <c:v>-6.1</c:v>
                </c:pt>
                <c:pt idx="14" formatCode="#,##0.0">
                  <c:v>-6.2</c:v>
                </c:pt>
                <c:pt idx="15" formatCode="#,##0.0">
                  <c:v>-6.9</c:v>
                </c:pt>
                <c:pt idx="16" formatCode="#,##0.0">
                  <c:v>-6.3</c:v>
                </c:pt>
              </c:numCache>
            </c:numRef>
          </c:val>
          <c:smooth val="0"/>
          <c:extLst>
            <c:ext xmlns:c16="http://schemas.microsoft.com/office/drawing/2014/chart" uri="{C3380CC4-5D6E-409C-BE32-E72D297353CC}">
              <c16:uniqueId val="{00000004-1EC8-47D1-9DC2-13AA4DAD1950}"/>
            </c:ext>
          </c:extLst>
        </c:ser>
        <c:ser>
          <c:idx val="2"/>
          <c:order val="2"/>
          <c:tx>
            <c:strRef>
              <c:f>'Graf. da 2.8 a 2.13'!$B$32</c:f>
              <c:strCache>
                <c:ptCount val="1"/>
                <c:pt idx="0">
                  <c:v>    L'Aquila</c:v>
                </c:pt>
              </c:strCache>
            </c:strRef>
          </c:tx>
          <c:spPr>
            <a:ln w="19050" cap="rnd">
              <a:solidFill>
                <a:schemeClr val="accent3"/>
              </a:solidFill>
              <a:round/>
            </a:ln>
            <a:effectLst/>
          </c:spPr>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2.13'!$E$32:$U$32</c:f>
              <c:numCache>
                <c:formatCode>General</c:formatCode>
                <c:ptCount val="17"/>
                <c:pt idx="0">
                  <c:v>-3.1</c:v>
                </c:pt>
                <c:pt idx="1">
                  <c:v>-3.2</c:v>
                </c:pt>
                <c:pt idx="2">
                  <c:v>-4.7</c:v>
                </c:pt>
                <c:pt idx="3">
                  <c:v>-3.2</c:v>
                </c:pt>
                <c:pt idx="4">
                  <c:v>-3.1</c:v>
                </c:pt>
                <c:pt idx="5">
                  <c:v>-3.2</c:v>
                </c:pt>
                <c:pt idx="6">
                  <c:v>-3.6</c:v>
                </c:pt>
                <c:pt idx="7">
                  <c:v>-3.8</c:v>
                </c:pt>
                <c:pt idx="8">
                  <c:v>-4.0999999999999996</c:v>
                </c:pt>
                <c:pt idx="9">
                  <c:v>-4.3</c:v>
                </c:pt>
                <c:pt idx="10">
                  <c:v>-4.8</c:v>
                </c:pt>
                <c:pt idx="11">
                  <c:v>-4.7</c:v>
                </c:pt>
                <c:pt idx="12">
                  <c:v>-5.7</c:v>
                </c:pt>
                <c:pt idx="13">
                  <c:v>-6.4</c:v>
                </c:pt>
                <c:pt idx="14" formatCode="#,##0.0">
                  <c:v>-6.9</c:v>
                </c:pt>
                <c:pt idx="15" formatCode="#,##0.0">
                  <c:v>-7.4</c:v>
                </c:pt>
                <c:pt idx="16" formatCode="#,##0.0">
                  <c:v>-6.8</c:v>
                </c:pt>
              </c:numCache>
            </c:numRef>
          </c:val>
          <c:smooth val="0"/>
          <c:extLst>
            <c:ext xmlns:c16="http://schemas.microsoft.com/office/drawing/2014/chart" uri="{C3380CC4-5D6E-409C-BE32-E72D297353CC}">
              <c16:uniqueId val="{00000005-1EC8-47D1-9DC2-13AA4DAD1950}"/>
            </c:ext>
          </c:extLst>
        </c:ser>
        <c:ser>
          <c:idx val="3"/>
          <c:order val="3"/>
          <c:tx>
            <c:strRef>
              <c:f>'Graf. da 2.8 a 2.13'!$B$33</c:f>
              <c:strCache>
                <c:ptCount val="1"/>
                <c:pt idx="0">
                  <c:v>    Teramo</c:v>
                </c:pt>
              </c:strCache>
            </c:strRef>
          </c:tx>
          <c:spPr>
            <a:ln w="19050" cap="rnd">
              <a:solidFill>
                <a:srgbClr val="FFFF00"/>
              </a:solidFill>
              <a:round/>
            </a:ln>
            <a:effectLst/>
          </c:spPr>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2.13'!$E$33:$U$33</c:f>
              <c:numCache>
                <c:formatCode>General</c:formatCode>
                <c:ptCount val="17"/>
                <c:pt idx="0">
                  <c:v>-0.8</c:v>
                </c:pt>
                <c:pt idx="1">
                  <c:v>-0.7</c:v>
                </c:pt>
                <c:pt idx="2">
                  <c:v>-1.3</c:v>
                </c:pt>
                <c:pt idx="3">
                  <c:v>-1.4</c:v>
                </c:pt>
                <c:pt idx="4">
                  <c:v>-1.6</c:v>
                </c:pt>
                <c:pt idx="5">
                  <c:v>-1.9</c:v>
                </c:pt>
                <c:pt idx="6">
                  <c:v>-2.1</c:v>
                </c:pt>
                <c:pt idx="7">
                  <c:v>-2.2000000000000002</c:v>
                </c:pt>
                <c:pt idx="8">
                  <c:v>-3.5</c:v>
                </c:pt>
                <c:pt idx="9">
                  <c:v>-2.6</c:v>
                </c:pt>
                <c:pt idx="10">
                  <c:v>-3.9</c:v>
                </c:pt>
                <c:pt idx="11">
                  <c:v>-3.5</c:v>
                </c:pt>
                <c:pt idx="12">
                  <c:v>-4.3</c:v>
                </c:pt>
                <c:pt idx="13">
                  <c:v>-5.8</c:v>
                </c:pt>
                <c:pt idx="14" formatCode="#,##0.0">
                  <c:v>-5.6</c:v>
                </c:pt>
                <c:pt idx="15" formatCode="#,##0.0">
                  <c:v>-6.4</c:v>
                </c:pt>
                <c:pt idx="16" formatCode="#,##0.0">
                  <c:v>-5.2</c:v>
                </c:pt>
              </c:numCache>
            </c:numRef>
          </c:val>
          <c:smooth val="0"/>
          <c:extLst>
            <c:ext xmlns:c16="http://schemas.microsoft.com/office/drawing/2014/chart" uri="{C3380CC4-5D6E-409C-BE32-E72D297353CC}">
              <c16:uniqueId val="{00000006-1EC8-47D1-9DC2-13AA4DAD1950}"/>
            </c:ext>
          </c:extLst>
        </c:ser>
        <c:ser>
          <c:idx val="4"/>
          <c:order val="4"/>
          <c:tx>
            <c:strRef>
              <c:f>'Graf. da 2.8 a 2.13'!$B$34</c:f>
              <c:strCache>
                <c:ptCount val="1"/>
                <c:pt idx="0">
                  <c:v>    Pescara</c:v>
                </c:pt>
              </c:strCache>
            </c:strRef>
          </c:tx>
          <c:spPr>
            <a:ln w="19050" cap="rnd">
              <a:solidFill>
                <a:srgbClr val="7030A0"/>
              </a:solidFill>
              <a:round/>
            </a:ln>
            <a:effectLst/>
          </c:spPr>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2.13'!$E$34:$U$34</c:f>
              <c:numCache>
                <c:formatCode>General</c:formatCode>
                <c:ptCount val="17"/>
                <c:pt idx="0">
                  <c:v>-0.4</c:v>
                </c:pt>
                <c:pt idx="1">
                  <c:v>0.1</c:v>
                </c:pt>
                <c:pt idx="2">
                  <c:v>-1.4</c:v>
                </c:pt>
                <c:pt idx="3">
                  <c:v>-0.8</c:v>
                </c:pt>
                <c:pt idx="4">
                  <c:v>-1.3</c:v>
                </c:pt>
                <c:pt idx="5">
                  <c:v>-2</c:v>
                </c:pt>
                <c:pt idx="6">
                  <c:v>-1.4</c:v>
                </c:pt>
                <c:pt idx="7">
                  <c:v>-2.1</c:v>
                </c:pt>
                <c:pt idx="8">
                  <c:v>-3.1</c:v>
                </c:pt>
                <c:pt idx="9">
                  <c:v>-2.2000000000000002</c:v>
                </c:pt>
                <c:pt idx="10">
                  <c:v>-3.8</c:v>
                </c:pt>
                <c:pt idx="11">
                  <c:v>-4</c:v>
                </c:pt>
                <c:pt idx="12">
                  <c:v>-3.7</c:v>
                </c:pt>
                <c:pt idx="13">
                  <c:v>-5.5</c:v>
                </c:pt>
                <c:pt idx="14" formatCode="#,##0.0">
                  <c:v>-5.6</c:v>
                </c:pt>
                <c:pt idx="15" formatCode="#,##0.0">
                  <c:v>-6.1</c:v>
                </c:pt>
                <c:pt idx="16" formatCode="#,##0.0">
                  <c:v>-5.7</c:v>
                </c:pt>
              </c:numCache>
            </c:numRef>
          </c:val>
          <c:smooth val="0"/>
          <c:extLst>
            <c:ext xmlns:c16="http://schemas.microsoft.com/office/drawing/2014/chart" uri="{C3380CC4-5D6E-409C-BE32-E72D297353CC}">
              <c16:uniqueId val="{00000007-1EC8-47D1-9DC2-13AA4DAD1950}"/>
            </c:ext>
          </c:extLst>
        </c:ser>
        <c:ser>
          <c:idx val="5"/>
          <c:order val="5"/>
          <c:tx>
            <c:strRef>
              <c:f>'Graf. da 2.8 a 2.13'!$B$35</c:f>
              <c:strCache>
                <c:ptCount val="1"/>
                <c:pt idx="0">
                  <c:v>    Chieti</c:v>
                </c:pt>
              </c:strCache>
            </c:strRef>
          </c:tx>
          <c:spPr>
            <a:ln w="19050" cap="rnd">
              <a:solidFill>
                <a:schemeClr val="accent6"/>
              </a:solidFill>
              <a:round/>
            </a:ln>
            <a:effectLst/>
          </c:spPr>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2.13'!$E$35:$U$35</c:f>
              <c:numCache>
                <c:formatCode>General</c:formatCode>
                <c:ptCount val="17"/>
                <c:pt idx="0">
                  <c:v>-2.5</c:v>
                </c:pt>
                <c:pt idx="1">
                  <c:v>-2.2000000000000002</c:v>
                </c:pt>
                <c:pt idx="2">
                  <c:v>-2.5</c:v>
                </c:pt>
                <c:pt idx="3">
                  <c:v>-2.2000000000000002</c:v>
                </c:pt>
                <c:pt idx="4">
                  <c:v>-2.7</c:v>
                </c:pt>
                <c:pt idx="5">
                  <c:v>-3</c:v>
                </c:pt>
                <c:pt idx="6">
                  <c:v>-3.7</c:v>
                </c:pt>
                <c:pt idx="7">
                  <c:v>-3.4</c:v>
                </c:pt>
                <c:pt idx="8">
                  <c:v>-4.5999999999999996</c:v>
                </c:pt>
                <c:pt idx="9">
                  <c:v>-4.2</c:v>
                </c:pt>
                <c:pt idx="10">
                  <c:v>-5.4</c:v>
                </c:pt>
                <c:pt idx="11">
                  <c:v>-5.2</c:v>
                </c:pt>
                <c:pt idx="12">
                  <c:v>-5.0999999999999996</c:v>
                </c:pt>
                <c:pt idx="13">
                  <c:v>-6.5</c:v>
                </c:pt>
                <c:pt idx="14" formatCode="#,##0.0">
                  <c:v>-6.8</c:v>
                </c:pt>
                <c:pt idx="15" formatCode="#,##0.0">
                  <c:v>-7.4</c:v>
                </c:pt>
                <c:pt idx="16" formatCode="#,##0.0">
                  <c:v>-7.4</c:v>
                </c:pt>
              </c:numCache>
            </c:numRef>
          </c:val>
          <c:smooth val="0"/>
          <c:extLst>
            <c:ext xmlns:c16="http://schemas.microsoft.com/office/drawing/2014/chart" uri="{C3380CC4-5D6E-409C-BE32-E72D297353CC}">
              <c16:uniqueId val="{00000008-1EC8-47D1-9DC2-13AA4DAD1950}"/>
            </c:ext>
          </c:extLst>
        </c:ser>
        <c:dLbls>
          <c:showLegendKey val="0"/>
          <c:showVal val="0"/>
          <c:showCatName val="0"/>
          <c:showSerName val="0"/>
          <c:showPercent val="0"/>
          <c:showBubbleSize val="0"/>
        </c:dLbls>
        <c:smooth val="0"/>
        <c:axId val="56295424"/>
        <c:axId val="56296960"/>
      </c:lineChart>
      <c:catAx>
        <c:axId val="56295424"/>
        <c:scaling>
          <c:orientation val="minMax"/>
        </c:scaling>
        <c:delete val="0"/>
        <c:axPos val="b"/>
        <c:numFmt formatCode="General"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6296960"/>
        <c:crossesAt val="-5"/>
        <c:auto val="1"/>
        <c:lblAlgn val="ctr"/>
        <c:lblOffset val="100"/>
        <c:noMultiLvlLbl val="0"/>
      </c:catAx>
      <c:valAx>
        <c:axId val="56296960"/>
        <c:scaling>
          <c:orientation val="minMax"/>
          <c:min val="-8"/>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6295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716931718981282E-2"/>
          <c:y val="3.3853748273845206E-2"/>
          <c:w val="0.92468889028697765"/>
          <c:h val="0.68244675925925924"/>
        </c:manualLayout>
      </c:layout>
      <c:lineChart>
        <c:grouping val="standard"/>
        <c:varyColors val="0"/>
        <c:ser>
          <c:idx val="0"/>
          <c:order val="0"/>
          <c:tx>
            <c:strRef>
              <c:f>'Graf. da 2.8 a 2.13'!$B$54</c:f>
              <c:strCache>
                <c:ptCount val="1"/>
                <c:pt idx="0">
                  <c:v>Italia</c:v>
                </c:pt>
              </c:strCache>
            </c:strRef>
          </c:tx>
          <c:spPr>
            <a:ln w="19050" cap="rnd">
              <a:solidFill>
                <a:schemeClr val="accent1"/>
              </a:solidFill>
              <a:round/>
            </a:ln>
            <a:effectLst/>
          </c:spPr>
          <c:marker>
            <c:symbol val="none"/>
          </c:marker>
          <c:dLbls>
            <c:dLbl>
              <c:idx val="0"/>
              <c:layout>
                <c:manualLayout>
                  <c:x val="-3.4080444915538924E-2"/>
                  <c:y val="4.23213201493989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8B-4471-9608-FA74338909C2}"/>
                </c:ext>
              </c:extLst>
            </c:dLbl>
            <c:spPr>
              <a:noFill/>
              <a:ln>
                <a:noFill/>
              </a:ln>
              <a:effectLst/>
            </c:spPr>
            <c:txPr>
              <a:bodyPr/>
              <a:lstStyle/>
              <a:p>
                <a:pPr>
                  <a:defRPr sz="800">
                    <a:solidFill>
                      <a:srgbClr val="0070C0"/>
                    </a:solidFill>
                  </a:defRPr>
                </a:pPr>
                <a:endParaRPr lang="it-IT"/>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2.13'!$F$54:$V$54</c:f>
              <c:numCache>
                <c:formatCode>General</c:formatCode>
                <c:ptCount val="17"/>
                <c:pt idx="0">
                  <c:v>52.1</c:v>
                </c:pt>
                <c:pt idx="1">
                  <c:v>52.4</c:v>
                </c:pt>
                <c:pt idx="2">
                  <c:v>52.7</c:v>
                </c:pt>
                <c:pt idx="3">
                  <c:v>52.8</c:v>
                </c:pt>
                <c:pt idx="4">
                  <c:v>53.5</c:v>
                </c:pt>
                <c:pt idx="5">
                  <c:v>54.2</c:v>
                </c:pt>
                <c:pt idx="6">
                  <c:v>54.6</c:v>
                </c:pt>
                <c:pt idx="7">
                  <c:v>55.1</c:v>
                </c:pt>
                <c:pt idx="8">
                  <c:v>55.5</c:v>
                </c:pt>
                <c:pt idx="9">
                  <c:v>55.8</c:v>
                </c:pt>
                <c:pt idx="10">
                  <c:v>56.1</c:v>
                </c:pt>
                <c:pt idx="11">
                  <c:v>56.4</c:v>
                </c:pt>
                <c:pt idx="12">
                  <c:v>56.7</c:v>
                </c:pt>
                <c:pt idx="13" formatCode="#,##0.0">
                  <c:v>57.3</c:v>
                </c:pt>
                <c:pt idx="14" formatCode="#,##0.0">
                  <c:v>57.5</c:v>
                </c:pt>
                <c:pt idx="15" formatCode="#,##0.0">
                  <c:v>57.4</c:v>
                </c:pt>
                <c:pt idx="16" formatCode="#,##0.0">
                  <c:v>57.5</c:v>
                </c:pt>
              </c:numCache>
            </c:numRef>
          </c:val>
          <c:smooth val="0"/>
          <c:extLst>
            <c:ext xmlns:c16="http://schemas.microsoft.com/office/drawing/2014/chart" uri="{C3380CC4-5D6E-409C-BE32-E72D297353CC}">
              <c16:uniqueId val="{00000001-8C8B-4471-9608-FA74338909C2}"/>
            </c:ext>
          </c:extLst>
        </c:ser>
        <c:ser>
          <c:idx val="1"/>
          <c:order val="1"/>
          <c:tx>
            <c:strRef>
              <c:f>'Graf. da 2.8 a 2.13'!$B$55</c:f>
              <c:strCache>
                <c:ptCount val="1"/>
                <c:pt idx="0">
                  <c:v>  Abruzzo</c:v>
                </c:pt>
              </c:strCache>
            </c:strRef>
          </c:tx>
          <c:marker>
            <c:symbol val="none"/>
          </c:marker>
          <c:dLbls>
            <c:dLbl>
              <c:idx val="12"/>
              <c:layout>
                <c:manualLayout>
                  <c:x val="-3.6556597222222306E-2"/>
                  <c:y val="-3.5277777777777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8B-4471-9608-FA74338909C2}"/>
                </c:ext>
              </c:extLst>
            </c:dLbl>
            <c:dLbl>
              <c:idx val="13"/>
              <c:layout>
                <c:manualLayout>
                  <c:x val="-3.5567259556186691E-2"/>
                  <c:y val="-4.54342187639745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8B-4471-9608-FA74338909C2}"/>
                </c:ext>
              </c:extLst>
            </c:dLbl>
            <c:dLbl>
              <c:idx val="14"/>
              <c:layout>
                <c:manualLayout>
                  <c:x val="-3.9099656243306254E-2"/>
                  <c:y val="-2.45964106670953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8B-4471-9608-FA74338909C2}"/>
                </c:ext>
              </c:extLst>
            </c:dLbl>
            <c:dLbl>
              <c:idx val="15"/>
              <c:layout>
                <c:manualLayout>
                  <c:x val="-1.5196426484995012E-2"/>
                  <c:y val="-3.9754941418477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8B-4471-9608-FA74338909C2}"/>
                </c:ext>
              </c:extLst>
            </c:dLbl>
            <c:spPr>
              <a:noFill/>
              <a:ln>
                <a:noFill/>
              </a:ln>
              <a:effectLst/>
            </c:spPr>
            <c:txPr>
              <a:bodyPr/>
              <a:lstStyle/>
              <a:p>
                <a:pPr>
                  <a:defRPr sz="800">
                    <a:solidFill>
                      <a:schemeClr val="accent2">
                        <a:lumMod val="50000"/>
                      </a:schemeClr>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2.13'!$F$55:$V$55</c:f>
              <c:numCache>
                <c:formatCode>General</c:formatCode>
                <c:ptCount val="17"/>
                <c:pt idx="0">
                  <c:v>53</c:v>
                </c:pt>
                <c:pt idx="1">
                  <c:v>52.8</c:v>
                </c:pt>
                <c:pt idx="2">
                  <c:v>52.8</c:v>
                </c:pt>
                <c:pt idx="3">
                  <c:v>52.7</c:v>
                </c:pt>
                <c:pt idx="4">
                  <c:v>53.3</c:v>
                </c:pt>
                <c:pt idx="5">
                  <c:v>53.9</c:v>
                </c:pt>
                <c:pt idx="6">
                  <c:v>54.2</c:v>
                </c:pt>
                <c:pt idx="7">
                  <c:v>54.9</c:v>
                </c:pt>
                <c:pt idx="8">
                  <c:v>55.5</c:v>
                </c:pt>
                <c:pt idx="9">
                  <c:v>56.1</c:v>
                </c:pt>
                <c:pt idx="10">
                  <c:v>56.5</c:v>
                </c:pt>
                <c:pt idx="11">
                  <c:v>56.9</c:v>
                </c:pt>
                <c:pt idx="12">
                  <c:v>57.5</c:v>
                </c:pt>
                <c:pt idx="13" formatCode="#,##0.0">
                  <c:v>58.6</c:v>
                </c:pt>
                <c:pt idx="14" formatCode="#,##0.0">
                  <c:v>58.9</c:v>
                </c:pt>
                <c:pt idx="15" formatCode="#,##0.0">
                  <c:v>59.1</c:v>
                </c:pt>
                <c:pt idx="16" formatCode="#,##0.0">
                  <c:v>59.3</c:v>
                </c:pt>
              </c:numCache>
            </c:numRef>
          </c:val>
          <c:smooth val="0"/>
          <c:extLst>
            <c:ext xmlns:c16="http://schemas.microsoft.com/office/drawing/2014/chart" uri="{C3380CC4-5D6E-409C-BE32-E72D297353CC}">
              <c16:uniqueId val="{00000006-8C8B-4471-9608-FA74338909C2}"/>
            </c:ext>
          </c:extLst>
        </c:ser>
        <c:ser>
          <c:idx val="2"/>
          <c:order val="2"/>
          <c:tx>
            <c:strRef>
              <c:f>'Graf. da 2.8 a 2.13'!$B$56</c:f>
              <c:strCache>
                <c:ptCount val="1"/>
                <c:pt idx="0">
                  <c:v>    L'Aquila</c:v>
                </c:pt>
              </c:strCache>
            </c:strRef>
          </c:tx>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2.13'!$F$56:$V$56</c:f>
              <c:numCache>
                <c:formatCode>General</c:formatCode>
                <c:ptCount val="17"/>
                <c:pt idx="0">
                  <c:v>52.1</c:v>
                </c:pt>
                <c:pt idx="1">
                  <c:v>51.9</c:v>
                </c:pt>
                <c:pt idx="2">
                  <c:v>51.6</c:v>
                </c:pt>
                <c:pt idx="3">
                  <c:v>51.2</c:v>
                </c:pt>
                <c:pt idx="4">
                  <c:v>51.7</c:v>
                </c:pt>
                <c:pt idx="5">
                  <c:v>52.3</c:v>
                </c:pt>
                <c:pt idx="6">
                  <c:v>52.6</c:v>
                </c:pt>
                <c:pt idx="7">
                  <c:v>53.5</c:v>
                </c:pt>
                <c:pt idx="8">
                  <c:v>54.1</c:v>
                </c:pt>
                <c:pt idx="9">
                  <c:v>54.8</c:v>
                </c:pt>
                <c:pt idx="10">
                  <c:v>55.5</c:v>
                </c:pt>
                <c:pt idx="11">
                  <c:v>56.3</c:v>
                </c:pt>
                <c:pt idx="12">
                  <c:v>57.4</c:v>
                </c:pt>
                <c:pt idx="13" formatCode="#,##0.0">
                  <c:v>58.7</c:v>
                </c:pt>
                <c:pt idx="14" formatCode="#,##0.0">
                  <c:v>59.4</c:v>
                </c:pt>
                <c:pt idx="15" formatCode="#,##0.0">
                  <c:v>60</c:v>
                </c:pt>
                <c:pt idx="16" formatCode="#,##0.0">
                  <c:v>60.3</c:v>
                </c:pt>
              </c:numCache>
            </c:numRef>
          </c:val>
          <c:smooth val="0"/>
          <c:extLst>
            <c:ext xmlns:c16="http://schemas.microsoft.com/office/drawing/2014/chart" uri="{C3380CC4-5D6E-409C-BE32-E72D297353CC}">
              <c16:uniqueId val="{00000007-8C8B-4471-9608-FA74338909C2}"/>
            </c:ext>
          </c:extLst>
        </c:ser>
        <c:ser>
          <c:idx val="3"/>
          <c:order val="3"/>
          <c:tx>
            <c:strRef>
              <c:f>'Graf. da 2.8 a 2.13'!$B$57</c:f>
              <c:strCache>
                <c:ptCount val="1"/>
                <c:pt idx="0">
                  <c:v>    Teramo</c:v>
                </c:pt>
              </c:strCache>
            </c:strRef>
          </c:tx>
          <c:spPr>
            <a:ln>
              <a:solidFill>
                <a:srgbClr val="FFFF00"/>
              </a:solidFill>
            </a:ln>
          </c:spPr>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2.13'!$F$57:$V$57</c:f>
              <c:numCache>
                <c:formatCode>General</c:formatCode>
                <c:ptCount val="17"/>
                <c:pt idx="0">
                  <c:v>52.3</c:v>
                </c:pt>
                <c:pt idx="1">
                  <c:v>52.2</c:v>
                </c:pt>
                <c:pt idx="2">
                  <c:v>51.9</c:v>
                </c:pt>
                <c:pt idx="3">
                  <c:v>52</c:v>
                </c:pt>
                <c:pt idx="4">
                  <c:v>52.4</c:v>
                </c:pt>
                <c:pt idx="5">
                  <c:v>53</c:v>
                </c:pt>
                <c:pt idx="6">
                  <c:v>53.2</c:v>
                </c:pt>
                <c:pt idx="7">
                  <c:v>53.8</c:v>
                </c:pt>
                <c:pt idx="8">
                  <c:v>54.3</c:v>
                </c:pt>
                <c:pt idx="9">
                  <c:v>54.6</c:v>
                </c:pt>
                <c:pt idx="10">
                  <c:v>55.1</c:v>
                </c:pt>
                <c:pt idx="11">
                  <c:v>55.1</c:v>
                </c:pt>
                <c:pt idx="12">
                  <c:v>55.7</c:v>
                </c:pt>
                <c:pt idx="13" formatCode="#,##0.0">
                  <c:v>56.5</c:v>
                </c:pt>
                <c:pt idx="14" formatCode="#,##0.0">
                  <c:v>57</c:v>
                </c:pt>
                <c:pt idx="15" formatCode="#,##0.0">
                  <c:v>57.2</c:v>
                </c:pt>
                <c:pt idx="16" formatCode="#,##0.0">
                  <c:v>57.5</c:v>
                </c:pt>
              </c:numCache>
            </c:numRef>
          </c:val>
          <c:smooth val="0"/>
          <c:extLst>
            <c:ext xmlns:c16="http://schemas.microsoft.com/office/drawing/2014/chart" uri="{C3380CC4-5D6E-409C-BE32-E72D297353CC}">
              <c16:uniqueId val="{00000008-8C8B-4471-9608-FA74338909C2}"/>
            </c:ext>
          </c:extLst>
        </c:ser>
        <c:ser>
          <c:idx val="4"/>
          <c:order val="4"/>
          <c:tx>
            <c:strRef>
              <c:f>'Graf. da 2.8 a 2.13'!$B$58</c:f>
              <c:strCache>
                <c:ptCount val="1"/>
                <c:pt idx="0">
                  <c:v>    Pescara</c:v>
                </c:pt>
              </c:strCache>
            </c:strRef>
          </c:tx>
          <c:spPr>
            <a:ln>
              <a:solidFill>
                <a:srgbClr val="7030A0"/>
              </a:solidFill>
            </a:ln>
          </c:spPr>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2.13'!$F$58:$V$58</c:f>
              <c:numCache>
                <c:formatCode>General</c:formatCode>
                <c:ptCount val="17"/>
                <c:pt idx="0">
                  <c:v>53.6</c:v>
                </c:pt>
                <c:pt idx="1">
                  <c:v>53.7</c:v>
                </c:pt>
                <c:pt idx="2">
                  <c:v>53.8</c:v>
                </c:pt>
                <c:pt idx="3">
                  <c:v>53.7</c:v>
                </c:pt>
                <c:pt idx="4">
                  <c:v>54.3</c:v>
                </c:pt>
                <c:pt idx="5">
                  <c:v>55</c:v>
                </c:pt>
                <c:pt idx="6">
                  <c:v>55</c:v>
                </c:pt>
                <c:pt idx="7">
                  <c:v>55.7</c:v>
                </c:pt>
                <c:pt idx="8">
                  <c:v>56.2</c:v>
                </c:pt>
                <c:pt idx="9">
                  <c:v>56.7</c:v>
                </c:pt>
                <c:pt idx="10">
                  <c:v>57</c:v>
                </c:pt>
                <c:pt idx="11">
                  <c:v>57.1</c:v>
                </c:pt>
                <c:pt idx="12">
                  <c:v>57.5</c:v>
                </c:pt>
                <c:pt idx="13" formatCode="#,##0.0">
                  <c:v>58.4</c:v>
                </c:pt>
                <c:pt idx="14" formatCode="#,##0.0">
                  <c:v>58.3</c:v>
                </c:pt>
                <c:pt idx="15" formatCode="#,##0.0">
                  <c:v>58.5</c:v>
                </c:pt>
                <c:pt idx="16" formatCode="#,##0.0">
                  <c:v>58.4</c:v>
                </c:pt>
              </c:numCache>
            </c:numRef>
          </c:val>
          <c:smooth val="0"/>
          <c:extLst>
            <c:ext xmlns:c16="http://schemas.microsoft.com/office/drawing/2014/chart" uri="{C3380CC4-5D6E-409C-BE32-E72D297353CC}">
              <c16:uniqueId val="{00000009-8C8B-4471-9608-FA74338909C2}"/>
            </c:ext>
          </c:extLst>
        </c:ser>
        <c:ser>
          <c:idx val="5"/>
          <c:order val="5"/>
          <c:tx>
            <c:strRef>
              <c:f>'Graf. da 2.8 a 2.13'!$B$59</c:f>
              <c:strCache>
                <c:ptCount val="1"/>
                <c:pt idx="0">
                  <c:v>    Chieti</c:v>
                </c:pt>
              </c:strCache>
            </c:strRef>
          </c:tx>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2.13'!$F$59:$V$59</c:f>
              <c:numCache>
                <c:formatCode>General</c:formatCode>
                <c:ptCount val="17"/>
                <c:pt idx="0">
                  <c:v>53.8</c:v>
                </c:pt>
                <c:pt idx="1">
                  <c:v>53.4</c:v>
                </c:pt>
                <c:pt idx="2">
                  <c:v>53.8</c:v>
                </c:pt>
                <c:pt idx="3">
                  <c:v>53.7</c:v>
                </c:pt>
                <c:pt idx="4">
                  <c:v>54.5</c:v>
                </c:pt>
                <c:pt idx="5">
                  <c:v>55</c:v>
                </c:pt>
                <c:pt idx="6">
                  <c:v>55.5</c:v>
                </c:pt>
                <c:pt idx="7">
                  <c:v>56.3</c:v>
                </c:pt>
                <c:pt idx="8">
                  <c:v>57</c:v>
                </c:pt>
                <c:pt idx="9">
                  <c:v>57.8</c:v>
                </c:pt>
                <c:pt idx="10">
                  <c:v>58.1</c:v>
                </c:pt>
                <c:pt idx="11">
                  <c:v>58.5</c:v>
                </c:pt>
                <c:pt idx="12">
                  <c:v>59.2</c:v>
                </c:pt>
                <c:pt idx="13" formatCode="#,##0.0">
                  <c:v>60.3</c:v>
                </c:pt>
                <c:pt idx="14" formatCode="#,##0.0">
                  <c:v>60.6</c:v>
                </c:pt>
                <c:pt idx="15" formatCode="#,##0.0">
                  <c:v>60.7</c:v>
                </c:pt>
                <c:pt idx="16" formatCode="#,##0.0">
                  <c:v>60.7</c:v>
                </c:pt>
              </c:numCache>
            </c:numRef>
          </c:val>
          <c:smooth val="0"/>
          <c:extLst>
            <c:ext xmlns:c16="http://schemas.microsoft.com/office/drawing/2014/chart" uri="{C3380CC4-5D6E-409C-BE32-E72D297353CC}">
              <c16:uniqueId val="{0000000A-8C8B-4471-9608-FA74338909C2}"/>
            </c:ext>
          </c:extLst>
        </c:ser>
        <c:dLbls>
          <c:showLegendKey val="0"/>
          <c:showVal val="0"/>
          <c:showCatName val="0"/>
          <c:showSerName val="0"/>
          <c:showPercent val="0"/>
          <c:showBubbleSize val="0"/>
        </c:dLbls>
        <c:smooth val="0"/>
        <c:axId val="57700736"/>
        <c:axId val="57702272"/>
      </c:lineChart>
      <c:catAx>
        <c:axId val="5770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7702272"/>
        <c:crosses val="autoZero"/>
        <c:auto val="1"/>
        <c:lblAlgn val="ctr"/>
        <c:lblOffset val="100"/>
        <c:noMultiLvlLbl val="0"/>
      </c:catAx>
      <c:valAx>
        <c:axId val="57702272"/>
        <c:scaling>
          <c:orientation val="minMax"/>
          <c:max val="61"/>
          <c:min val="48"/>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7700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87326388888885E-2"/>
          <c:y val="3.0768518518518518E-2"/>
          <c:w val="0.91737208561699757"/>
          <c:h val="0.74995807815689708"/>
        </c:manualLayout>
      </c:layout>
      <c:lineChart>
        <c:grouping val="standard"/>
        <c:varyColors val="0"/>
        <c:ser>
          <c:idx val="0"/>
          <c:order val="0"/>
          <c:tx>
            <c:strRef>
              <c:f>'Graf. da 2.8 a 2.13'!$B$60</c:f>
              <c:strCache>
                <c:ptCount val="1"/>
                <c:pt idx="0">
                  <c:v>Italia</c:v>
                </c:pt>
              </c:strCache>
            </c:strRef>
          </c:tx>
          <c:spPr>
            <a:ln w="19050" cap="rnd">
              <a:solidFill>
                <a:schemeClr val="accent1"/>
              </a:solidFill>
              <a:round/>
            </a:ln>
            <a:effectLst/>
          </c:spPr>
          <c:marker>
            <c:symbol val="none"/>
          </c:marker>
          <c:dLbls>
            <c:dLbl>
              <c:idx val="0"/>
              <c:layout>
                <c:manualLayout>
                  <c:x val="-4.1666666666666664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14-4679-B2E3-330F526543AF}"/>
                </c:ext>
              </c:extLst>
            </c:dLbl>
            <c:dLbl>
              <c:idx val="1"/>
              <c:layout>
                <c:manualLayout>
                  <c:x val="-3.6111111111111108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14-4679-B2E3-330F526543AF}"/>
                </c:ext>
              </c:extLst>
            </c:dLbl>
            <c:dLbl>
              <c:idx val="2"/>
              <c:layout>
                <c:manualLayout>
                  <c:x val="-4.4444444444444446E-2"/>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14-4679-B2E3-330F526543AF}"/>
                </c:ext>
              </c:extLst>
            </c:dLbl>
            <c:dLbl>
              <c:idx val="3"/>
              <c:layout>
                <c:manualLayout>
                  <c:x val="-4.1666666666666664E-2"/>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514-4679-B2E3-330F526543AF}"/>
                </c:ext>
              </c:extLst>
            </c:dLbl>
            <c:dLbl>
              <c:idx val="4"/>
              <c:layout>
                <c:manualLayout>
                  <c:x val="-3.6111111111111059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514-4679-B2E3-330F526543AF}"/>
                </c:ext>
              </c:extLst>
            </c:dLbl>
            <c:dLbl>
              <c:idx val="5"/>
              <c:layout>
                <c:manualLayout>
                  <c:x val="-3.8888888888888841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14-4679-B2E3-330F526543AF}"/>
                </c:ext>
              </c:extLst>
            </c:dLbl>
            <c:dLbl>
              <c:idx val="6"/>
              <c:layout>
                <c:manualLayout>
                  <c:x val="-3.6111111111111108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514-4679-B2E3-330F526543AF}"/>
                </c:ext>
              </c:extLst>
            </c:dLbl>
            <c:dLbl>
              <c:idx val="7"/>
              <c:layout>
                <c:manualLayout>
                  <c:x val="-3.888888888888889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514-4679-B2E3-330F526543AF}"/>
                </c:ext>
              </c:extLst>
            </c:dLbl>
            <c:dLbl>
              <c:idx val="8"/>
              <c:layout>
                <c:manualLayout>
                  <c:x val="-3.888888888888889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514-4679-B2E3-330F526543AF}"/>
                </c:ext>
              </c:extLst>
            </c:dLbl>
            <c:dLbl>
              <c:idx val="9"/>
              <c:layout>
                <c:manualLayout>
                  <c:x val="-4.7222440944881892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514-4679-B2E3-330F526543AF}"/>
                </c:ext>
              </c:extLst>
            </c:dLbl>
            <c:dLbl>
              <c:idx val="10"/>
              <c:layout>
                <c:manualLayout>
                  <c:x val="-3.8889107611548554E-2"/>
                  <c:y val="4.1666302128900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514-4679-B2E3-330F526543AF}"/>
                </c:ext>
              </c:extLst>
            </c:dLbl>
            <c:dLbl>
              <c:idx val="11"/>
              <c:layout>
                <c:manualLayout>
                  <c:x val="-5.0000218722659667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514-4679-B2E3-330F526543AF}"/>
                </c:ext>
              </c:extLst>
            </c:dLbl>
            <c:dLbl>
              <c:idx val="12"/>
              <c:layout>
                <c:manualLayout>
                  <c:x val="-4.4444444444444543E-2"/>
                  <c:y val="4.1666666666666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514-4679-B2E3-330F526543AF}"/>
                </c:ext>
              </c:extLst>
            </c:dLbl>
            <c:dLbl>
              <c:idx val="13"/>
              <c:layout>
                <c:manualLayout>
                  <c:x val="-2.2606763555998416E-2"/>
                  <c:y val="3.62448094293582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514-4679-B2E3-330F526543AF}"/>
                </c:ext>
              </c:extLst>
            </c:dLbl>
            <c:dLbl>
              <c:idx val="14"/>
              <c:layout>
                <c:manualLayout>
                  <c:x val="-2.5118626173331573E-2"/>
                  <c:y val="6.0408015715597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514-4679-B2E3-330F526543AF}"/>
                </c:ext>
              </c:extLst>
            </c:dLbl>
            <c:dLbl>
              <c:idx val="15"/>
              <c:layout>
                <c:manualLayout>
                  <c:x val="-2.7374332683282744E-2"/>
                  <c:y val="3.4502134649787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514-4679-B2E3-330F526543AF}"/>
                </c:ext>
              </c:extLst>
            </c:dLbl>
            <c:spPr>
              <a:noFill/>
              <a:ln>
                <a:noFill/>
              </a:ln>
              <a:effectLst/>
            </c:spPr>
            <c:txPr>
              <a:bodyPr/>
              <a:lstStyle/>
              <a:p>
                <a:pPr>
                  <a:defRPr sz="800">
                    <a:solidFill>
                      <a:schemeClr val="accent5">
                        <a:lumMod val="50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2.13'!$F$60:$V$60</c:f>
              <c:numCache>
                <c:formatCode>General</c:formatCode>
                <c:ptCount val="17"/>
                <c:pt idx="0">
                  <c:v>30.7</c:v>
                </c:pt>
                <c:pt idx="1">
                  <c:v>30.9</c:v>
                </c:pt>
                <c:pt idx="2">
                  <c:v>31.2</c:v>
                </c:pt>
                <c:pt idx="3">
                  <c:v>31.3</c:v>
                </c:pt>
                <c:pt idx="4">
                  <c:v>32</c:v>
                </c:pt>
                <c:pt idx="5">
                  <c:v>32.700000000000003</c:v>
                </c:pt>
                <c:pt idx="6">
                  <c:v>33.1</c:v>
                </c:pt>
                <c:pt idx="7">
                  <c:v>33.700000000000003</c:v>
                </c:pt>
                <c:pt idx="8">
                  <c:v>34.299999999999997</c:v>
                </c:pt>
                <c:pt idx="9">
                  <c:v>34.799999999999997</c:v>
                </c:pt>
                <c:pt idx="10">
                  <c:v>35.200000000000003</c:v>
                </c:pt>
                <c:pt idx="11">
                  <c:v>35.799999999999997</c:v>
                </c:pt>
                <c:pt idx="12">
                  <c:v>36.4</c:v>
                </c:pt>
                <c:pt idx="13" formatCode="#,##0.0">
                  <c:v>37</c:v>
                </c:pt>
                <c:pt idx="14" formatCode="#,##0.0">
                  <c:v>37.5</c:v>
                </c:pt>
                <c:pt idx="15" formatCode="#,##0.0">
                  <c:v>37.799999999999997</c:v>
                </c:pt>
                <c:pt idx="16" formatCode="#,##0.0">
                  <c:v>38.299999999999997</c:v>
                </c:pt>
              </c:numCache>
            </c:numRef>
          </c:val>
          <c:smooth val="0"/>
          <c:extLst>
            <c:ext xmlns:c16="http://schemas.microsoft.com/office/drawing/2014/chart" uri="{C3380CC4-5D6E-409C-BE32-E72D297353CC}">
              <c16:uniqueId val="{00000010-5514-4679-B2E3-330F526543AF}"/>
            </c:ext>
          </c:extLst>
        </c:ser>
        <c:ser>
          <c:idx val="1"/>
          <c:order val="1"/>
          <c:tx>
            <c:strRef>
              <c:f>'Graf. da 2.8 a 2.13'!$B$61</c:f>
              <c:strCache>
                <c:ptCount val="1"/>
                <c:pt idx="0">
                  <c:v>  Abruzzo</c:v>
                </c:pt>
              </c:strCache>
            </c:strRef>
          </c:tx>
          <c:marker>
            <c:symbol val="none"/>
          </c:marker>
          <c:dLbls>
            <c:dLbl>
              <c:idx val="0"/>
              <c:layout>
                <c:manualLayout>
                  <c:x val="-4.1666666666666664E-2"/>
                  <c:y val="-4.115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514-4679-B2E3-330F526543AF}"/>
                </c:ext>
              </c:extLst>
            </c:dLbl>
            <c:dLbl>
              <c:idx val="1"/>
              <c:layout>
                <c:manualLayout>
                  <c:x val="-4.4444444444444446E-2"/>
                  <c:y val="-2.9398148148148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514-4679-B2E3-330F526543AF}"/>
                </c:ext>
              </c:extLst>
            </c:dLbl>
            <c:dLbl>
              <c:idx val="2"/>
              <c:layout>
                <c:manualLayout>
                  <c:x val="-3.6111111111111108E-2"/>
                  <c:y val="-2.9398148148148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514-4679-B2E3-330F526543AF}"/>
                </c:ext>
              </c:extLst>
            </c:dLbl>
            <c:dLbl>
              <c:idx val="3"/>
              <c:layout>
                <c:manualLayout>
                  <c:x val="-2.7777777777777776E-2"/>
                  <c:y val="-2.35185185185185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514-4679-B2E3-330F526543AF}"/>
                </c:ext>
              </c:extLst>
            </c:dLbl>
            <c:dLbl>
              <c:idx val="4"/>
              <c:layout>
                <c:manualLayout>
                  <c:x val="-3.888888888888889E-2"/>
                  <c:y val="-2.9398148148148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514-4679-B2E3-330F526543AF}"/>
                </c:ext>
              </c:extLst>
            </c:dLbl>
            <c:dLbl>
              <c:idx val="5"/>
              <c:layout>
                <c:manualLayout>
                  <c:x val="-3.3333333333333284E-2"/>
                  <c:y val="-2.9398148148148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514-4679-B2E3-330F526543AF}"/>
                </c:ext>
              </c:extLst>
            </c:dLbl>
            <c:dLbl>
              <c:idx val="6"/>
              <c:layout>
                <c:manualLayout>
                  <c:x val="-2.5000000000000001E-2"/>
                  <c:y val="-2.9398148148148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514-4679-B2E3-330F526543AF}"/>
                </c:ext>
              </c:extLst>
            </c:dLbl>
            <c:dLbl>
              <c:idx val="7"/>
              <c:layout>
                <c:manualLayout>
                  <c:x val="-3.0555555555555555E-2"/>
                  <c:y val="-1.763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514-4679-B2E3-330F526543AF}"/>
                </c:ext>
              </c:extLst>
            </c:dLbl>
            <c:dLbl>
              <c:idx val="8"/>
              <c:layout>
                <c:manualLayout>
                  <c:x val="-4.7222222222222221E-2"/>
                  <c:y val="-1.763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514-4679-B2E3-330F526543AF}"/>
                </c:ext>
              </c:extLst>
            </c:dLbl>
            <c:dLbl>
              <c:idx val="9"/>
              <c:layout>
                <c:manualLayout>
                  <c:x val="-3.3333333333333437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514-4679-B2E3-330F526543AF}"/>
                </c:ext>
              </c:extLst>
            </c:dLbl>
            <c:dLbl>
              <c:idx val="10"/>
              <c:layout>
                <c:manualLayout>
                  <c:x val="-3.3333333333333437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514-4679-B2E3-330F526543AF}"/>
                </c:ext>
              </c:extLst>
            </c:dLbl>
            <c:dLbl>
              <c:idx val="11"/>
              <c:layout>
                <c:manualLayout>
                  <c:x val="-4.1666666666666768E-2"/>
                  <c:y val="-1.763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514-4679-B2E3-330F526543AF}"/>
                </c:ext>
              </c:extLst>
            </c:dLbl>
            <c:dLbl>
              <c:idx val="12"/>
              <c:layout>
                <c:manualLayout>
                  <c:x val="-4.1666666666666768E-2"/>
                  <c:y val="-2.93981481481481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514-4679-B2E3-330F526543AF}"/>
                </c:ext>
              </c:extLst>
            </c:dLbl>
            <c:dLbl>
              <c:idx val="13"/>
              <c:layout>
                <c:manualLayout>
                  <c:x val="-3.014235140799789E-2"/>
                  <c:y val="-3.0204007857798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5514-4679-B2E3-330F526543AF}"/>
                </c:ext>
              </c:extLst>
            </c:dLbl>
            <c:dLbl>
              <c:idx val="14"/>
              <c:layout>
                <c:manualLayout>
                  <c:x val="-2.5118626173331573E-2"/>
                  <c:y val="-2.41632062862388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5514-4679-B2E3-330F526543AF}"/>
                </c:ext>
              </c:extLst>
            </c:dLbl>
            <c:dLbl>
              <c:idx val="15"/>
              <c:layout>
                <c:manualLayout>
                  <c:x val="-1.3687166341641372E-2"/>
                  <c:y val="-2.87517788748229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5514-4679-B2E3-330F526543AF}"/>
                </c:ext>
              </c:extLst>
            </c:dLbl>
            <c:numFmt formatCode="#,##0.0" sourceLinked="0"/>
            <c:spPr>
              <a:noFill/>
              <a:ln>
                <a:noFill/>
              </a:ln>
              <a:effectLst/>
            </c:spPr>
            <c:txPr>
              <a:bodyPr/>
              <a:lstStyle/>
              <a:p>
                <a:pPr>
                  <a:defRPr sz="800">
                    <a:solidFill>
                      <a:schemeClr val="accent2">
                        <a:lumMod val="50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2.13'!$F$61:$V$61</c:f>
              <c:numCache>
                <c:formatCode>General</c:formatCode>
                <c:ptCount val="17"/>
                <c:pt idx="0">
                  <c:v>32.799999999999997</c:v>
                </c:pt>
                <c:pt idx="1">
                  <c:v>32.700000000000003</c:v>
                </c:pt>
                <c:pt idx="2">
                  <c:v>32.799999999999997</c:v>
                </c:pt>
                <c:pt idx="3">
                  <c:v>32.799999999999997</c:v>
                </c:pt>
                <c:pt idx="4">
                  <c:v>33.4</c:v>
                </c:pt>
                <c:pt idx="5">
                  <c:v>34</c:v>
                </c:pt>
                <c:pt idx="6">
                  <c:v>34.299999999999997</c:v>
                </c:pt>
                <c:pt idx="7">
                  <c:v>35</c:v>
                </c:pt>
                <c:pt idx="8">
                  <c:v>35.700000000000003</c:v>
                </c:pt>
                <c:pt idx="9">
                  <c:v>36.299999999999997</c:v>
                </c:pt>
                <c:pt idx="10">
                  <c:v>36.9</c:v>
                </c:pt>
                <c:pt idx="11">
                  <c:v>37.4</c:v>
                </c:pt>
                <c:pt idx="12">
                  <c:v>38.299999999999997</c:v>
                </c:pt>
                <c:pt idx="13" formatCode="#,##0.0">
                  <c:v>39.200000000000003</c:v>
                </c:pt>
                <c:pt idx="14" formatCode="#,##0.0">
                  <c:v>39.700000000000003</c:v>
                </c:pt>
                <c:pt idx="15" formatCode="#,##0.0">
                  <c:v>40.200000000000003</c:v>
                </c:pt>
                <c:pt idx="16" formatCode="#,##0.0">
                  <c:v>40.700000000000003</c:v>
                </c:pt>
              </c:numCache>
            </c:numRef>
          </c:val>
          <c:smooth val="0"/>
          <c:extLst>
            <c:ext xmlns:c16="http://schemas.microsoft.com/office/drawing/2014/chart" uri="{C3380CC4-5D6E-409C-BE32-E72D297353CC}">
              <c16:uniqueId val="{00000021-5514-4679-B2E3-330F526543AF}"/>
            </c:ext>
          </c:extLst>
        </c:ser>
        <c:ser>
          <c:idx val="2"/>
          <c:order val="2"/>
          <c:tx>
            <c:strRef>
              <c:f>'Graf. da 2.8 a 2.13'!$B$62</c:f>
              <c:strCache>
                <c:ptCount val="1"/>
                <c:pt idx="0">
                  <c:v>    L'Aquila</c:v>
                </c:pt>
              </c:strCache>
            </c:strRef>
          </c:tx>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2.13'!$F$62:$V$62</c:f>
              <c:numCache>
                <c:formatCode>General</c:formatCode>
                <c:ptCount val="17"/>
                <c:pt idx="0">
                  <c:v>33.200000000000003</c:v>
                </c:pt>
                <c:pt idx="1">
                  <c:v>33.200000000000003</c:v>
                </c:pt>
                <c:pt idx="2" formatCode="0.0">
                  <c:v>33</c:v>
                </c:pt>
                <c:pt idx="3">
                  <c:v>32.6</c:v>
                </c:pt>
                <c:pt idx="4">
                  <c:v>33.200000000000003</c:v>
                </c:pt>
                <c:pt idx="5">
                  <c:v>33.6</c:v>
                </c:pt>
                <c:pt idx="6">
                  <c:v>34</c:v>
                </c:pt>
                <c:pt idx="7">
                  <c:v>34.799999999999997</c:v>
                </c:pt>
                <c:pt idx="8">
                  <c:v>35.5</c:v>
                </c:pt>
                <c:pt idx="9">
                  <c:v>36.1</c:v>
                </c:pt>
                <c:pt idx="10">
                  <c:v>36.799999999999997</c:v>
                </c:pt>
                <c:pt idx="11">
                  <c:v>37.700000000000003</c:v>
                </c:pt>
                <c:pt idx="12">
                  <c:v>38.9</c:v>
                </c:pt>
                <c:pt idx="13" formatCode="#,##0.0">
                  <c:v>40</c:v>
                </c:pt>
                <c:pt idx="14" formatCode="#,##0.0">
                  <c:v>40.9</c:v>
                </c:pt>
                <c:pt idx="15" formatCode="#,##0.0">
                  <c:v>41.6</c:v>
                </c:pt>
                <c:pt idx="16" formatCode="#,##0.0">
                  <c:v>42.2</c:v>
                </c:pt>
              </c:numCache>
            </c:numRef>
          </c:val>
          <c:smooth val="0"/>
          <c:extLst>
            <c:ext xmlns:c16="http://schemas.microsoft.com/office/drawing/2014/chart" uri="{C3380CC4-5D6E-409C-BE32-E72D297353CC}">
              <c16:uniqueId val="{00000022-5514-4679-B2E3-330F526543AF}"/>
            </c:ext>
          </c:extLst>
        </c:ser>
        <c:ser>
          <c:idx val="3"/>
          <c:order val="3"/>
          <c:tx>
            <c:strRef>
              <c:f>'Graf. da 2.8 a 2.13'!$B$63</c:f>
              <c:strCache>
                <c:ptCount val="1"/>
                <c:pt idx="0">
                  <c:v>    Teramo</c:v>
                </c:pt>
              </c:strCache>
            </c:strRef>
          </c:tx>
          <c:spPr>
            <a:ln>
              <a:solidFill>
                <a:srgbClr val="FFFF00"/>
              </a:solidFill>
            </a:ln>
          </c:spPr>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2.13'!$F$63:$V$63</c:f>
              <c:numCache>
                <c:formatCode>General</c:formatCode>
                <c:ptCount val="17"/>
                <c:pt idx="0">
                  <c:v>31.5</c:v>
                </c:pt>
                <c:pt idx="1">
                  <c:v>31.5</c:v>
                </c:pt>
                <c:pt idx="2">
                  <c:v>31.5</c:v>
                </c:pt>
                <c:pt idx="3">
                  <c:v>31.7</c:v>
                </c:pt>
                <c:pt idx="4">
                  <c:v>32.1</c:v>
                </c:pt>
                <c:pt idx="5">
                  <c:v>32.9</c:v>
                </c:pt>
                <c:pt idx="6">
                  <c:v>33.1</c:v>
                </c:pt>
                <c:pt idx="7">
                  <c:v>33.799999999999997</c:v>
                </c:pt>
                <c:pt idx="8">
                  <c:v>34.4</c:v>
                </c:pt>
                <c:pt idx="9">
                  <c:v>34.9</c:v>
                </c:pt>
                <c:pt idx="10">
                  <c:v>35.5</c:v>
                </c:pt>
                <c:pt idx="11">
                  <c:v>35.799999999999997</c:v>
                </c:pt>
                <c:pt idx="12">
                  <c:v>36.6</c:v>
                </c:pt>
                <c:pt idx="13" formatCode="#,##0.0">
                  <c:v>37.299999999999997</c:v>
                </c:pt>
                <c:pt idx="14" formatCode="#,##0.0">
                  <c:v>38</c:v>
                </c:pt>
                <c:pt idx="15" formatCode="#,##0.0">
                  <c:v>38.4</c:v>
                </c:pt>
                <c:pt idx="16" formatCode="#,##0.0">
                  <c:v>39</c:v>
                </c:pt>
              </c:numCache>
            </c:numRef>
          </c:val>
          <c:smooth val="0"/>
          <c:extLst>
            <c:ext xmlns:c16="http://schemas.microsoft.com/office/drawing/2014/chart" uri="{C3380CC4-5D6E-409C-BE32-E72D297353CC}">
              <c16:uniqueId val="{00000023-5514-4679-B2E3-330F526543AF}"/>
            </c:ext>
          </c:extLst>
        </c:ser>
        <c:ser>
          <c:idx val="4"/>
          <c:order val="4"/>
          <c:tx>
            <c:strRef>
              <c:f>'Graf. da 2.8 a 2.13'!$B$64</c:f>
              <c:strCache>
                <c:ptCount val="1"/>
                <c:pt idx="0">
                  <c:v>    Pescara</c:v>
                </c:pt>
              </c:strCache>
            </c:strRef>
          </c:tx>
          <c:spPr>
            <a:ln>
              <a:solidFill>
                <a:srgbClr val="7030A0"/>
              </a:solidFill>
            </a:ln>
          </c:spPr>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2.13'!$F$64:$V$64</c:f>
              <c:numCache>
                <c:formatCode>General</c:formatCode>
                <c:ptCount val="17"/>
                <c:pt idx="0">
                  <c:v>32.4</c:v>
                </c:pt>
                <c:pt idx="1">
                  <c:v>32.5</c:v>
                </c:pt>
                <c:pt idx="2">
                  <c:v>32.6</c:v>
                </c:pt>
                <c:pt idx="3">
                  <c:v>32.6</c:v>
                </c:pt>
                <c:pt idx="4">
                  <c:v>33.200000000000003</c:v>
                </c:pt>
                <c:pt idx="5">
                  <c:v>33.799999999999997</c:v>
                </c:pt>
                <c:pt idx="6">
                  <c:v>34</c:v>
                </c:pt>
                <c:pt idx="7">
                  <c:v>34.6</c:v>
                </c:pt>
                <c:pt idx="8">
                  <c:v>35.200000000000003</c:v>
                </c:pt>
                <c:pt idx="9">
                  <c:v>35.799999999999997</c:v>
                </c:pt>
                <c:pt idx="10">
                  <c:v>36.200000000000003</c:v>
                </c:pt>
                <c:pt idx="11">
                  <c:v>36.700000000000003</c:v>
                </c:pt>
                <c:pt idx="12">
                  <c:v>37.4</c:v>
                </c:pt>
                <c:pt idx="13" formatCode="#,##0.0">
                  <c:v>38.1</c:v>
                </c:pt>
                <c:pt idx="14" formatCode="#,##0.0">
                  <c:v>38.299999999999997</c:v>
                </c:pt>
                <c:pt idx="15" formatCode="#,##0.0">
                  <c:v>38.799999999999997</c:v>
                </c:pt>
                <c:pt idx="16" formatCode="#,##0.0">
                  <c:v>39.299999999999997</c:v>
                </c:pt>
              </c:numCache>
            </c:numRef>
          </c:val>
          <c:smooth val="0"/>
          <c:extLst>
            <c:ext xmlns:c16="http://schemas.microsoft.com/office/drawing/2014/chart" uri="{C3380CC4-5D6E-409C-BE32-E72D297353CC}">
              <c16:uniqueId val="{00000024-5514-4679-B2E3-330F526543AF}"/>
            </c:ext>
          </c:extLst>
        </c:ser>
        <c:ser>
          <c:idx val="5"/>
          <c:order val="5"/>
          <c:tx>
            <c:strRef>
              <c:f>'Graf. da 2.8 a 2.13'!$B$65</c:f>
              <c:strCache>
                <c:ptCount val="1"/>
                <c:pt idx="0">
                  <c:v>    Chieti</c:v>
                </c:pt>
              </c:strCache>
            </c:strRef>
          </c:tx>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2.13'!$F$65:$V$65</c:f>
              <c:numCache>
                <c:formatCode>General</c:formatCode>
                <c:ptCount val="17"/>
                <c:pt idx="0">
                  <c:v>33.799999999999997</c:v>
                </c:pt>
                <c:pt idx="1">
                  <c:v>33.6</c:v>
                </c:pt>
                <c:pt idx="2">
                  <c:v>33.9</c:v>
                </c:pt>
                <c:pt idx="3">
                  <c:v>33.9</c:v>
                </c:pt>
                <c:pt idx="4">
                  <c:v>34.700000000000003</c:v>
                </c:pt>
                <c:pt idx="5">
                  <c:v>35.200000000000003</c:v>
                </c:pt>
                <c:pt idx="6">
                  <c:v>35.700000000000003</c:v>
                </c:pt>
                <c:pt idx="7">
                  <c:v>36.5</c:v>
                </c:pt>
                <c:pt idx="8">
                  <c:v>37.4</c:v>
                </c:pt>
                <c:pt idx="9">
                  <c:v>38.1</c:v>
                </c:pt>
                <c:pt idx="10">
                  <c:v>38.6</c:v>
                </c:pt>
                <c:pt idx="11">
                  <c:v>39.200000000000003</c:v>
                </c:pt>
                <c:pt idx="12">
                  <c:v>40</c:v>
                </c:pt>
                <c:pt idx="13" formatCode="#,##0.0">
                  <c:v>41</c:v>
                </c:pt>
                <c:pt idx="14" formatCode="#,##0.0">
                  <c:v>41.5</c:v>
                </c:pt>
                <c:pt idx="15" formatCode="#,##0.0">
                  <c:v>41.9</c:v>
                </c:pt>
                <c:pt idx="16" formatCode="#,##0.0">
                  <c:v>42.3</c:v>
                </c:pt>
              </c:numCache>
            </c:numRef>
          </c:val>
          <c:smooth val="0"/>
          <c:extLst>
            <c:ext xmlns:c16="http://schemas.microsoft.com/office/drawing/2014/chart" uri="{C3380CC4-5D6E-409C-BE32-E72D297353CC}">
              <c16:uniqueId val="{00000025-5514-4679-B2E3-330F526543AF}"/>
            </c:ext>
          </c:extLst>
        </c:ser>
        <c:dLbls>
          <c:showLegendKey val="0"/>
          <c:showVal val="0"/>
          <c:showCatName val="0"/>
          <c:showSerName val="0"/>
          <c:showPercent val="0"/>
          <c:showBubbleSize val="0"/>
        </c:dLbls>
        <c:smooth val="0"/>
        <c:axId val="56559488"/>
        <c:axId val="56561024"/>
      </c:lineChart>
      <c:catAx>
        <c:axId val="5655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6561024"/>
        <c:crosses val="autoZero"/>
        <c:auto val="1"/>
        <c:lblAlgn val="ctr"/>
        <c:lblOffset val="100"/>
        <c:noMultiLvlLbl val="0"/>
      </c:catAx>
      <c:valAx>
        <c:axId val="56561024"/>
        <c:scaling>
          <c:orientation val="minMax"/>
          <c:min val="2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6559488"/>
        <c:crosses val="autoZero"/>
        <c:crossBetween val="between"/>
      </c:valAx>
      <c:spPr>
        <a:noFill/>
        <a:ln>
          <a:noFill/>
        </a:ln>
        <a:effectLst/>
      </c:spPr>
    </c:plotArea>
    <c:legend>
      <c:legendPos val="b"/>
      <c:layout>
        <c:manualLayout>
          <c:xMode val="edge"/>
          <c:yMode val="edge"/>
          <c:x val="0.05"/>
          <c:y val="0.89024305555555561"/>
          <c:w val="0.9"/>
          <c:h val="9.211805555555555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61067366579174E-2"/>
          <c:y val="6.4675925925925928E-2"/>
          <c:w val="0.89698337707786524"/>
          <c:h val="0.70008564814814822"/>
        </c:manualLayout>
      </c:layout>
      <c:lineChart>
        <c:grouping val="standard"/>
        <c:varyColors val="0"/>
        <c:ser>
          <c:idx val="0"/>
          <c:order val="0"/>
          <c:tx>
            <c:strRef>
              <c:f>'Graf. da 2.8 a 2.13'!$B$66</c:f>
              <c:strCache>
                <c:ptCount val="1"/>
                <c:pt idx="0">
                  <c:v>Italia</c:v>
                </c:pt>
              </c:strCache>
            </c:strRef>
          </c:tx>
          <c:spPr>
            <a:ln w="19050" cap="rnd">
              <a:solidFill>
                <a:schemeClr val="accent1"/>
              </a:solidFill>
              <a:round/>
            </a:ln>
            <a:effectLst/>
          </c:spPr>
          <c:marker>
            <c:symbol val="none"/>
          </c:marker>
          <c:dLbls>
            <c:dLbl>
              <c:idx val="0"/>
              <c:layout>
                <c:manualLayout>
                  <c:x val="-4.1666666666666664E-2"/>
                  <c:y val="2.9398148148148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BF-42E8-8B0E-3562343D119D}"/>
                </c:ext>
              </c:extLst>
            </c:dLbl>
            <c:dLbl>
              <c:idx val="1"/>
              <c:layout>
                <c:manualLayout>
                  <c:x val="-4.1666666666666664E-2"/>
                  <c:y val="5.2916666666666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BF-42E8-8B0E-3562343D119D}"/>
                </c:ext>
              </c:extLst>
            </c:dLbl>
            <c:dLbl>
              <c:idx val="2"/>
              <c:layout>
                <c:manualLayout>
                  <c:x val="-4.1666666666666664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BF-42E8-8B0E-3562343D119D}"/>
                </c:ext>
              </c:extLst>
            </c:dLbl>
            <c:dLbl>
              <c:idx val="3"/>
              <c:layout>
                <c:manualLayout>
                  <c:x val="-4.7222222222222221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BF-42E8-8B0E-3562343D119D}"/>
                </c:ext>
              </c:extLst>
            </c:dLbl>
            <c:dLbl>
              <c:idx val="4"/>
              <c:layout>
                <c:manualLayout>
                  <c:x val="-4.1666666666666616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BF-42E8-8B0E-3562343D119D}"/>
                </c:ext>
              </c:extLst>
            </c:dLbl>
            <c:dLbl>
              <c:idx val="5"/>
              <c:layout>
                <c:manualLayout>
                  <c:x val="-3.888888888888889E-2"/>
                  <c:y val="1.763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BF-42E8-8B0E-3562343D119D}"/>
                </c:ext>
              </c:extLst>
            </c:dLbl>
            <c:dLbl>
              <c:idx val="6"/>
              <c:layout>
                <c:manualLayout>
                  <c:x val="-3.888888888888889E-2"/>
                  <c:y val="4.115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5BF-42E8-8B0E-3562343D119D}"/>
                </c:ext>
              </c:extLst>
            </c:dLbl>
            <c:dLbl>
              <c:idx val="7"/>
              <c:layout>
                <c:manualLayout>
                  <c:x val="-3.3333333333333333E-2"/>
                  <c:y val="2.9398148148148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BF-42E8-8B0E-3562343D119D}"/>
                </c:ext>
              </c:extLst>
            </c:dLbl>
            <c:dLbl>
              <c:idx val="8"/>
              <c:layout>
                <c:manualLayout>
                  <c:x val="-3.3333333333333333E-2"/>
                  <c:y val="6.46759259259259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5BF-42E8-8B0E-3562343D119D}"/>
                </c:ext>
              </c:extLst>
            </c:dLbl>
            <c:dLbl>
              <c:idx val="9"/>
              <c:layout>
                <c:manualLayout>
                  <c:x val="-3.0555555555555555E-2"/>
                  <c:y val="4.70370370370370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5BF-42E8-8B0E-3562343D119D}"/>
                </c:ext>
              </c:extLst>
            </c:dLbl>
            <c:dLbl>
              <c:idx val="10"/>
              <c:layout>
                <c:manualLayout>
                  <c:x val="-3.6111111111111108E-2"/>
                  <c:y val="4.115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BF-42E8-8B0E-3562343D119D}"/>
                </c:ext>
              </c:extLst>
            </c:dLbl>
            <c:dLbl>
              <c:idx val="11"/>
              <c:layout>
                <c:manualLayout>
                  <c:x val="-3.888888888888889E-2"/>
                  <c:y val="4.115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5BF-42E8-8B0E-3562343D119D}"/>
                </c:ext>
              </c:extLst>
            </c:dLbl>
            <c:dLbl>
              <c:idx val="12"/>
              <c:layout>
                <c:manualLayout>
                  <c:x val="-2.7777777777777776E-2"/>
                  <c:y val="4.115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5BF-42E8-8B0E-3562343D119D}"/>
                </c:ext>
              </c:extLst>
            </c:dLbl>
            <c:dLbl>
              <c:idx val="13"/>
              <c:layout>
                <c:manualLayout>
                  <c:x val="-2.4253472222222221E-2"/>
                  <c:y val="4.11574074074073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5BF-42E8-8B0E-3562343D119D}"/>
                </c:ext>
              </c:extLst>
            </c:dLbl>
            <c:dLbl>
              <c:idx val="14"/>
              <c:layout>
                <c:manualLayout>
                  <c:x val="-2.6458333333333334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5BF-42E8-8B0E-3562343D119D}"/>
                </c:ext>
              </c:extLst>
            </c:dLbl>
            <c:dLbl>
              <c:idx val="15"/>
              <c:layout>
                <c:manualLayout>
                  <c:x val="-2.2048611111111113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BF-42E8-8B0E-3562343D119D}"/>
                </c:ext>
              </c:extLst>
            </c:dLbl>
            <c:spPr>
              <a:noFill/>
              <a:ln>
                <a:noFill/>
              </a:ln>
              <a:effectLst/>
            </c:spPr>
            <c:txPr>
              <a:bodyPr/>
              <a:lstStyle/>
              <a:p>
                <a:pPr>
                  <a:defRPr sz="800">
                    <a:solidFill>
                      <a:schemeClr val="accent5">
                        <a:lumMod val="50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2.13'!$F$66:$V$66</c:f>
              <c:numCache>
                <c:formatCode>0.0</c:formatCode>
                <c:ptCount val="17"/>
                <c:pt idx="0">
                  <c:v>143.4</c:v>
                </c:pt>
                <c:pt idx="1">
                  <c:v>144.1</c:v>
                </c:pt>
                <c:pt idx="2">
                  <c:v>144.80000000000001</c:v>
                </c:pt>
                <c:pt idx="3">
                  <c:v>145.69999999999999</c:v>
                </c:pt>
                <c:pt idx="4">
                  <c:v>148.6</c:v>
                </c:pt>
                <c:pt idx="5">
                  <c:v>151.4</c:v>
                </c:pt>
                <c:pt idx="6">
                  <c:v>154.1</c:v>
                </c:pt>
                <c:pt idx="7">
                  <c:v>157.69999999999999</c:v>
                </c:pt>
                <c:pt idx="8">
                  <c:v>161.4</c:v>
                </c:pt>
                <c:pt idx="9" formatCode="General">
                  <c:v>165.3</c:v>
                </c:pt>
                <c:pt idx="10" formatCode="General">
                  <c:v>168.9</c:v>
                </c:pt>
                <c:pt idx="11" formatCode="General">
                  <c:v>174</c:v>
                </c:pt>
                <c:pt idx="12" formatCode="General">
                  <c:v>179.4</c:v>
                </c:pt>
                <c:pt idx="13" formatCode="#,##0.0">
                  <c:v>182.6</c:v>
                </c:pt>
                <c:pt idx="14" formatCode="#,##0.0">
                  <c:v>187.6</c:v>
                </c:pt>
                <c:pt idx="15" formatCode="#,##0.0">
                  <c:v>193.1</c:v>
                </c:pt>
                <c:pt idx="16" formatCode="#,##0.0">
                  <c:v>199.8</c:v>
                </c:pt>
              </c:numCache>
            </c:numRef>
          </c:val>
          <c:smooth val="0"/>
          <c:extLst>
            <c:ext xmlns:c16="http://schemas.microsoft.com/office/drawing/2014/chart" uri="{C3380CC4-5D6E-409C-BE32-E72D297353CC}">
              <c16:uniqueId val="{00000010-B5BF-42E8-8B0E-3562343D119D}"/>
            </c:ext>
          </c:extLst>
        </c:ser>
        <c:ser>
          <c:idx val="1"/>
          <c:order val="1"/>
          <c:tx>
            <c:strRef>
              <c:f>'Graf. da 2.8 a 2.13'!$B$67</c:f>
              <c:strCache>
                <c:ptCount val="1"/>
                <c:pt idx="0">
                  <c:v>  Abruzzo</c:v>
                </c:pt>
              </c:strCache>
            </c:strRef>
          </c:tx>
          <c:marker>
            <c:symbol val="none"/>
          </c:marker>
          <c:dLbls>
            <c:dLbl>
              <c:idx val="0"/>
              <c:layout>
                <c:manualLayout>
                  <c:x val="-4.1666666666666664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5BF-42E8-8B0E-3562343D119D}"/>
                </c:ext>
              </c:extLst>
            </c:dLbl>
            <c:dLbl>
              <c:idx val="1"/>
              <c:layout>
                <c:manualLayout>
                  <c:x val="-4.7222222222222221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5BF-42E8-8B0E-3562343D119D}"/>
                </c:ext>
              </c:extLst>
            </c:dLbl>
            <c:dLbl>
              <c:idx val="2"/>
              <c:layout>
                <c:manualLayout>
                  <c:x val="-3.888888888888889E-2"/>
                  <c:y val="3.52777777777778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5BF-42E8-8B0E-3562343D119D}"/>
                </c:ext>
              </c:extLst>
            </c:dLbl>
            <c:dLbl>
              <c:idx val="3"/>
              <c:layout>
                <c:manualLayout>
                  <c:x val="-4.1666666666666664E-2"/>
                  <c:y val="3.52773148148148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5BF-42E8-8B0E-3562343D119D}"/>
                </c:ext>
              </c:extLst>
            </c:dLbl>
            <c:dLbl>
              <c:idx val="4"/>
              <c:layout>
                <c:manualLayout>
                  <c:x val="-3.6111111111111059E-2"/>
                  <c:y val="4.115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5BF-42E8-8B0E-3562343D119D}"/>
                </c:ext>
              </c:extLst>
            </c:dLbl>
            <c:dLbl>
              <c:idx val="5"/>
              <c:layout>
                <c:manualLayout>
                  <c:x val="-3.3333333333333333E-2"/>
                  <c:y val="2.9398148148148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5BF-42E8-8B0E-3562343D119D}"/>
                </c:ext>
              </c:extLst>
            </c:dLbl>
            <c:dLbl>
              <c:idx val="6"/>
              <c:layout>
                <c:manualLayout>
                  <c:x val="-3.0555555555555555E-2"/>
                  <c:y val="3.52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5BF-42E8-8B0E-3562343D119D}"/>
                </c:ext>
              </c:extLst>
            </c:dLbl>
            <c:dLbl>
              <c:idx val="7"/>
              <c:layout>
                <c:manualLayout>
                  <c:x val="-4.1666666666666664E-2"/>
                  <c:y val="-1.763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5BF-42E8-8B0E-3562343D119D}"/>
                </c:ext>
              </c:extLst>
            </c:dLbl>
            <c:dLbl>
              <c:idx val="8"/>
              <c:layout>
                <c:manualLayout>
                  <c:x val="-3.6111111111111108E-2"/>
                  <c:y val="-2.35185185185185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5BF-42E8-8B0E-3562343D119D}"/>
                </c:ext>
              </c:extLst>
            </c:dLbl>
            <c:dLbl>
              <c:idx val="9"/>
              <c:layout>
                <c:manualLayout>
                  <c:x val="-3.3333333333333333E-2"/>
                  <c:y val="-2.9398148148148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B5BF-42E8-8B0E-3562343D119D}"/>
                </c:ext>
              </c:extLst>
            </c:dLbl>
            <c:dLbl>
              <c:idx val="10"/>
              <c:layout>
                <c:manualLayout>
                  <c:x val="-3.6111111111111108E-2"/>
                  <c:y val="-2.9398148148148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5BF-42E8-8B0E-3562343D119D}"/>
                </c:ext>
              </c:extLst>
            </c:dLbl>
            <c:dLbl>
              <c:idx val="11"/>
              <c:layout>
                <c:manualLayout>
                  <c:x val="-3.888888888888889E-2"/>
                  <c:y val="-2.35185185185185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5BF-42E8-8B0E-3562343D119D}"/>
                </c:ext>
              </c:extLst>
            </c:dLbl>
            <c:dLbl>
              <c:idx val="12"/>
              <c:layout>
                <c:manualLayout>
                  <c:x val="-2.5000000000000001E-2"/>
                  <c:y val="-2.35185185185185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B5BF-42E8-8B0E-3562343D119D}"/>
                </c:ext>
              </c:extLst>
            </c:dLbl>
            <c:dLbl>
              <c:idx val="13"/>
              <c:layout>
                <c:manualLayout>
                  <c:x val="-3.0868055555555555E-2"/>
                  <c:y val="-2.93981481481481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5BF-42E8-8B0E-3562343D119D}"/>
                </c:ext>
              </c:extLst>
            </c:dLbl>
            <c:dLbl>
              <c:idx val="14"/>
              <c:layout>
                <c:manualLayout>
                  <c:x val="-3.3072916666666827E-2"/>
                  <c:y val="-2.35185185185185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B5BF-42E8-8B0E-3562343D119D}"/>
                </c:ext>
              </c:extLst>
            </c:dLbl>
            <c:dLbl>
              <c:idx val="15"/>
              <c:layout>
                <c:manualLayout>
                  <c:x val="-3.0868055555555555E-2"/>
                  <c:y val="-2.35185185185185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B5BF-42E8-8B0E-3562343D119D}"/>
                </c:ext>
              </c:extLst>
            </c:dLbl>
            <c:spPr>
              <a:noFill/>
              <a:ln>
                <a:noFill/>
              </a:ln>
              <a:effectLst/>
            </c:spPr>
            <c:txPr>
              <a:bodyPr/>
              <a:lstStyle/>
              <a:p>
                <a:pPr>
                  <a:defRPr sz="800">
                    <a:solidFill>
                      <a:schemeClr val="accent2">
                        <a:lumMod val="50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2.13'!$F$67:$V$67</c:f>
              <c:numCache>
                <c:formatCode>0.0</c:formatCode>
                <c:ptCount val="17"/>
                <c:pt idx="0">
                  <c:v>162.1</c:v>
                </c:pt>
                <c:pt idx="1">
                  <c:v>162.9</c:v>
                </c:pt>
                <c:pt idx="2">
                  <c:v>163.9</c:v>
                </c:pt>
                <c:pt idx="3">
                  <c:v>164.4</c:v>
                </c:pt>
                <c:pt idx="4">
                  <c:v>167.6</c:v>
                </c:pt>
                <c:pt idx="5">
                  <c:v>170</c:v>
                </c:pt>
                <c:pt idx="6">
                  <c:v>172.5</c:v>
                </c:pt>
                <c:pt idx="7">
                  <c:v>176.2</c:v>
                </c:pt>
                <c:pt idx="8">
                  <c:v>180.1</c:v>
                </c:pt>
                <c:pt idx="9" formatCode="General">
                  <c:v>183.9</c:v>
                </c:pt>
                <c:pt idx="10" formatCode="General">
                  <c:v>187.6</c:v>
                </c:pt>
                <c:pt idx="11" formatCode="General">
                  <c:v>192.5</c:v>
                </c:pt>
                <c:pt idx="12" formatCode="General">
                  <c:v>198.5</c:v>
                </c:pt>
                <c:pt idx="13" formatCode="#,##0.0">
                  <c:v>202.5</c:v>
                </c:pt>
                <c:pt idx="14" formatCode="#,##0.0">
                  <c:v>207.3</c:v>
                </c:pt>
                <c:pt idx="15" formatCode="#,##0.0">
                  <c:v>212.8</c:v>
                </c:pt>
                <c:pt idx="16" formatCode="#,##0.0">
                  <c:v>219.7</c:v>
                </c:pt>
              </c:numCache>
            </c:numRef>
          </c:val>
          <c:smooth val="0"/>
          <c:extLst>
            <c:ext xmlns:c16="http://schemas.microsoft.com/office/drawing/2014/chart" uri="{C3380CC4-5D6E-409C-BE32-E72D297353CC}">
              <c16:uniqueId val="{00000021-B5BF-42E8-8B0E-3562343D119D}"/>
            </c:ext>
          </c:extLst>
        </c:ser>
        <c:ser>
          <c:idx val="2"/>
          <c:order val="2"/>
          <c:tx>
            <c:strRef>
              <c:f>'Graf. da 2.8 a 2.13'!$B$68</c:f>
              <c:strCache>
                <c:ptCount val="1"/>
                <c:pt idx="0">
                  <c:v>    L'Aquila</c:v>
                </c:pt>
              </c:strCache>
            </c:strRef>
          </c:tx>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2.13'!$F$68:$V$68</c:f>
              <c:numCache>
                <c:formatCode>0.0</c:formatCode>
                <c:ptCount val="17"/>
                <c:pt idx="0">
                  <c:v>176</c:v>
                </c:pt>
                <c:pt idx="1">
                  <c:v>176.6</c:v>
                </c:pt>
                <c:pt idx="2">
                  <c:v>177.3</c:v>
                </c:pt>
                <c:pt idx="3">
                  <c:v>176.4</c:v>
                </c:pt>
                <c:pt idx="4">
                  <c:v>178.9</c:v>
                </c:pt>
                <c:pt idx="5">
                  <c:v>179.2</c:v>
                </c:pt>
                <c:pt idx="6">
                  <c:v>182.6</c:v>
                </c:pt>
                <c:pt idx="7">
                  <c:v>186.6</c:v>
                </c:pt>
                <c:pt idx="8">
                  <c:v>189.7</c:v>
                </c:pt>
                <c:pt idx="9" formatCode="General">
                  <c:v>193.1</c:v>
                </c:pt>
                <c:pt idx="10" formatCode="General">
                  <c:v>197.3</c:v>
                </c:pt>
                <c:pt idx="11" formatCode="General">
                  <c:v>202.9</c:v>
                </c:pt>
                <c:pt idx="12" formatCode="General">
                  <c:v>209.7</c:v>
                </c:pt>
                <c:pt idx="13" formatCode="#,##0.0">
                  <c:v>214.1</c:v>
                </c:pt>
                <c:pt idx="14" formatCode="#,##0.0">
                  <c:v>220.5</c:v>
                </c:pt>
                <c:pt idx="15" formatCode="#,##0.0">
                  <c:v>226.5</c:v>
                </c:pt>
                <c:pt idx="16" formatCode="#,##0.0">
                  <c:v>232.8</c:v>
                </c:pt>
              </c:numCache>
            </c:numRef>
          </c:val>
          <c:smooth val="0"/>
          <c:extLst>
            <c:ext xmlns:c16="http://schemas.microsoft.com/office/drawing/2014/chart" uri="{C3380CC4-5D6E-409C-BE32-E72D297353CC}">
              <c16:uniqueId val="{00000022-B5BF-42E8-8B0E-3562343D119D}"/>
            </c:ext>
          </c:extLst>
        </c:ser>
        <c:ser>
          <c:idx val="3"/>
          <c:order val="3"/>
          <c:tx>
            <c:strRef>
              <c:f>'Graf. da 2.8 a 2.13'!$B$69</c:f>
              <c:strCache>
                <c:ptCount val="1"/>
                <c:pt idx="0">
                  <c:v>    Teramo</c:v>
                </c:pt>
              </c:strCache>
            </c:strRef>
          </c:tx>
          <c:spPr>
            <a:ln>
              <a:solidFill>
                <a:srgbClr val="FFFF00"/>
              </a:solidFill>
            </a:ln>
          </c:spPr>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2.13'!$F$69:$V$69</c:f>
              <c:numCache>
                <c:formatCode>0.0</c:formatCode>
                <c:ptCount val="17"/>
                <c:pt idx="0">
                  <c:v>150.80000000000001</c:v>
                </c:pt>
                <c:pt idx="1">
                  <c:v>152.30000000000001</c:v>
                </c:pt>
                <c:pt idx="2">
                  <c:v>154.19999999999999</c:v>
                </c:pt>
                <c:pt idx="3">
                  <c:v>156</c:v>
                </c:pt>
                <c:pt idx="4">
                  <c:v>158.5</c:v>
                </c:pt>
                <c:pt idx="5">
                  <c:v>163.1</c:v>
                </c:pt>
                <c:pt idx="6">
                  <c:v>165</c:v>
                </c:pt>
                <c:pt idx="7">
                  <c:v>168.6</c:v>
                </c:pt>
                <c:pt idx="8">
                  <c:v>172.8</c:v>
                </c:pt>
                <c:pt idx="9" formatCode="General">
                  <c:v>176.7</c:v>
                </c:pt>
                <c:pt idx="10" formatCode="General">
                  <c:v>180.7</c:v>
                </c:pt>
                <c:pt idx="11" formatCode="General">
                  <c:v>184.8</c:v>
                </c:pt>
                <c:pt idx="12" formatCode="General">
                  <c:v>191.2</c:v>
                </c:pt>
                <c:pt idx="13" formatCode="#,##0.0">
                  <c:v>195.2</c:v>
                </c:pt>
                <c:pt idx="14" formatCode="#,##0.0">
                  <c:v>199.2</c:v>
                </c:pt>
                <c:pt idx="15" formatCode="#,##0.0">
                  <c:v>205</c:v>
                </c:pt>
                <c:pt idx="16" formatCode="#,##0.0">
                  <c:v>211.2</c:v>
                </c:pt>
              </c:numCache>
            </c:numRef>
          </c:val>
          <c:smooth val="0"/>
          <c:extLst>
            <c:ext xmlns:c16="http://schemas.microsoft.com/office/drawing/2014/chart" uri="{C3380CC4-5D6E-409C-BE32-E72D297353CC}">
              <c16:uniqueId val="{00000023-B5BF-42E8-8B0E-3562343D119D}"/>
            </c:ext>
          </c:extLst>
        </c:ser>
        <c:ser>
          <c:idx val="4"/>
          <c:order val="4"/>
          <c:tx>
            <c:strRef>
              <c:f>'Graf. da 2.8 a 2.13'!$B$70</c:f>
              <c:strCache>
                <c:ptCount val="1"/>
                <c:pt idx="0">
                  <c:v>    Pescara</c:v>
                </c:pt>
              </c:strCache>
            </c:strRef>
          </c:tx>
          <c:spPr>
            <a:ln>
              <a:solidFill>
                <a:srgbClr val="7030A0"/>
              </a:solidFill>
            </a:ln>
          </c:spPr>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2.13'!$F$70:$V$70</c:f>
              <c:numCache>
                <c:formatCode>0.0</c:formatCode>
                <c:ptCount val="17"/>
                <c:pt idx="0">
                  <c:v>152.6</c:v>
                </c:pt>
                <c:pt idx="1">
                  <c:v>153.4</c:v>
                </c:pt>
                <c:pt idx="2">
                  <c:v>154.19999999999999</c:v>
                </c:pt>
                <c:pt idx="3">
                  <c:v>154.4</c:v>
                </c:pt>
                <c:pt idx="4">
                  <c:v>157.30000000000001</c:v>
                </c:pt>
                <c:pt idx="5">
                  <c:v>160</c:v>
                </c:pt>
                <c:pt idx="6">
                  <c:v>161.30000000000001</c:v>
                </c:pt>
                <c:pt idx="7">
                  <c:v>164.3</c:v>
                </c:pt>
                <c:pt idx="8">
                  <c:v>167.3</c:v>
                </c:pt>
                <c:pt idx="9" formatCode="General">
                  <c:v>171</c:v>
                </c:pt>
                <c:pt idx="10" formatCode="General">
                  <c:v>174.9</c:v>
                </c:pt>
                <c:pt idx="11" formatCode="General">
                  <c:v>179.8</c:v>
                </c:pt>
                <c:pt idx="12" formatCode="General">
                  <c:v>185.2</c:v>
                </c:pt>
                <c:pt idx="13" formatCode="#,##0.0">
                  <c:v>188</c:v>
                </c:pt>
                <c:pt idx="14" formatCode="#,##0.0">
                  <c:v>191.7</c:v>
                </c:pt>
                <c:pt idx="15" formatCode="#,##0.0">
                  <c:v>196.5</c:v>
                </c:pt>
                <c:pt idx="16" formatCode="#,##0.0">
                  <c:v>204.7</c:v>
                </c:pt>
              </c:numCache>
            </c:numRef>
          </c:val>
          <c:smooth val="0"/>
          <c:extLst>
            <c:ext xmlns:c16="http://schemas.microsoft.com/office/drawing/2014/chart" uri="{C3380CC4-5D6E-409C-BE32-E72D297353CC}">
              <c16:uniqueId val="{00000024-B5BF-42E8-8B0E-3562343D119D}"/>
            </c:ext>
          </c:extLst>
        </c:ser>
        <c:ser>
          <c:idx val="5"/>
          <c:order val="5"/>
          <c:tx>
            <c:strRef>
              <c:f>'Graf. da 2.8 a 2.13'!$B$71</c:f>
              <c:strCache>
                <c:ptCount val="1"/>
                <c:pt idx="0">
                  <c:v>    Chieti</c:v>
                </c:pt>
              </c:strCache>
            </c:strRef>
          </c:tx>
          <c:marker>
            <c:symbol val="none"/>
          </c:marker>
          <c:cat>
            <c:strRef>
              <c:f>'Graf. da 2.8 a 2.13'!$F$53:$V$53</c:f>
              <c:strCache>
                <c:ptCount val="17"/>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strCache>
            </c:strRef>
          </c:cat>
          <c:val>
            <c:numRef>
              <c:f>'Graf. da 2.8 a 2.13'!$F$71:$V$71</c:f>
              <c:numCache>
                <c:formatCode>0.0</c:formatCode>
                <c:ptCount val="17"/>
                <c:pt idx="0">
                  <c:v>169</c:v>
                </c:pt>
                <c:pt idx="1">
                  <c:v>169.6</c:v>
                </c:pt>
                <c:pt idx="2">
                  <c:v>170.4</c:v>
                </c:pt>
                <c:pt idx="3">
                  <c:v>171</c:v>
                </c:pt>
                <c:pt idx="4">
                  <c:v>175.6</c:v>
                </c:pt>
                <c:pt idx="5">
                  <c:v>177.5</c:v>
                </c:pt>
                <c:pt idx="6">
                  <c:v>181</c:v>
                </c:pt>
                <c:pt idx="7">
                  <c:v>185</c:v>
                </c:pt>
                <c:pt idx="8">
                  <c:v>190</c:v>
                </c:pt>
                <c:pt idx="9" formatCode="General">
                  <c:v>194.3</c:v>
                </c:pt>
                <c:pt idx="10" formatCode="General">
                  <c:v>197.2</c:v>
                </c:pt>
                <c:pt idx="11" formatCode="General">
                  <c:v>202.1</c:v>
                </c:pt>
                <c:pt idx="12" formatCode="General">
                  <c:v>207.8</c:v>
                </c:pt>
                <c:pt idx="13" formatCode="#,##0.0">
                  <c:v>212.7</c:v>
                </c:pt>
                <c:pt idx="14" formatCode="#,##0.0">
                  <c:v>218</c:v>
                </c:pt>
                <c:pt idx="15" formatCode="#,##0.0">
                  <c:v>223.4</c:v>
                </c:pt>
                <c:pt idx="16" formatCode="#,##0.0">
                  <c:v>230.2</c:v>
                </c:pt>
              </c:numCache>
            </c:numRef>
          </c:val>
          <c:smooth val="0"/>
          <c:extLst>
            <c:ext xmlns:c16="http://schemas.microsoft.com/office/drawing/2014/chart" uri="{C3380CC4-5D6E-409C-BE32-E72D297353CC}">
              <c16:uniqueId val="{00000025-B5BF-42E8-8B0E-3562343D119D}"/>
            </c:ext>
          </c:extLst>
        </c:ser>
        <c:dLbls>
          <c:showLegendKey val="0"/>
          <c:showVal val="0"/>
          <c:showCatName val="0"/>
          <c:showSerName val="0"/>
          <c:showPercent val="0"/>
          <c:showBubbleSize val="0"/>
        </c:dLbls>
        <c:smooth val="0"/>
        <c:axId val="56339456"/>
        <c:axId val="56345344"/>
      </c:lineChart>
      <c:catAx>
        <c:axId val="56339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6345344"/>
        <c:crosses val="autoZero"/>
        <c:auto val="1"/>
        <c:lblAlgn val="ctr"/>
        <c:lblOffset val="100"/>
        <c:noMultiLvlLbl val="0"/>
      </c:catAx>
      <c:valAx>
        <c:axId val="56345344"/>
        <c:scaling>
          <c:orientation val="minMax"/>
          <c:min val="12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6339456"/>
        <c:crosses val="autoZero"/>
        <c:crossBetween val="between"/>
      </c:valAx>
      <c:spPr>
        <a:noFill/>
        <a:ln>
          <a:noFill/>
        </a:ln>
        <a:effectLst/>
      </c:spPr>
    </c:plotArea>
    <c:legend>
      <c:legendPos val="b"/>
      <c:layout>
        <c:manualLayout>
          <c:xMode val="edge"/>
          <c:yMode val="edge"/>
          <c:x val="8.5086111111111112E-2"/>
          <c:y val="0.87260416666666663"/>
          <c:w val="0.82982760416666668"/>
          <c:h val="0.1038773148148148"/>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71301801560519"/>
          <c:y val="3.7225042301184431E-2"/>
          <c:w val="0.80056537338432454"/>
          <c:h val="0.82784999999999997"/>
        </c:manualLayout>
      </c:layout>
      <c:barChart>
        <c:barDir val="bar"/>
        <c:grouping val="clustered"/>
        <c:varyColors val="0"/>
        <c:ser>
          <c:idx val="1"/>
          <c:order val="0"/>
          <c:tx>
            <c:strRef>
              <c:f>'Graf 2.14'!$P$4</c:f>
              <c:strCache>
                <c:ptCount val="1"/>
                <c:pt idx="0">
                  <c:v>Donne</c:v>
                </c:pt>
              </c:strCache>
            </c:strRef>
          </c:tx>
          <c:spPr>
            <a:solidFill>
              <a:srgbClr val="F6A8EB"/>
            </a:solidFill>
            <a:ln>
              <a:solidFill>
                <a:schemeClr val="tx1">
                  <a:lumMod val="75000"/>
                  <a:lumOff val="25000"/>
                </a:schemeClr>
              </a:solidFill>
            </a:ln>
          </c:spPr>
          <c:invertIfNegative val="0"/>
          <c:dLbls>
            <c:dLbl>
              <c:idx val="18"/>
              <c:layout>
                <c:manualLayout>
                  <c:x val="-6.950810499911794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5E-4DF3-90CD-E64AC04994C8}"/>
                </c:ext>
              </c:extLst>
            </c:dLbl>
            <c:dLbl>
              <c:idx val="20"/>
              <c:delete val="1"/>
              <c:extLst>
                <c:ext xmlns:c15="http://schemas.microsoft.com/office/drawing/2012/chart" uri="{CE6537A1-D6FC-4f65-9D91-7224C49458BB}"/>
                <c:ext xmlns:c16="http://schemas.microsoft.com/office/drawing/2014/chart" uri="{C3380CC4-5D6E-409C-BE32-E72D297353CC}">
                  <c16:uniqueId val="{00000001-625E-4DF3-90CD-E64AC04994C8}"/>
                </c:ext>
              </c:extLst>
            </c:dLbl>
            <c:numFmt formatCode="0.0%;0.0%" sourceLinked="0"/>
            <c:spPr>
              <a:noFill/>
              <a:ln>
                <a:noFill/>
              </a:ln>
              <a:effectLst/>
            </c:spPr>
            <c:txPr>
              <a:bodyPr wrap="square" lIns="38100" tIns="19050" rIns="38100" bIns="19050" anchor="ctr">
                <a:spAutoFit/>
              </a:bodyPr>
              <a:lstStyle/>
              <a:p>
                <a:pPr>
                  <a:defRPr sz="700"/>
                </a:pPr>
                <a:endParaRPr lang="it-I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2.14'!$K$5:$K$25</c:f>
              <c:strCache>
                <c:ptCount val="21"/>
                <c:pt idx="0">
                  <c:v>&lt; 5 anni</c:v>
                </c:pt>
                <c:pt idx="1">
                  <c:v>5- 9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90 -94</c:v>
                </c:pt>
                <c:pt idx="19">
                  <c:v>95 -99</c:v>
                </c:pt>
                <c:pt idx="20">
                  <c:v>100 e più</c:v>
                </c:pt>
              </c:strCache>
            </c:strRef>
          </c:cat>
          <c:val>
            <c:numRef>
              <c:f>'Graf 2.14'!$P$5:$P$25</c:f>
              <c:numCache>
                <c:formatCode>0.00%</c:formatCode>
                <c:ptCount val="21"/>
                <c:pt idx="0">
                  <c:v>1.7177831877142783E-2</c:v>
                </c:pt>
                <c:pt idx="1">
                  <c:v>2.0295674704974564E-2</c:v>
                </c:pt>
                <c:pt idx="2">
                  <c:v>2.2983785281610224E-2</c:v>
                </c:pt>
                <c:pt idx="3">
                  <c:v>2.3661851347829197E-2</c:v>
                </c:pt>
                <c:pt idx="4">
                  <c:v>2.3734363262419855E-2</c:v>
                </c:pt>
                <c:pt idx="5">
                  <c:v>2.4431362430227834E-2</c:v>
                </c:pt>
                <c:pt idx="6">
                  <c:v>2.6904310257023889E-2</c:v>
                </c:pt>
                <c:pt idx="7">
                  <c:v>2.8336293445514475E-2</c:v>
                </c:pt>
                <c:pt idx="8">
                  <c:v>3.1957736435665823E-2</c:v>
                </c:pt>
                <c:pt idx="9">
                  <c:v>3.8397177520336938E-2</c:v>
                </c:pt>
                <c:pt idx="10">
                  <c:v>4.1084186349789713E-2</c:v>
                </c:pt>
                <c:pt idx="11">
                  <c:v>4.1520681633693095E-2</c:v>
                </c:pt>
                <c:pt idx="12">
                  <c:v>3.6431694445978886E-2</c:v>
                </c:pt>
                <c:pt idx="13">
                  <c:v>3.1929667307437175E-2</c:v>
                </c:pt>
                <c:pt idx="14">
                  <c:v>2.9877010605977732E-2</c:v>
                </c:pt>
                <c:pt idx="15">
                  <c:v>2.5667319369947737E-2</c:v>
                </c:pt>
                <c:pt idx="16">
                  <c:v>2.2213613150901854E-2</c:v>
                </c:pt>
                <c:pt idx="17">
                  <c:v>1.5069630167709142E-2</c:v>
                </c:pt>
                <c:pt idx="18">
                  <c:v>7.5393576722393996E-3</c:v>
                </c:pt>
                <c:pt idx="19">
                  <c:v>2.0883024603150242E-3</c:v>
                </c:pt>
                <c:pt idx="20">
                  <c:v>2.8799671360680315E-4</c:v>
                </c:pt>
              </c:numCache>
            </c:numRef>
          </c:val>
          <c:extLst>
            <c:ext xmlns:c16="http://schemas.microsoft.com/office/drawing/2014/chart" uri="{C3380CC4-5D6E-409C-BE32-E72D297353CC}">
              <c16:uniqueId val="{00000002-625E-4DF3-90CD-E64AC04994C8}"/>
            </c:ext>
          </c:extLst>
        </c:ser>
        <c:ser>
          <c:idx val="0"/>
          <c:order val="1"/>
          <c:tx>
            <c:strRef>
              <c:f>'Graf 2.14'!$Q$4</c:f>
              <c:strCache>
                <c:ptCount val="1"/>
                <c:pt idx="0">
                  <c:v>Uomini</c:v>
                </c:pt>
              </c:strCache>
            </c:strRef>
          </c:tx>
          <c:spPr>
            <a:solidFill>
              <a:schemeClr val="accent5">
                <a:lumMod val="40000"/>
                <a:lumOff val="60000"/>
              </a:schemeClr>
            </a:solidFill>
            <a:ln>
              <a:solidFill>
                <a:schemeClr val="tx1">
                  <a:lumMod val="75000"/>
                  <a:lumOff val="25000"/>
                </a:schemeClr>
              </a:solidFill>
            </a:ln>
          </c:spPr>
          <c:invertIfNegative val="0"/>
          <c:dLbls>
            <c:dLbl>
              <c:idx val="20"/>
              <c:delete val="1"/>
              <c:extLst>
                <c:ext xmlns:c15="http://schemas.microsoft.com/office/drawing/2012/chart" uri="{CE6537A1-D6FC-4f65-9D91-7224C49458BB}"/>
                <c:ext xmlns:c16="http://schemas.microsoft.com/office/drawing/2014/chart" uri="{C3380CC4-5D6E-409C-BE32-E72D297353CC}">
                  <c16:uniqueId val="{00000003-625E-4DF3-90CD-E64AC04994C8}"/>
                </c:ext>
              </c:extLst>
            </c:dLbl>
            <c:numFmt formatCode="0.0%;0.0%" sourceLinked="0"/>
            <c:spPr>
              <a:noFill/>
              <a:ln>
                <a:noFill/>
              </a:ln>
              <a:effectLst/>
            </c:spPr>
            <c:txPr>
              <a:bodyPr wrap="square" lIns="38100" tIns="19050" rIns="38100" bIns="19050" anchor="ctr">
                <a:spAutoFit/>
              </a:bodyPr>
              <a:lstStyle/>
              <a:p>
                <a:pPr>
                  <a:defRPr sz="700"/>
                </a:pPr>
                <a:endParaRPr lang="it-I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2.14'!$K$5:$K$25</c:f>
              <c:strCache>
                <c:ptCount val="21"/>
                <c:pt idx="0">
                  <c:v>&lt; 5 anni</c:v>
                </c:pt>
                <c:pt idx="1">
                  <c:v>5- 9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90 -94</c:v>
                </c:pt>
                <c:pt idx="19">
                  <c:v>95 -99</c:v>
                </c:pt>
                <c:pt idx="20">
                  <c:v>100 e più</c:v>
                </c:pt>
              </c:strCache>
            </c:strRef>
          </c:cat>
          <c:val>
            <c:numRef>
              <c:f>'Graf 2.14'!$Q$5:$Q$25</c:f>
              <c:numCache>
                <c:formatCode>0.00%</c:formatCode>
                <c:ptCount val="21"/>
                <c:pt idx="0">
                  <c:v>-1.8166963547982556E-2</c:v>
                </c:pt>
                <c:pt idx="1">
                  <c:v>-2.1476595135420069E-2</c:v>
                </c:pt>
                <c:pt idx="2">
                  <c:v>-2.4381309208211421E-2</c:v>
                </c:pt>
                <c:pt idx="3">
                  <c:v>-2.5410103777635147E-2</c:v>
                </c:pt>
                <c:pt idx="4">
                  <c:v>-2.6070440189187957E-2</c:v>
                </c:pt>
                <c:pt idx="5">
                  <c:v>-2.6345114236860152E-2</c:v>
                </c:pt>
                <c:pt idx="6">
                  <c:v>-2.7913934425465369E-2</c:v>
                </c:pt>
                <c:pt idx="7">
                  <c:v>-2.8728498492665778E-2</c:v>
                </c:pt>
                <c:pt idx="8">
                  <c:v>-3.20040098173471E-2</c:v>
                </c:pt>
                <c:pt idx="9">
                  <c:v>-3.7945037426436554E-2</c:v>
                </c:pt>
                <c:pt idx="10">
                  <c:v>-4.0130937737198752E-2</c:v>
                </c:pt>
                <c:pt idx="11">
                  <c:v>-4.0018796823937462E-2</c:v>
                </c:pt>
                <c:pt idx="12">
                  <c:v>-3.411894065957468E-2</c:v>
                </c:pt>
                <c:pt idx="13">
                  <c:v>-2.9115805002342399E-2</c:v>
                </c:pt>
                <c:pt idx="14">
                  <c:v>-2.6264296843506185E-2</c:v>
                </c:pt>
                <c:pt idx="15">
                  <c:v>-2.1130409220600145E-2</c:v>
                </c:pt>
                <c:pt idx="16">
                  <c:v>-1.6147935560536168E-2</c:v>
                </c:pt>
                <c:pt idx="17">
                  <c:v>-9.0751762952279713E-3</c:v>
                </c:pt>
                <c:pt idx="18">
                  <c:v>-3.3049194994860857E-3</c:v>
                </c:pt>
                <c:pt idx="19">
                  <c:v>-6.0238450973292782E-4</c:v>
                </c:pt>
                <c:pt idx="20">
                  <c:v>-5.8545150302977932E-5</c:v>
                </c:pt>
              </c:numCache>
            </c:numRef>
          </c:val>
          <c:extLst>
            <c:ext xmlns:c16="http://schemas.microsoft.com/office/drawing/2014/chart" uri="{C3380CC4-5D6E-409C-BE32-E72D297353CC}">
              <c16:uniqueId val="{00000004-625E-4DF3-90CD-E64AC04994C8}"/>
            </c:ext>
          </c:extLst>
        </c:ser>
        <c:dLbls>
          <c:showLegendKey val="0"/>
          <c:showVal val="0"/>
          <c:showCatName val="0"/>
          <c:showSerName val="0"/>
          <c:showPercent val="0"/>
          <c:showBubbleSize val="0"/>
        </c:dLbls>
        <c:gapWidth val="0"/>
        <c:overlap val="100"/>
        <c:axId val="62490112"/>
        <c:axId val="6584960"/>
      </c:barChart>
      <c:catAx>
        <c:axId val="62490112"/>
        <c:scaling>
          <c:orientation val="minMax"/>
        </c:scaling>
        <c:delete val="0"/>
        <c:axPos val="l"/>
        <c:majorGridlines>
          <c:spPr>
            <a:ln w="3175">
              <a:solidFill>
                <a:schemeClr val="bg1">
                  <a:lumMod val="85000"/>
                </a:schemeClr>
              </a:solidFill>
            </a:ln>
          </c:spPr>
        </c:majorGridlines>
        <c:numFmt formatCode="General" sourceLinked="1"/>
        <c:majorTickMark val="out"/>
        <c:minorTickMark val="none"/>
        <c:tickLblPos val="low"/>
        <c:txPr>
          <a:bodyPr rot="0" vert="horz"/>
          <a:lstStyle/>
          <a:p>
            <a:pPr>
              <a:defRPr sz="700" b="0" i="0" u="none" strike="noStrike" baseline="0">
                <a:solidFill>
                  <a:srgbClr val="000000"/>
                </a:solidFill>
                <a:latin typeface="Calibri"/>
                <a:ea typeface="Calibri"/>
                <a:cs typeface="Calibri"/>
              </a:defRPr>
            </a:pPr>
            <a:endParaRPr lang="it-IT"/>
          </a:p>
        </c:txPr>
        <c:crossAx val="6584960"/>
        <c:crosses val="autoZero"/>
        <c:auto val="1"/>
        <c:lblAlgn val="ctr"/>
        <c:lblOffset val="100"/>
        <c:tickLblSkip val="1"/>
        <c:noMultiLvlLbl val="0"/>
      </c:catAx>
      <c:valAx>
        <c:axId val="6584960"/>
        <c:scaling>
          <c:orientation val="minMax"/>
          <c:max val="5.000000000000001E-2"/>
          <c:min val="-5.000000000000001E-2"/>
        </c:scaling>
        <c:delete val="0"/>
        <c:axPos val="b"/>
        <c:majorGridlines>
          <c:spPr>
            <a:ln w="6350">
              <a:solidFill>
                <a:schemeClr val="bg1">
                  <a:lumMod val="65000"/>
                </a:schemeClr>
              </a:solidFill>
            </a:ln>
          </c:spPr>
        </c:majorGridlines>
        <c:minorGridlines>
          <c:spPr>
            <a:ln>
              <a:solidFill>
                <a:schemeClr val="bg1">
                  <a:lumMod val="85000"/>
                </a:schemeClr>
              </a:solidFill>
            </a:ln>
          </c:spPr>
        </c:minorGridlines>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it-IT"/>
          </a:p>
        </c:txPr>
        <c:crossAx val="62490112"/>
        <c:crosses val="autoZero"/>
        <c:crossBetween val="between"/>
        <c:majorUnit val="1.0000000000000002E-2"/>
      </c:valAx>
      <c:spPr>
        <a:noFill/>
        <a:ln w="25400">
          <a:noFill/>
        </a:ln>
      </c:spPr>
    </c:plotArea>
    <c:legend>
      <c:legendPos val="r"/>
      <c:layout>
        <c:manualLayout>
          <c:xMode val="edge"/>
          <c:yMode val="edge"/>
          <c:x val="0.37720185639046777"/>
          <c:y val="0.93030059921755059"/>
          <c:w val="0.36354869548591195"/>
          <c:h val="5.3277076214529775E-2"/>
        </c:manualLayout>
      </c:layout>
      <c:overlay val="1"/>
      <c:txPr>
        <a:bodyPr/>
        <a:lstStyle/>
        <a:p>
          <a:pPr>
            <a:defRPr sz="800" b="0" i="0" u="none" strike="noStrike" baseline="0">
              <a:solidFill>
                <a:srgbClr val="000000"/>
              </a:solidFill>
              <a:latin typeface="Calibri"/>
              <a:ea typeface="Calibri"/>
              <a:cs typeface="Calibri"/>
            </a:defRPr>
          </a:pPr>
          <a:endParaRPr lang="it-IT"/>
        </a:p>
      </c:txPr>
    </c:legend>
    <c:plotVisOnly val="1"/>
    <c:dispBlanksAs val="gap"/>
    <c:showDLblsOverMax val="0"/>
  </c:chart>
  <c:spPr>
    <a:gradFill>
      <a:gsLst>
        <a:gs pos="0">
          <a:schemeClr val="accent2">
            <a:lumMod val="40000"/>
            <a:lumOff val="60000"/>
          </a:schemeClr>
        </a:gs>
        <a:gs pos="100000">
          <a:schemeClr val="bg1"/>
        </a:gs>
      </a:gsLst>
      <a:lin ang="2700000" scaled="1"/>
    </a:gradFill>
    <a:ln>
      <a:noFill/>
    </a:ln>
  </c:spPr>
  <c:txPr>
    <a:bodyPr/>
    <a:lstStyle/>
    <a:p>
      <a:pPr>
        <a:defRPr sz="1000" b="0" i="0" u="none" strike="noStrike" baseline="0">
          <a:solidFill>
            <a:srgbClr val="000000"/>
          </a:solidFill>
          <a:latin typeface="Calibri"/>
          <a:ea typeface="Calibri"/>
          <a:cs typeface="Calibri"/>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71301801560519"/>
          <c:y val="3.7225042301184431E-2"/>
          <c:w val="0.80056537338432454"/>
          <c:h val="0.82784999999999997"/>
        </c:manualLayout>
      </c:layout>
      <c:barChart>
        <c:barDir val="bar"/>
        <c:grouping val="clustered"/>
        <c:varyColors val="0"/>
        <c:ser>
          <c:idx val="1"/>
          <c:order val="0"/>
          <c:tx>
            <c:strRef>
              <c:f>'Graf 2.15'!$P$4</c:f>
              <c:strCache>
                <c:ptCount val="1"/>
                <c:pt idx="0">
                  <c:v>Donne</c:v>
                </c:pt>
              </c:strCache>
            </c:strRef>
          </c:tx>
          <c:spPr>
            <a:solidFill>
              <a:srgbClr val="F6A8EB"/>
            </a:solidFill>
            <a:ln>
              <a:solidFill>
                <a:schemeClr val="tx1">
                  <a:lumMod val="75000"/>
                  <a:lumOff val="25000"/>
                </a:schemeClr>
              </a:solidFill>
            </a:ln>
          </c:spPr>
          <c:invertIfNegative val="0"/>
          <c:dLbls>
            <c:dLbl>
              <c:idx val="20"/>
              <c:delete val="1"/>
              <c:extLst>
                <c:ext xmlns:c15="http://schemas.microsoft.com/office/drawing/2012/chart" uri="{CE6537A1-D6FC-4f65-9D91-7224C49458BB}"/>
                <c:ext xmlns:c16="http://schemas.microsoft.com/office/drawing/2014/chart" uri="{C3380CC4-5D6E-409C-BE32-E72D297353CC}">
                  <c16:uniqueId val="{00000000-3D8C-4BE1-BE5E-AD01FEAA2890}"/>
                </c:ext>
              </c:extLst>
            </c:dLbl>
            <c:numFmt formatCode="0.0%;0.0%" sourceLinked="0"/>
            <c:spPr>
              <a:noFill/>
              <a:ln>
                <a:noFill/>
              </a:ln>
              <a:effectLst/>
            </c:spPr>
            <c:txPr>
              <a:bodyPr wrap="square" lIns="38100" tIns="19050" rIns="38100" bIns="19050" anchor="ctr">
                <a:spAutoFit/>
              </a:bodyPr>
              <a:lstStyle/>
              <a:p>
                <a:pPr>
                  <a:defRPr sz="700"/>
                </a:pPr>
                <a:endParaRPr lang="it-I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2.15'!$K$5:$K$25</c:f>
              <c:strCache>
                <c:ptCount val="21"/>
                <c:pt idx="0">
                  <c:v>&lt; 5 anni</c:v>
                </c:pt>
                <c:pt idx="1">
                  <c:v>5- 9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90 -94</c:v>
                </c:pt>
                <c:pt idx="19">
                  <c:v>95 -99</c:v>
                </c:pt>
                <c:pt idx="20">
                  <c:v>100 e più</c:v>
                </c:pt>
              </c:strCache>
            </c:strRef>
          </c:cat>
          <c:val>
            <c:numRef>
              <c:f>'Graf 2.15'!$P$5:$P$25</c:f>
              <c:numCache>
                <c:formatCode>0.00%</c:formatCode>
                <c:ptCount val="21"/>
                <c:pt idx="0">
                  <c:v>1.6265567208616508E-2</c:v>
                </c:pt>
                <c:pt idx="1">
                  <c:v>1.9507679783628669E-2</c:v>
                </c:pt>
                <c:pt idx="2">
                  <c:v>2.1866579916974889E-2</c:v>
                </c:pt>
                <c:pt idx="3">
                  <c:v>2.221860765173142E-2</c:v>
                </c:pt>
                <c:pt idx="4">
                  <c:v>2.2527417695837035E-2</c:v>
                </c:pt>
                <c:pt idx="5">
                  <c:v>2.3590572885849505E-2</c:v>
                </c:pt>
                <c:pt idx="6">
                  <c:v>2.6140416634253399E-2</c:v>
                </c:pt>
                <c:pt idx="7">
                  <c:v>2.8463171062691583E-2</c:v>
                </c:pt>
                <c:pt idx="8">
                  <c:v>3.2093457077368312E-2</c:v>
                </c:pt>
                <c:pt idx="9">
                  <c:v>3.7305510569868472E-2</c:v>
                </c:pt>
                <c:pt idx="10">
                  <c:v>4.0900436655830812E-2</c:v>
                </c:pt>
                <c:pt idx="11">
                  <c:v>4.1859869388281089E-2</c:v>
                </c:pt>
                <c:pt idx="12">
                  <c:v>3.7617463718748696E-2</c:v>
                </c:pt>
                <c:pt idx="13">
                  <c:v>3.3738086650683979E-2</c:v>
                </c:pt>
                <c:pt idx="14">
                  <c:v>3.1999949710323605E-2</c:v>
                </c:pt>
                <c:pt idx="15">
                  <c:v>2.545600556958166E-2</c:v>
                </c:pt>
                <c:pt idx="16">
                  <c:v>2.1920012698143289E-2</c:v>
                </c:pt>
                <c:pt idx="17">
                  <c:v>1.6177560274927373E-2</c:v>
                </c:pt>
                <c:pt idx="18">
                  <c:v>8.3473005051755145E-3</c:v>
                </c:pt>
                <c:pt idx="19">
                  <c:v>2.3408272808922016E-3</c:v>
                </c:pt>
                <c:pt idx="20">
                  <c:v>3.7717257295342624E-4</c:v>
                </c:pt>
              </c:numCache>
            </c:numRef>
          </c:val>
          <c:extLst>
            <c:ext xmlns:c16="http://schemas.microsoft.com/office/drawing/2014/chart" uri="{C3380CC4-5D6E-409C-BE32-E72D297353CC}">
              <c16:uniqueId val="{00000001-3D8C-4BE1-BE5E-AD01FEAA2890}"/>
            </c:ext>
          </c:extLst>
        </c:ser>
        <c:ser>
          <c:idx val="0"/>
          <c:order val="1"/>
          <c:tx>
            <c:strRef>
              <c:f>'Graf 2.15'!$Q$4</c:f>
              <c:strCache>
                <c:ptCount val="1"/>
                <c:pt idx="0">
                  <c:v>Uomini</c:v>
                </c:pt>
              </c:strCache>
            </c:strRef>
          </c:tx>
          <c:spPr>
            <a:solidFill>
              <a:schemeClr val="accent5">
                <a:lumMod val="40000"/>
                <a:lumOff val="60000"/>
              </a:schemeClr>
            </a:solidFill>
            <a:ln>
              <a:solidFill>
                <a:schemeClr val="tx1">
                  <a:lumMod val="75000"/>
                  <a:lumOff val="25000"/>
                </a:schemeClr>
              </a:solidFill>
            </a:ln>
          </c:spPr>
          <c:invertIfNegative val="0"/>
          <c:dLbls>
            <c:dLbl>
              <c:idx val="20"/>
              <c:delete val="1"/>
              <c:extLst>
                <c:ext xmlns:c15="http://schemas.microsoft.com/office/drawing/2012/chart" uri="{CE6537A1-D6FC-4f65-9D91-7224C49458BB}"/>
                <c:ext xmlns:c16="http://schemas.microsoft.com/office/drawing/2014/chart" uri="{C3380CC4-5D6E-409C-BE32-E72D297353CC}">
                  <c16:uniqueId val="{00000002-3D8C-4BE1-BE5E-AD01FEAA2890}"/>
                </c:ext>
              </c:extLst>
            </c:dLbl>
            <c:numFmt formatCode="0.0%;0.0%" sourceLinked="0"/>
            <c:spPr>
              <a:noFill/>
              <a:ln>
                <a:noFill/>
              </a:ln>
              <a:effectLst/>
            </c:spPr>
            <c:txPr>
              <a:bodyPr wrap="square" lIns="38100" tIns="19050" rIns="38100" bIns="19050" anchor="ctr">
                <a:spAutoFit/>
              </a:bodyPr>
              <a:lstStyle/>
              <a:p>
                <a:pPr>
                  <a:defRPr sz="700"/>
                </a:pPr>
                <a:endParaRPr lang="it-I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2.15'!$K$5:$K$25</c:f>
              <c:strCache>
                <c:ptCount val="21"/>
                <c:pt idx="0">
                  <c:v>&lt; 5 anni</c:v>
                </c:pt>
                <c:pt idx="1">
                  <c:v>5- 9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90 -94</c:v>
                </c:pt>
                <c:pt idx="19">
                  <c:v>95 -99</c:v>
                </c:pt>
                <c:pt idx="20">
                  <c:v>100 e più</c:v>
                </c:pt>
              </c:strCache>
            </c:strRef>
          </c:cat>
          <c:val>
            <c:numRef>
              <c:f>'Graf 2.15'!$Q$5:$Q$25</c:f>
              <c:numCache>
                <c:formatCode>0.00%</c:formatCode>
                <c:ptCount val="21"/>
                <c:pt idx="0">
                  <c:v>-1.7144064993120531E-2</c:v>
                </c:pt>
                <c:pt idx="1">
                  <c:v>-2.0734276421920956E-2</c:v>
                </c:pt>
                <c:pt idx="2">
                  <c:v>-2.3274690856001014E-2</c:v>
                </c:pt>
                <c:pt idx="3">
                  <c:v>-2.3805089786716766E-2</c:v>
                </c:pt>
                <c:pt idx="4">
                  <c:v>-2.4872959633891155E-2</c:v>
                </c:pt>
                <c:pt idx="5">
                  <c:v>-2.5670522470448921E-2</c:v>
                </c:pt>
                <c:pt idx="6">
                  <c:v>-2.7667179778521123E-2</c:v>
                </c:pt>
                <c:pt idx="7">
                  <c:v>-2.9143653246395056E-2</c:v>
                </c:pt>
                <c:pt idx="8">
                  <c:v>-3.2601854274661779E-2</c:v>
                </c:pt>
                <c:pt idx="9">
                  <c:v>-3.7117710059585411E-2</c:v>
                </c:pt>
                <c:pt idx="10">
                  <c:v>-3.9651838284116239E-2</c:v>
                </c:pt>
                <c:pt idx="11">
                  <c:v>-4.0297746315298984E-2</c:v>
                </c:pt>
                <c:pt idx="12">
                  <c:v>-3.4865675488575991E-2</c:v>
                </c:pt>
                <c:pt idx="13">
                  <c:v>-3.1093949759041731E-2</c:v>
                </c:pt>
                <c:pt idx="14">
                  <c:v>-2.8356305500354777E-2</c:v>
                </c:pt>
                <c:pt idx="15">
                  <c:v>-2.1681922511466438E-2</c:v>
                </c:pt>
                <c:pt idx="16">
                  <c:v>-1.64745836761282E-2</c:v>
                </c:pt>
                <c:pt idx="17">
                  <c:v>-1.0167158169675797E-2</c:v>
                </c:pt>
                <c:pt idx="18">
                  <c:v>-3.8510891250932125E-3</c:v>
                </c:pt>
                <c:pt idx="19">
                  <c:v>-7.2369987435438659E-4</c:v>
                </c:pt>
                <c:pt idx="20">
                  <c:v>-9.0364262270091703E-5</c:v>
                </c:pt>
              </c:numCache>
            </c:numRef>
          </c:val>
          <c:extLst>
            <c:ext xmlns:c16="http://schemas.microsoft.com/office/drawing/2014/chart" uri="{C3380CC4-5D6E-409C-BE32-E72D297353CC}">
              <c16:uniqueId val="{00000003-3D8C-4BE1-BE5E-AD01FEAA2890}"/>
            </c:ext>
          </c:extLst>
        </c:ser>
        <c:dLbls>
          <c:showLegendKey val="0"/>
          <c:showVal val="0"/>
          <c:showCatName val="0"/>
          <c:showSerName val="0"/>
          <c:showPercent val="0"/>
          <c:showBubbleSize val="0"/>
        </c:dLbls>
        <c:gapWidth val="0"/>
        <c:overlap val="100"/>
        <c:axId val="62490112"/>
        <c:axId val="6584960"/>
      </c:barChart>
      <c:catAx>
        <c:axId val="62490112"/>
        <c:scaling>
          <c:orientation val="minMax"/>
        </c:scaling>
        <c:delete val="0"/>
        <c:axPos val="l"/>
        <c:majorGridlines>
          <c:spPr>
            <a:ln w="3175">
              <a:solidFill>
                <a:schemeClr val="bg1">
                  <a:lumMod val="85000"/>
                </a:schemeClr>
              </a:solidFill>
            </a:ln>
          </c:spPr>
        </c:majorGridlines>
        <c:numFmt formatCode="General" sourceLinked="1"/>
        <c:majorTickMark val="out"/>
        <c:minorTickMark val="none"/>
        <c:tickLblPos val="low"/>
        <c:txPr>
          <a:bodyPr rot="0" vert="horz"/>
          <a:lstStyle/>
          <a:p>
            <a:pPr>
              <a:defRPr sz="700" b="0" i="0" u="none" strike="noStrike" baseline="0">
                <a:solidFill>
                  <a:srgbClr val="000000"/>
                </a:solidFill>
                <a:latin typeface="Calibri"/>
                <a:ea typeface="Calibri"/>
                <a:cs typeface="Calibri"/>
              </a:defRPr>
            </a:pPr>
            <a:endParaRPr lang="it-IT"/>
          </a:p>
        </c:txPr>
        <c:crossAx val="6584960"/>
        <c:crosses val="autoZero"/>
        <c:auto val="1"/>
        <c:lblAlgn val="ctr"/>
        <c:lblOffset val="100"/>
        <c:tickLblSkip val="1"/>
        <c:noMultiLvlLbl val="0"/>
      </c:catAx>
      <c:valAx>
        <c:axId val="6584960"/>
        <c:scaling>
          <c:orientation val="minMax"/>
          <c:max val="5.000000000000001E-2"/>
          <c:min val="-5.000000000000001E-2"/>
        </c:scaling>
        <c:delete val="0"/>
        <c:axPos val="b"/>
        <c:majorGridlines>
          <c:spPr>
            <a:ln w="6350">
              <a:solidFill>
                <a:schemeClr val="bg1">
                  <a:lumMod val="65000"/>
                </a:schemeClr>
              </a:solidFill>
            </a:ln>
          </c:spPr>
        </c:majorGridlines>
        <c:minorGridlines>
          <c:spPr>
            <a:ln>
              <a:solidFill>
                <a:schemeClr val="bg1">
                  <a:lumMod val="85000"/>
                </a:schemeClr>
              </a:solidFill>
            </a:ln>
          </c:spPr>
        </c:minorGridlines>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it-IT"/>
          </a:p>
        </c:txPr>
        <c:crossAx val="62490112"/>
        <c:crosses val="autoZero"/>
        <c:crossBetween val="between"/>
        <c:majorUnit val="1.0000000000000002E-2"/>
      </c:valAx>
      <c:spPr>
        <a:noFill/>
        <a:ln w="25400">
          <a:noFill/>
        </a:ln>
      </c:spPr>
    </c:plotArea>
    <c:legend>
      <c:legendPos val="r"/>
      <c:layout>
        <c:manualLayout>
          <c:xMode val="edge"/>
          <c:yMode val="edge"/>
          <c:x val="0.37720185639046777"/>
          <c:y val="0.93030059921755059"/>
          <c:w val="0.36354869548591195"/>
          <c:h val="5.3277076214529775E-2"/>
        </c:manualLayout>
      </c:layout>
      <c:overlay val="1"/>
      <c:txPr>
        <a:bodyPr/>
        <a:lstStyle/>
        <a:p>
          <a:pPr>
            <a:defRPr sz="800" b="0" i="0" u="none" strike="noStrike" baseline="0">
              <a:solidFill>
                <a:srgbClr val="000000"/>
              </a:solidFill>
              <a:latin typeface="Calibri"/>
              <a:ea typeface="Calibri"/>
              <a:cs typeface="Calibri"/>
            </a:defRPr>
          </a:pPr>
          <a:endParaRPr lang="it-IT"/>
        </a:p>
      </c:txPr>
    </c:legend>
    <c:plotVisOnly val="1"/>
    <c:dispBlanksAs val="gap"/>
    <c:showDLblsOverMax val="0"/>
  </c:chart>
  <c:spPr>
    <a:gradFill>
      <a:gsLst>
        <a:gs pos="0">
          <a:schemeClr val="accent2">
            <a:lumMod val="40000"/>
            <a:lumOff val="60000"/>
          </a:schemeClr>
        </a:gs>
        <a:gs pos="100000">
          <a:schemeClr val="bg1"/>
        </a:gs>
      </a:gsLst>
      <a:lin ang="2700000" scaled="1"/>
    </a:gradFill>
    <a:ln>
      <a:noFill/>
    </a:ln>
  </c:spPr>
  <c:txPr>
    <a:bodyPr/>
    <a:lstStyle/>
    <a:p>
      <a:pPr>
        <a:defRPr sz="1000" b="0" i="0" u="none" strike="noStrike" baseline="0">
          <a:solidFill>
            <a:srgbClr val="000000"/>
          </a:solidFill>
          <a:latin typeface="Calibri"/>
          <a:ea typeface="Calibri"/>
          <a:cs typeface="Calibri"/>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14756944444448E-2"/>
          <c:y val="5.5436507936507937E-2"/>
          <c:w val="0.91383177083333333"/>
          <c:h val="0.75804960317460313"/>
        </c:manualLayout>
      </c:layout>
      <c:barChart>
        <c:barDir val="col"/>
        <c:grouping val="clustered"/>
        <c:varyColors val="0"/>
        <c:ser>
          <c:idx val="0"/>
          <c:order val="0"/>
          <c:tx>
            <c:strRef>
              <c:f>'Graf da 2.16 a 2.19'!$E$4</c:f>
              <c:strCache>
                <c:ptCount val="1"/>
                <c:pt idx="0">
                  <c:v>2013</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da 2.16 a 2.19'!$B$6:$B$11</c:f>
              <c:strCache>
                <c:ptCount val="6"/>
                <c:pt idx="0">
                  <c:v>Italia</c:v>
                </c:pt>
                <c:pt idx="1">
                  <c:v>  Abruzzo</c:v>
                </c:pt>
                <c:pt idx="2">
                  <c:v>    L'Aquila</c:v>
                </c:pt>
                <c:pt idx="3">
                  <c:v>    Teramo</c:v>
                </c:pt>
                <c:pt idx="4">
                  <c:v>    Pescara</c:v>
                </c:pt>
                <c:pt idx="5">
                  <c:v>    Chieti</c:v>
                </c:pt>
              </c:strCache>
            </c:strRef>
          </c:cat>
          <c:val>
            <c:numRef>
              <c:f>'Graf da 2.16 a 2.19'!$E$6:$E$11</c:f>
              <c:numCache>
                <c:formatCode>0.0</c:formatCode>
                <c:ptCount val="6"/>
                <c:pt idx="0">
                  <c:v>13.987276952134236</c:v>
                </c:pt>
                <c:pt idx="1">
                  <c:v>12.972426051822961</c:v>
                </c:pt>
                <c:pt idx="2">
                  <c:v>12.301595217671741</c:v>
                </c:pt>
                <c:pt idx="3">
                  <c:v>13.172289097750484</c:v>
                </c:pt>
                <c:pt idx="4">
                  <c:v>13.639718109113943</c:v>
                </c:pt>
                <c:pt idx="5">
                  <c:v>12.791830418991756</c:v>
                </c:pt>
              </c:numCache>
            </c:numRef>
          </c:val>
          <c:extLst>
            <c:ext xmlns:c16="http://schemas.microsoft.com/office/drawing/2014/chart" uri="{C3380CC4-5D6E-409C-BE32-E72D297353CC}">
              <c16:uniqueId val="{00000000-9DB7-4CF0-BA44-A62094FFA930}"/>
            </c:ext>
          </c:extLst>
        </c:ser>
        <c:ser>
          <c:idx val="1"/>
          <c:order val="1"/>
          <c:tx>
            <c:strRef>
              <c:f>'Graf da 2.16 a 2.19'!$O$4</c:f>
              <c:strCache>
                <c:ptCount val="1"/>
                <c:pt idx="0">
                  <c:v>2023</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da 2.16 a 2.19'!$B$6:$B$11</c:f>
              <c:strCache>
                <c:ptCount val="6"/>
                <c:pt idx="0">
                  <c:v>Italia</c:v>
                </c:pt>
                <c:pt idx="1">
                  <c:v>  Abruzzo</c:v>
                </c:pt>
                <c:pt idx="2">
                  <c:v>    L'Aquila</c:v>
                </c:pt>
                <c:pt idx="3">
                  <c:v>    Teramo</c:v>
                </c:pt>
                <c:pt idx="4">
                  <c:v>    Pescara</c:v>
                </c:pt>
                <c:pt idx="5">
                  <c:v>    Chieti</c:v>
                </c:pt>
              </c:strCache>
            </c:strRef>
          </c:cat>
          <c:val>
            <c:numRef>
              <c:f>'Graf da 2.16 a 2.19'!$O$6:$O$11</c:f>
              <c:numCache>
                <c:formatCode>0.0</c:formatCode>
                <c:ptCount val="6"/>
                <c:pt idx="0">
                  <c:v>12.448215975534161</c:v>
                </c:pt>
                <c:pt idx="1">
                  <c:v>11.879285918026255</c:v>
                </c:pt>
                <c:pt idx="2">
                  <c:v>11.479955247632086</c:v>
                </c:pt>
                <c:pt idx="3">
                  <c:v>11.927936844428245</c:v>
                </c:pt>
                <c:pt idx="4">
                  <c:v>12.442272683721376</c:v>
                </c:pt>
                <c:pt idx="5">
                  <c:v>11.675611850579648</c:v>
                </c:pt>
              </c:numCache>
            </c:numRef>
          </c:val>
          <c:extLst>
            <c:ext xmlns:c16="http://schemas.microsoft.com/office/drawing/2014/chart" uri="{C3380CC4-5D6E-409C-BE32-E72D297353CC}">
              <c16:uniqueId val="{00000001-9DB7-4CF0-BA44-A62094FFA930}"/>
            </c:ext>
          </c:extLst>
        </c:ser>
        <c:ser>
          <c:idx val="2"/>
          <c:order val="2"/>
          <c:tx>
            <c:strRef>
              <c:f>'Graf da 2.16 a 2.19'!$P$4</c:f>
              <c:strCache>
                <c:ptCount val="1"/>
                <c:pt idx="0">
                  <c:v>2024*</c:v>
                </c:pt>
              </c:strCache>
            </c:strRef>
          </c:tx>
          <c:spPr>
            <a:solidFill>
              <a:schemeClr val="accent3"/>
            </a:solidFill>
            <a:ln>
              <a:noFill/>
            </a:ln>
            <a:effectLst/>
          </c:spPr>
          <c:invertIfNegative val="0"/>
          <c:dLbls>
            <c:dLbl>
              <c:idx val="0"/>
              <c:layout>
                <c:manualLayout>
                  <c:x val="4.4599226782854095E-3"/>
                  <c:y val="2.35876127515749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B7-4CF0-BA44-A62094FFA930}"/>
                </c:ext>
              </c:extLst>
            </c:dLbl>
            <c:dLbl>
              <c:idx val="1"/>
              <c:layout>
                <c:manualLayout>
                  <c:x val="6.6898840174281137E-3"/>
                  <c:y val="1.88700902012599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B7-4CF0-BA44-A62094FFA930}"/>
                </c:ext>
              </c:extLst>
            </c:dLbl>
            <c:dLbl>
              <c:idx val="2"/>
              <c:layout>
                <c:manualLayout>
                  <c:x val="8.9198453565708189E-3"/>
                  <c:y val="1.41525676509449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B7-4CF0-BA44-A62094FFA930}"/>
                </c:ext>
              </c:extLst>
            </c:dLbl>
            <c:dLbl>
              <c:idx val="3"/>
              <c:layout>
                <c:manualLayout>
                  <c:x val="4.459922678285491E-3"/>
                  <c:y val="1.41525676509449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B7-4CF0-BA44-A62094FFA930}"/>
                </c:ext>
              </c:extLst>
            </c:dLbl>
            <c:dLbl>
              <c:idx val="4"/>
              <c:layout>
                <c:manualLayout>
                  <c:x val="8.9198453565708189E-3"/>
                  <c:y val="2.358761275157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B7-4CF0-BA44-A62094FFA930}"/>
                </c:ext>
              </c:extLst>
            </c:dLbl>
            <c:dLbl>
              <c:idx val="5"/>
              <c:layout>
                <c:manualLayout>
                  <c:x val="8.919845356570818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B7-4CF0-BA44-A62094FFA93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da 2.16 a 2.19'!$B$6:$B$11</c:f>
              <c:strCache>
                <c:ptCount val="6"/>
                <c:pt idx="0">
                  <c:v>Italia</c:v>
                </c:pt>
                <c:pt idx="1">
                  <c:v>  Abruzzo</c:v>
                </c:pt>
                <c:pt idx="2">
                  <c:v>    L'Aquila</c:v>
                </c:pt>
                <c:pt idx="3">
                  <c:v>    Teramo</c:v>
                </c:pt>
                <c:pt idx="4">
                  <c:v>    Pescara</c:v>
                </c:pt>
                <c:pt idx="5">
                  <c:v>    Chieti</c:v>
                </c:pt>
              </c:strCache>
            </c:strRef>
          </c:cat>
          <c:val>
            <c:numRef>
              <c:f>'Graf da 2.16 a 2.19'!$P$6:$P$11</c:f>
              <c:numCache>
                <c:formatCode>0.0</c:formatCode>
                <c:ptCount val="6"/>
                <c:pt idx="0">
                  <c:v>12.179806020195135</c:v>
                </c:pt>
                <c:pt idx="1">
                  <c:v>11.64026038553879</c:v>
                </c:pt>
                <c:pt idx="2">
                  <c:v>11.305259053467855</c:v>
                </c:pt>
                <c:pt idx="3">
                  <c:v>11.724847986468372</c:v>
                </c:pt>
                <c:pt idx="4">
                  <c:v>12.105525997349364</c:v>
                </c:pt>
                <c:pt idx="5">
                  <c:v>11.439778445888425</c:v>
                </c:pt>
              </c:numCache>
            </c:numRef>
          </c:val>
          <c:extLst>
            <c:ext xmlns:c16="http://schemas.microsoft.com/office/drawing/2014/chart" uri="{C3380CC4-5D6E-409C-BE32-E72D297353CC}">
              <c16:uniqueId val="{00000008-9DB7-4CF0-BA44-A62094FFA930}"/>
            </c:ext>
          </c:extLst>
        </c:ser>
        <c:dLbls>
          <c:showLegendKey val="0"/>
          <c:showVal val="0"/>
          <c:showCatName val="0"/>
          <c:showSerName val="0"/>
          <c:showPercent val="0"/>
          <c:showBubbleSize val="0"/>
        </c:dLbls>
        <c:gapWidth val="219"/>
        <c:overlap val="-27"/>
        <c:axId val="231617920"/>
        <c:axId val="231618904"/>
      </c:barChart>
      <c:catAx>
        <c:axId val="23161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231618904"/>
        <c:crosses val="autoZero"/>
        <c:auto val="1"/>
        <c:lblAlgn val="ctr"/>
        <c:lblOffset val="100"/>
        <c:noMultiLvlLbl val="0"/>
      </c:catAx>
      <c:valAx>
        <c:axId val="231618904"/>
        <c:scaling>
          <c:orientation val="minMax"/>
        </c:scaling>
        <c:delete val="0"/>
        <c:axPos val="l"/>
        <c:majorGridlines>
          <c:spPr>
            <a:ln w="6350" cap="flat" cmpd="sng" algn="ctr">
              <a:solidFill>
                <a:schemeClr val="bg1">
                  <a:lumMod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it-IT"/>
          </a:p>
        </c:txPr>
        <c:crossAx val="231617920"/>
        <c:crosses val="autoZero"/>
        <c:crossBetween val="between"/>
      </c:valAx>
      <c:spPr>
        <a:noFill/>
        <a:ln>
          <a:noFill/>
        </a:ln>
        <a:effectLst/>
      </c:spPr>
    </c:plotArea>
    <c:legend>
      <c:legendPos val="b"/>
      <c:layout>
        <c:manualLayout>
          <c:xMode val="edge"/>
          <c:yMode val="edge"/>
          <c:x val="0.4422178819444445"/>
          <c:y val="0.90196706349206346"/>
          <c:w val="0.21142983365190759"/>
          <c:h val="7.391094877550573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529340277777781E-2"/>
          <c:y val="6.0476190476190475E-2"/>
          <c:w val="0.91383177083333333"/>
          <c:h val="0.72781150793650795"/>
        </c:manualLayout>
      </c:layout>
      <c:barChart>
        <c:barDir val="col"/>
        <c:grouping val="clustered"/>
        <c:varyColors val="0"/>
        <c:ser>
          <c:idx val="0"/>
          <c:order val="0"/>
          <c:tx>
            <c:strRef>
              <c:f>'Graf da 2.16 a 2.19'!$E$4</c:f>
              <c:strCache>
                <c:ptCount val="1"/>
                <c:pt idx="0">
                  <c:v>2013</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da 2.16 a 2.19'!$B$12:$B$17</c:f>
              <c:strCache>
                <c:ptCount val="6"/>
                <c:pt idx="0">
                  <c:v>Italia</c:v>
                </c:pt>
                <c:pt idx="1">
                  <c:v>  Abruzzo</c:v>
                </c:pt>
                <c:pt idx="2">
                  <c:v>    L'Aquila</c:v>
                </c:pt>
                <c:pt idx="3">
                  <c:v>    Teramo</c:v>
                </c:pt>
                <c:pt idx="4">
                  <c:v>    Pescara</c:v>
                </c:pt>
                <c:pt idx="5">
                  <c:v>    Chieti</c:v>
                </c:pt>
              </c:strCache>
            </c:strRef>
          </c:cat>
          <c:val>
            <c:numRef>
              <c:f>'Graf da 2.16 a 2.19'!$E$12:$E$17</c:f>
              <c:numCache>
                <c:formatCode>0.0</c:formatCode>
                <c:ptCount val="6"/>
                <c:pt idx="0">
                  <c:v>15.352085366115805</c:v>
                </c:pt>
                <c:pt idx="1">
                  <c:v>15.737592256650821</c:v>
                </c:pt>
                <c:pt idx="2">
                  <c:v>15.816859170008046</c:v>
                </c:pt>
                <c:pt idx="3">
                  <c:v>16.173706243586196</c:v>
                </c:pt>
                <c:pt idx="4">
                  <c:v>15.454588645181724</c:v>
                </c:pt>
                <c:pt idx="5">
                  <c:v>15.56189002526648</c:v>
                </c:pt>
              </c:numCache>
            </c:numRef>
          </c:val>
          <c:extLst>
            <c:ext xmlns:c16="http://schemas.microsoft.com/office/drawing/2014/chart" uri="{C3380CC4-5D6E-409C-BE32-E72D297353CC}">
              <c16:uniqueId val="{00000000-381A-4B1D-BC1D-6F48CFCA9119}"/>
            </c:ext>
          </c:extLst>
        </c:ser>
        <c:ser>
          <c:idx val="1"/>
          <c:order val="1"/>
          <c:tx>
            <c:strRef>
              <c:f>'Graf da 2.16 a 2.19'!$O$4</c:f>
              <c:strCache>
                <c:ptCount val="1"/>
                <c:pt idx="0">
                  <c:v>2023</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da 2.16 a 2.19'!$B$12:$B$17</c:f>
              <c:strCache>
                <c:ptCount val="6"/>
                <c:pt idx="0">
                  <c:v>Italia</c:v>
                </c:pt>
                <c:pt idx="1">
                  <c:v>  Abruzzo</c:v>
                </c:pt>
                <c:pt idx="2">
                  <c:v>    L'Aquila</c:v>
                </c:pt>
                <c:pt idx="3">
                  <c:v>    Teramo</c:v>
                </c:pt>
                <c:pt idx="4">
                  <c:v>    Pescara</c:v>
                </c:pt>
                <c:pt idx="5">
                  <c:v>    Chieti</c:v>
                </c:pt>
              </c:strCache>
            </c:strRef>
          </c:cat>
          <c:val>
            <c:numRef>
              <c:f>'Graf da 2.16 a 2.19'!$O$12:$O$17</c:f>
              <c:numCache>
                <c:formatCode>0.0</c:formatCode>
                <c:ptCount val="6"/>
                <c:pt idx="0">
                  <c:v>14.965323524416013</c:v>
                </c:pt>
                <c:pt idx="1">
                  <c:v>14.268517012447482</c:v>
                </c:pt>
                <c:pt idx="2">
                  <c:v>13.72730241899057</c:v>
                </c:pt>
                <c:pt idx="3">
                  <c:v>14.528657074741449</c:v>
                </c:pt>
                <c:pt idx="4">
                  <c:v>14.561336271597842</c:v>
                </c:pt>
                <c:pt idx="5">
                  <c:v>14.23169815371404</c:v>
                </c:pt>
              </c:numCache>
            </c:numRef>
          </c:val>
          <c:extLst>
            <c:ext xmlns:c16="http://schemas.microsoft.com/office/drawing/2014/chart" uri="{C3380CC4-5D6E-409C-BE32-E72D297353CC}">
              <c16:uniqueId val="{00000001-381A-4B1D-BC1D-6F48CFCA9119}"/>
            </c:ext>
          </c:extLst>
        </c:ser>
        <c:ser>
          <c:idx val="2"/>
          <c:order val="2"/>
          <c:tx>
            <c:strRef>
              <c:f>'Graf da 2.16 a 2.19'!$P$4</c:f>
              <c:strCache>
                <c:ptCount val="1"/>
                <c:pt idx="0">
                  <c:v>2024*</c:v>
                </c:pt>
              </c:strCache>
            </c:strRef>
          </c:tx>
          <c:spPr>
            <a:solidFill>
              <a:schemeClr val="accent3"/>
            </a:solidFill>
            <a:ln>
              <a:noFill/>
            </a:ln>
            <a:effectLst/>
          </c:spPr>
          <c:invertIfNegative val="0"/>
          <c:dLbls>
            <c:dLbl>
              <c:idx val="0"/>
              <c:layout>
                <c:manualLayout>
                  <c:x val="1.1024305555555556E-2"/>
                  <c:y val="2.01452919699200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1A-4B1D-BC1D-6F48CFCA9119}"/>
                </c:ext>
              </c:extLst>
            </c:dLbl>
            <c:dLbl>
              <c:idx val="1"/>
              <c:layout>
                <c:manualLayout>
                  <c:x val="6.6145833333333334E-3"/>
                  <c:y val="2.5181614962400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1A-4B1D-BC1D-6F48CFCA9119}"/>
                </c:ext>
              </c:extLst>
            </c:dLbl>
            <c:dLbl>
              <c:idx val="2"/>
              <c:layout>
                <c:manualLayout>
                  <c:x val="8.819444444444444E-3"/>
                  <c:y val="1.51089689774400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1A-4B1D-BC1D-6F48CFCA9119}"/>
                </c:ext>
              </c:extLst>
            </c:dLbl>
            <c:dLbl>
              <c:idx val="3"/>
              <c:layout>
                <c:manualLayout>
                  <c:x val="8.819444444444444E-3"/>
                  <c:y val="3.0217937954880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1A-4B1D-BC1D-6F48CFCA9119}"/>
                </c:ext>
              </c:extLst>
            </c:dLbl>
            <c:dLbl>
              <c:idx val="4"/>
              <c:layout>
                <c:manualLayout>
                  <c:x val="1.1024305555555556E-2"/>
                  <c:y val="2.5181614962400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1A-4B1D-BC1D-6F48CFCA9119}"/>
                </c:ext>
              </c:extLst>
            </c:dLbl>
            <c:dLbl>
              <c:idx val="5"/>
              <c:layout>
                <c:manualLayout>
                  <c:x val="6.6145833333331712E-3"/>
                  <c:y val="-5.03632299248001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1A-4B1D-BC1D-6F48CFCA911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da 2.16 a 2.19'!$P$12:$P$17</c:f>
              <c:numCache>
                <c:formatCode>0.0</c:formatCode>
                <c:ptCount val="6"/>
                <c:pt idx="0">
                  <c:v>15.106107673046717</c:v>
                </c:pt>
                <c:pt idx="1">
                  <c:v>14.406482708551351</c:v>
                </c:pt>
                <c:pt idx="2">
                  <c:v>13.857149820009887</c:v>
                </c:pt>
                <c:pt idx="3">
                  <c:v>14.662494860455089</c:v>
                </c:pt>
                <c:pt idx="4">
                  <c:v>14.716465308056264</c:v>
                </c:pt>
                <c:pt idx="5">
                  <c:v>14.364378926497054</c:v>
                </c:pt>
              </c:numCache>
            </c:numRef>
          </c:val>
          <c:extLst>
            <c:ext xmlns:c16="http://schemas.microsoft.com/office/drawing/2014/chart" uri="{C3380CC4-5D6E-409C-BE32-E72D297353CC}">
              <c16:uniqueId val="{00000008-381A-4B1D-BC1D-6F48CFCA9119}"/>
            </c:ext>
          </c:extLst>
        </c:ser>
        <c:dLbls>
          <c:showLegendKey val="0"/>
          <c:showVal val="0"/>
          <c:showCatName val="0"/>
          <c:showSerName val="0"/>
          <c:showPercent val="0"/>
          <c:showBubbleSize val="0"/>
        </c:dLbls>
        <c:gapWidth val="219"/>
        <c:overlap val="-27"/>
        <c:axId val="231617920"/>
        <c:axId val="231618904"/>
      </c:barChart>
      <c:catAx>
        <c:axId val="23161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231618904"/>
        <c:crosses val="autoZero"/>
        <c:auto val="1"/>
        <c:lblAlgn val="ctr"/>
        <c:lblOffset val="100"/>
        <c:noMultiLvlLbl val="0"/>
      </c:catAx>
      <c:valAx>
        <c:axId val="231618904"/>
        <c:scaling>
          <c:orientation val="minMax"/>
        </c:scaling>
        <c:delete val="0"/>
        <c:axPos val="l"/>
        <c:majorGridlines>
          <c:spPr>
            <a:ln w="6350" cap="flat" cmpd="sng" algn="ctr">
              <a:solidFill>
                <a:schemeClr val="bg1">
                  <a:lumMod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it-IT"/>
          </a:p>
        </c:txPr>
        <c:crossAx val="231617920"/>
        <c:crosses val="autoZero"/>
        <c:crossBetween val="between"/>
      </c:valAx>
      <c:spPr>
        <a:noFill/>
        <a:ln>
          <a:noFill/>
        </a:ln>
        <a:effectLst/>
      </c:spPr>
    </c:plotArea>
    <c:legend>
      <c:legendPos val="b"/>
      <c:layout>
        <c:manualLayout>
          <c:xMode val="edge"/>
          <c:yMode val="edge"/>
          <c:x val="0.45103732638888888"/>
          <c:y val="0.89695476190476187"/>
          <c:w val="0.20905000000000001"/>
          <c:h val="7.890569822273317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it-IT"/>
        </a:p>
      </c:txPr>
    </c:legend>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529340277777781E-2"/>
          <c:y val="6.0476190476190475E-2"/>
          <c:w val="0.91383177083333333"/>
          <c:h val="0.72781150793650795"/>
        </c:manualLayout>
      </c:layout>
      <c:barChart>
        <c:barDir val="col"/>
        <c:grouping val="clustered"/>
        <c:varyColors val="0"/>
        <c:ser>
          <c:idx val="0"/>
          <c:order val="0"/>
          <c:tx>
            <c:strRef>
              <c:f>'Graf da 2.16 a 2.19'!$E$4</c:f>
              <c:strCache>
                <c:ptCount val="1"/>
                <c:pt idx="0">
                  <c:v>2013</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da 2.16 a 2.19'!$B$18:$B$23</c:f>
              <c:strCache>
                <c:ptCount val="6"/>
                <c:pt idx="0">
                  <c:v>Italia</c:v>
                </c:pt>
                <c:pt idx="1">
                  <c:v>  Abruzzo</c:v>
                </c:pt>
                <c:pt idx="2">
                  <c:v>    L'Aquila</c:v>
                </c:pt>
                <c:pt idx="3">
                  <c:v>    Teramo</c:v>
                </c:pt>
                <c:pt idx="4">
                  <c:v>    Pescara</c:v>
                </c:pt>
                <c:pt idx="5">
                  <c:v>    Chieti</c:v>
                </c:pt>
              </c:strCache>
            </c:strRef>
          </c:cat>
          <c:val>
            <c:numRef>
              <c:f>'Graf da 2.16 a 2.19'!$E$18:$E$23</c:f>
              <c:numCache>
                <c:formatCode>0.0</c:formatCode>
                <c:ptCount val="6"/>
                <c:pt idx="0">
                  <c:v>49.483154349065309</c:v>
                </c:pt>
                <c:pt idx="1">
                  <c:v>49.233946942759161</c:v>
                </c:pt>
                <c:pt idx="2">
                  <c:v>49.831767373509678</c:v>
                </c:pt>
                <c:pt idx="3">
                  <c:v>49.176263621703512</c:v>
                </c:pt>
                <c:pt idx="4">
                  <c:v>49.079737112993904</c:v>
                </c:pt>
                <c:pt idx="5">
                  <c:v>48.942432007978347</c:v>
                </c:pt>
              </c:numCache>
            </c:numRef>
          </c:val>
          <c:extLst>
            <c:ext xmlns:c16="http://schemas.microsoft.com/office/drawing/2014/chart" uri="{C3380CC4-5D6E-409C-BE32-E72D297353CC}">
              <c16:uniqueId val="{00000000-EB0D-4581-B7D7-CF9EDAE96A62}"/>
            </c:ext>
          </c:extLst>
        </c:ser>
        <c:ser>
          <c:idx val="1"/>
          <c:order val="1"/>
          <c:tx>
            <c:strRef>
              <c:f>'Graf da 2.16 a 2.19'!$O$4</c:f>
              <c:strCache>
                <c:ptCount val="1"/>
                <c:pt idx="0">
                  <c:v>2023</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da 2.16 a 2.19'!$B$18:$B$23</c:f>
              <c:strCache>
                <c:ptCount val="6"/>
                <c:pt idx="0">
                  <c:v>Italia</c:v>
                </c:pt>
                <c:pt idx="1">
                  <c:v>  Abruzzo</c:v>
                </c:pt>
                <c:pt idx="2">
                  <c:v>    L'Aquila</c:v>
                </c:pt>
                <c:pt idx="3">
                  <c:v>    Teramo</c:v>
                </c:pt>
                <c:pt idx="4">
                  <c:v>    Pescara</c:v>
                </c:pt>
                <c:pt idx="5">
                  <c:v>    Chieti</c:v>
                </c:pt>
              </c:strCache>
            </c:strRef>
          </c:cat>
          <c:val>
            <c:numRef>
              <c:f>'Graf da 2.16 a 2.19'!$O$18:$O$23</c:f>
              <c:numCache>
                <c:formatCode>0.0</c:formatCode>
                <c:ptCount val="6"/>
                <c:pt idx="0">
                  <c:v>48.549223547062851</c:v>
                </c:pt>
                <c:pt idx="1">
                  <c:v>48.572598255419699</c:v>
                </c:pt>
                <c:pt idx="2">
                  <c:v>48.791894540072136</c:v>
                </c:pt>
                <c:pt idx="3">
                  <c:v>49.090684151923789</c:v>
                </c:pt>
                <c:pt idx="4">
                  <c:v>48.543323432659449</c:v>
                </c:pt>
                <c:pt idx="5">
                  <c:v>48.012022327179046</c:v>
                </c:pt>
              </c:numCache>
            </c:numRef>
          </c:val>
          <c:extLst>
            <c:ext xmlns:c16="http://schemas.microsoft.com/office/drawing/2014/chart" uri="{C3380CC4-5D6E-409C-BE32-E72D297353CC}">
              <c16:uniqueId val="{00000001-EB0D-4581-B7D7-CF9EDAE96A62}"/>
            </c:ext>
          </c:extLst>
        </c:ser>
        <c:ser>
          <c:idx val="2"/>
          <c:order val="2"/>
          <c:tx>
            <c:strRef>
              <c:f>'Graf da 2.16 a 2.19'!$P$4</c:f>
              <c:strCache>
                <c:ptCount val="1"/>
                <c:pt idx="0">
                  <c:v>2024*</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 da 2.16 a 2.19'!$P$18:$P$23</c:f>
              <c:numCache>
                <c:formatCode>0.0</c:formatCode>
                <c:ptCount val="6"/>
                <c:pt idx="0">
                  <c:v>48.374386200558341</c:v>
                </c:pt>
                <c:pt idx="1">
                  <c:v>48.375503853261861</c:v>
                </c:pt>
                <c:pt idx="2">
                  <c:v>48.522479616206773</c:v>
                </c:pt>
                <c:pt idx="3">
                  <c:v>48.844897727234745</c:v>
                </c:pt>
                <c:pt idx="4">
                  <c:v>48.399375116045306</c:v>
                </c:pt>
                <c:pt idx="5">
                  <c:v>47.863392924492722</c:v>
                </c:pt>
              </c:numCache>
            </c:numRef>
          </c:val>
          <c:extLst>
            <c:ext xmlns:c16="http://schemas.microsoft.com/office/drawing/2014/chart" uri="{C3380CC4-5D6E-409C-BE32-E72D297353CC}">
              <c16:uniqueId val="{00000002-EB0D-4581-B7D7-CF9EDAE96A62}"/>
            </c:ext>
          </c:extLst>
        </c:ser>
        <c:dLbls>
          <c:showLegendKey val="0"/>
          <c:showVal val="0"/>
          <c:showCatName val="0"/>
          <c:showSerName val="0"/>
          <c:showPercent val="0"/>
          <c:showBubbleSize val="0"/>
        </c:dLbls>
        <c:gapWidth val="219"/>
        <c:overlap val="-27"/>
        <c:axId val="231617920"/>
        <c:axId val="231618904"/>
      </c:barChart>
      <c:catAx>
        <c:axId val="23161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231618904"/>
        <c:crosses val="autoZero"/>
        <c:auto val="1"/>
        <c:lblAlgn val="ctr"/>
        <c:lblOffset val="100"/>
        <c:noMultiLvlLbl val="0"/>
      </c:catAx>
      <c:valAx>
        <c:axId val="231618904"/>
        <c:scaling>
          <c:orientation val="minMax"/>
          <c:min val="46.5"/>
        </c:scaling>
        <c:delete val="0"/>
        <c:axPos val="l"/>
        <c:majorGridlines>
          <c:spPr>
            <a:ln w="6350" cap="flat" cmpd="sng" algn="ctr">
              <a:solidFill>
                <a:schemeClr val="bg1">
                  <a:lumMod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it-IT"/>
          </a:p>
        </c:txPr>
        <c:crossAx val="231617920"/>
        <c:crosses val="autoZero"/>
        <c:crossBetween val="between"/>
      </c:valAx>
      <c:spPr>
        <a:noFill/>
        <a:ln>
          <a:noFill/>
        </a:ln>
        <a:effectLst/>
      </c:spPr>
    </c:plotArea>
    <c:legend>
      <c:legendPos val="b"/>
      <c:layout>
        <c:manualLayout>
          <c:xMode val="edge"/>
          <c:yMode val="edge"/>
          <c:x val="0.45103732638888888"/>
          <c:y val="0.89695476190476187"/>
          <c:w val="0.20905000000000001"/>
          <c:h val="7.793598027776113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it-IT"/>
        </a:p>
      </c:txPr>
    </c:legend>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14756944444448E-2"/>
          <c:y val="6.0476190476190475E-2"/>
          <c:w val="0.91383177083333333"/>
          <c:h val="0.72781150793650795"/>
        </c:manualLayout>
      </c:layout>
      <c:barChart>
        <c:barDir val="col"/>
        <c:grouping val="clustered"/>
        <c:varyColors val="0"/>
        <c:ser>
          <c:idx val="0"/>
          <c:order val="0"/>
          <c:tx>
            <c:strRef>
              <c:f>'Graf da 2.16 a 2.19'!$E$4</c:f>
              <c:strCache>
                <c:ptCount val="1"/>
                <c:pt idx="0">
                  <c:v>2013</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da 2.16 a 2.19'!$B$24:$B$29</c:f>
              <c:strCache>
                <c:ptCount val="6"/>
                <c:pt idx="0">
                  <c:v>Italia</c:v>
                </c:pt>
                <c:pt idx="1">
                  <c:v>  Abruzzo</c:v>
                </c:pt>
                <c:pt idx="2">
                  <c:v>    L'Aquila</c:v>
                </c:pt>
                <c:pt idx="3">
                  <c:v>    Teramo</c:v>
                </c:pt>
                <c:pt idx="4">
                  <c:v>    Pescara</c:v>
                </c:pt>
                <c:pt idx="5">
                  <c:v>    Chieti</c:v>
                </c:pt>
              </c:strCache>
            </c:strRef>
          </c:cat>
          <c:val>
            <c:numRef>
              <c:f>'Graf da 2.16 a 2.19'!$E$24:$E$29</c:f>
              <c:numCache>
                <c:formatCode>0.0</c:formatCode>
                <c:ptCount val="6"/>
                <c:pt idx="0">
                  <c:v>21.150022601070113</c:v>
                </c:pt>
                <c:pt idx="1">
                  <c:v>22.022587308105784</c:v>
                </c:pt>
                <c:pt idx="2">
                  <c:v>22.013205928703943</c:v>
                </c:pt>
                <c:pt idx="3">
                  <c:v>21.452004365460738</c:v>
                </c:pt>
                <c:pt idx="4">
                  <c:v>21.790798954786602</c:v>
                </c:pt>
                <c:pt idx="5">
                  <c:v>22.668119767743729</c:v>
                </c:pt>
              </c:numCache>
            </c:numRef>
          </c:val>
          <c:extLst>
            <c:ext xmlns:c16="http://schemas.microsoft.com/office/drawing/2014/chart" uri="{C3380CC4-5D6E-409C-BE32-E72D297353CC}">
              <c16:uniqueId val="{00000000-5F57-40C7-82F8-9EE9825288F2}"/>
            </c:ext>
          </c:extLst>
        </c:ser>
        <c:ser>
          <c:idx val="1"/>
          <c:order val="1"/>
          <c:tx>
            <c:strRef>
              <c:f>'Graf da 2.16 a 2.19'!$O$4</c:f>
              <c:strCache>
                <c:ptCount val="1"/>
                <c:pt idx="0">
                  <c:v>2023</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da 2.16 a 2.19'!$B$24:$B$29</c:f>
              <c:strCache>
                <c:ptCount val="6"/>
                <c:pt idx="0">
                  <c:v>Italia</c:v>
                </c:pt>
                <c:pt idx="1">
                  <c:v>  Abruzzo</c:v>
                </c:pt>
                <c:pt idx="2">
                  <c:v>    L'Aquila</c:v>
                </c:pt>
                <c:pt idx="3">
                  <c:v>    Teramo</c:v>
                </c:pt>
                <c:pt idx="4">
                  <c:v>    Pescara</c:v>
                </c:pt>
                <c:pt idx="5">
                  <c:v>    Chieti</c:v>
                </c:pt>
              </c:strCache>
            </c:strRef>
          </c:cat>
          <c:val>
            <c:numRef>
              <c:f>'Graf da 2.16 a 2.19'!$O$24:$O$29</c:f>
              <c:numCache>
                <c:formatCode>0.0</c:formatCode>
                <c:ptCount val="6"/>
                <c:pt idx="0">
                  <c:v>24.002582766595996</c:v>
                </c:pt>
                <c:pt idx="1">
                  <c:v>25.23284513058422</c:v>
                </c:pt>
                <c:pt idx="2">
                  <c:v>25.952551371409911</c:v>
                </c:pt>
                <c:pt idx="3">
                  <c:v>24.411928939950712</c:v>
                </c:pt>
                <c:pt idx="4">
                  <c:v>24.407716138098433</c:v>
                </c:pt>
                <c:pt idx="5">
                  <c:v>26.029143409188492</c:v>
                </c:pt>
              </c:numCache>
            </c:numRef>
          </c:val>
          <c:extLst>
            <c:ext xmlns:c16="http://schemas.microsoft.com/office/drawing/2014/chart" uri="{C3380CC4-5D6E-409C-BE32-E72D297353CC}">
              <c16:uniqueId val="{00000001-5F57-40C7-82F8-9EE9825288F2}"/>
            </c:ext>
          </c:extLst>
        </c:ser>
        <c:ser>
          <c:idx val="2"/>
          <c:order val="2"/>
          <c:tx>
            <c:strRef>
              <c:f>'Graf da 2.16 a 2.19'!$P$4</c:f>
              <c:strCache>
                <c:ptCount val="1"/>
                <c:pt idx="0">
                  <c:v>2024*</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 da 2.16 a 2.19'!$B$24:$B$29</c:f>
              <c:strCache>
                <c:ptCount val="6"/>
                <c:pt idx="0">
                  <c:v>Italia</c:v>
                </c:pt>
                <c:pt idx="1">
                  <c:v>  Abruzzo</c:v>
                </c:pt>
                <c:pt idx="2">
                  <c:v>    L'Aquila</c:v>
                </c:pt>
                <c:pt idx="3">
                  <c:v>    Teramo</c:v>
                </c:pt>
                <c:pt idx="4">
                  <c:v>    Pescara</c:v>
                </c:pt>
                <c:pt idx="5">
                  <c:v>    Chieti</c:v>
                </c:pt>
              </c:strCache>
            </c:strRef>
          </c:cat>
          <c:val>
            <c:numRef>
              <c:f>'Graf da 2.16 a 2.19'!$P$24:$P$29</c:f>
              <c:numCache>
                <c:formatCode>0.0</c:formatCode>
                <c:ptCount val="6"/>
                <c:pt idx="0">
                  <c:v>24.30146973502125</c:v>
                </c:pt>
                <c:pt idx="1">
                  <c:v>25.531531233587117</c:v>
                </c:pt>
                <c:pt idx="2">
                  <c:v>26.265327011050072</c:v>
                </c:pt>
                <c:pt idx="3">
                  <c:v>24.723968831793979</c:v>
                </c:pt>
                <c:pt idx="4">
                  <c:v>24.736377081612662</c:v>
                </c:pt>
                <c:pt idx="5">
                  <c:v>26.283688401814675</c:v>
                </c:pt>
              </c:numCache>
            </c:numRef>
          </c:val>
          <c:extLst>
            <c:ext xmlns:c16="http://schemas.microsoft.com/office/drawing/2014/chart" uri="{C3380CC4-5D6E-409C-BE32-E72D297353CC}">
              <c16:uniqueId val="{00000002-5F57-40C7-82F8-9EE9825288F2}"/>
            </c:ext>
          </c:extLst>
        </c:ser>
        <c:dLbls>
          <c:showLegendKey val="0"/>
          <c:showVal val="0"/>
          <c:showCatName val="0"/>
          <c:showSerName val="0"/>
          <c:showPercent val="0"/>
          <c:showBubbleSize val="0"/>
        </c:dLbls>
        <c:gapWidth val="219"/>
        <c:overlap val="-27"/>
        <c:axId val="231617920"/>
        <c:axId val="231618904"/>
      </c:barChart>
      <c:catAx>
        <c:axId val="23161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231618904"/>
        <c:crosses val="autoZero"/>
        <c:auto val="1"/>
        <c:lblAlgn val="ctr"/>
        <c:lblOffset val="100"/>
        <c:noMultiLvlLbl val="0"/>
      </c:catAx>
      <c:valAx>
        <c:axId val="231618904"/>
        <c:scaling>
          <c:orientation val="minMax"/>
          <c:min val="20.5"/>
        </c:scaling>
        <c:delete val="0"/>
        <c:axPos val="l"/>
        <c:majorGridlines>
          <c:spPr>
            <a:ln w="6350" cap="flat" cmpd="sng" algn="ctr">
              <a:solidFill>
                <a:schemeClr val="bg1">
                  <a:lumMod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it-IT"/>
          </a:p>
        </c:txPr>
        <c:crossAx val="231617920"/>
        <c:crosses val="autoZero"/>
        <c:crossBetween val="between"/>
      </c:valAx>
      <c:spPr>
        <a:noFill/>
        <a:ln>
          <a:noFill/>
        </a:ln>
        <a:effectLst/>
      </c:spPr>
    </c:plotArea>
    <c:legend>
      <c:legendPos val="b"/>
      <c:layout>
        <c:manualLayout>
          <c:xMode val="edge"/>
          <c:yMode val="edge"/>
          <c:x val="0.45103732638888888"/>
          <c:y val="0.89695476190476187"/>
          <c:w val="0.20905000000000001"/>
          <c:h val="7.871332249933144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it-IT"/>
        </a:p>
      </c:txPr>
    </c:legend>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68600679235753"/>
          <c:y val="3.0669791284374175E-2"/>
          <c:w val="0.82002285984162093"/>
          <c:h val="0.76921882249131224"/>
        </c:manualLayout>
      </c:layout>
      <c:lineChart>
        <c:grouping val="standard"/>
        <c:varyColors val="0"/>
        <c:ser>
          <c:idx val="0"/>
          <c:order val="0"/>
          <c:tx>
            <c:strRef>
              <c:f>' Graf. da 2.2 a 2.7'!$B$10</c:f>
              <c:strCache>
                <c:ptCount val="1"/>
                <c:pt idx="0">
                  <c:v>Maschi</c:v>
                </c:pt>
              </c:strCache>
            </c:strRef>
          </c:tx>
          <c:spPr>
            <a:ln w="28575" cap="rnd">
              <a:solidFill>
                <a:schemeClr val="accent1"/>
              </a:solidFill>
              <a:round/>
            </a:ln>
            <a:effectLst/>
          </c:spPr>
          <c:marker>
            <c:symbol val="none"/>
          </c:marker>
          <c:dLbls>
            <c:dLbl>
              <c:idx val="3"/>
              <c:layout>
                <c:manualLayout>
                  <c:x val="-9.2739542483660134E-2"/>
                  <c:y val="-6.9074074074084856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1B-4CEE-A2C2-CE9250499240}"/>
                </c:ext>
              </c:extLst>
            </c:dLbl>
            <c:dLbl>
              <c:idx val="4"/>
              <c:layout>
                <c:manualLayout>
                  <c:x val="-0.10655980392156862"/>
                  <c:y val="5.188888888888888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D1B-4CEE-A2C2-CE9250499240}"/>
                </c:ext>
              </c:extLst>
            </c:dLbl>
            <c:dLbl>
              <c:idx val="5"/>
              <c:layout>
                <c:manualLayout>
                  <c:x val="-9.4108823529411911E-2"/>
                  <c:y val="1.694814814814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1B-4CEE-A2C2-CE9250499240}"/>
                </c:ext>
              </c:extLst>
            </c:dLbl>
            <c:dLbl>
              <c:idx val="6"/>
              <c:layout>
                <c:manualLayout>
                  <c:x val="-5.4323529411764706E-3"/>
                  <c:y val="2.28277777777777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1B-4CEE-A2C2-CE925049924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2.7'!$F$10:$L$10</c:f>
              <c:numCache>
                <c:formatCode>#,##0</c:formatCode>
                <c:ptCount val="7"/>
                <c:pt idx="0">
                  <c:v>147673</c:v>
                </c:pt>
                <c:pt idx="1">
                  <c:v>147031</c:v>
                </c:pt>
                <c:pt idx="2">
                  <c:v>145759</c:v>
                </c:pt>
                <c:pt idx="3">
                  <c:v>143924</c:v>
                </c:pt>
                <c:pt idx="4">
                  <c:v>143291</c:v>
                </c:pt>
                <c:pt idx="5">
                  <c:v>142793</c:v>
                </c:pt>
                <c:pt idx="6">
                  <c:v>142829</c:v>
                </c:pt>
              </c:numCache>
            </c:numRef>
          </c:val>
          <c:smooth val="0"/>
          <c:extLst>
            <c:ext xmlns:c16="http://schemas.microsoft.com/office/drawing/2014/chart" uri="{C3380CC4-5D6E-409C-BE32-E72D297353CC}">
              <c16:uniqueId val="{00000004-8D1B-4CEE-A2C2-CE9250499240}"/>
            </c:ext>
          </c:extLst>
        </c:ser>
        <c:ser>
          <c:idx val="1"/>
          <c:order val="1"/>
          <c:tx>
            <c:strRef>
              <c:f>' Graf. da 2.2 a 2.7'!$B$11</c:f>
              <c:strCache>
                <c:ptCount val="1"/>
                <c:pt idx="0">
                  <c:v>Femmine</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2.7'!$F$11:$L$11</c:f>
              <c:numCache>
                <c:formatCode>#,##0</c:formatCode>
                <c:ptCount val="7"/>
                <c:pt idx="0">
                  <c:v>151411</c:v>
                </c:pt>
                <c:pt idx="1">
                  <c:v>150282</c:v>
                </c:pt>
                <c:pt idx="2">
                  <c:v>149079</c:v>
                </c:pt>
                <c:pt idx="3">
                  <c:v>146887</c:v>
                </c:pt>
                <c:pt idx="4">
                  <c:v>145665</c:v>
                </c:pt>
                <c:pt idx="5">
                  <c:v>145013</c:v>
                </c:pt>
                <c:pt idx="6">
                  <c:v>144409</c:v>
                </c:pt>
              </c:numCache>
            </c:numRef>
          </c:val>
          <c:smooth val="0"/>
          <c:extLst>
            <c:ext xmlns:c16="http://schemas.microsoft.com/office/drawing/2014/chart" uri="{C3380CC4-5D6E-409C-BE32-E72D297353CC}">
              <c16:uniqueId val="{00000005-8D1B-4CEE-A2C2-CE9250499240}"/>
            </c:ext>
          </c:extLst>
        </c:ser>
        <c:dLbls>
          <c:showLegendKey val="0"/>
          <c:showVal val="0"/>
          <c:showCatName val="0"/>
          <c:showSerName val="0"/>
          <c:showPercent val="0"/>
          <c:showBubbleSize val="0"/>
        </c:dLbls>
        <c:smooth val="0"/>
        <c:axId val="58706176"/>
        <c:axId val="58716160"/>
      </c:lineChart>
      <c:catAx>
        <c:axId val="5870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716160"/>
        <c:crosses val="autoZero"/>
        <c:auto val="1"/>
        <c:lblAlgn val="ctr"/>
        <c:lblOffset val="100"/>
        <c:noMultiLvlLbl val="0"/>
      </c:catAx>
      <c:valAx>
        <c:axId val="58716160"/>
        <c:scaling>
          <c:orientation val="minMax"/>
          <c:max val="157000"/>
          <c:min val="142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706176"/>
        <c:crosses val="autoZero"/>
        <c:crossBetween val="between"/>
      </c:valAx>
      <c:spPr>
        <a:noFill/>
        <a:ln>
          <a:noFill/>
        </a:ln>
        <a:effectLst/>
      </c:spPr>
    </c:plotArea>
    <c:legend>
      <c:legendPos val="b"/>
      <c:layout>
        <c:manualLayout>
          <c:xMode val="edge"/>
          <c:yMode val="edge"/>
          <c:x val="0.2300748366013072"/>
          <c:y val="0.89983571428571429"/>
          <c:w val="0.50832503678092678"/>
          <c:h val="9.238966405869106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553472222222225E-2"/>
          <c:y val="4.2314632654645565E-2"/>
          <c:w val="0.9195116304073504"/>
          <c:h val="0.74711203703703699"/>
        </c:manualLayout>
      </c:layout>
      <c:lineChart>
        <c:grouping val="standard"/>
        <c:varyColors val="0"/>
        <c:ser>
          <c:idx val="0"/>
          <c:order val="0"/>
          <c:tx>
            <c:strRef>
              <c:f>'Graf 2.21'!$A$22</c:f>
              <c:strCache>
                <c:ptCount val="1"/>
                <c:pt idx="0">
                  <c:v>Italia</c:v>
                </c:pt>
              </c:strCache>
            </c:strRef>
          </c:tx>
          <c:spPr>
            <a:ln w="19050" cap="rnd">
              <a:solidFill>
                <a:schemeClr val="accent1"/>
              </a:solidFill>
              <a:round/>
            </a:ln>
            <a:effectLst/>
          </c:spPr>
          <c:marker>
            <c:symbol val="none"/>
          </c:marker>
          <c:dLbls>
            <c:dLbl>
              <c:idx val="2"/>
              <c:layout>
                <c:manualLayout>
                  <c:x val="-2.7750261885866611E-2"/>
                  <c:y val="-9.9606666666666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014-4969-A07B-9D0C761A71F4}"/>
                </c:ext>
              </c:extLst>
            </c:dLbl>
            <c:dLbl>
              <c:idx val="3"/>
              <c:layout>
                <c:manualLayout>
                  <c:x val="-2.9956165056444238E-2"/>
                  <c:y val="-5.7273333333333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014-4969-A07B-9D0C761A71F4}"/>
                </c:ext>
              </c:extLst>
            </c:dLbl>
            <c:dLbl>
              <c:idx val="4"/>
              <c:layout>
                <c:manualLayout>
                  <c:x val="-3.4367971397599534E-2"/>
                  <c:y val="-7.13844444444445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014-4969-A07B-9D0C761A71F4}"/>
                </c:ext>
              </c:extLst>
            </c:dLbl>
            <c:dLbl>
              <c:idx val="5"/>
              <c:layout>
                <c:manualLayout>
                  <c:x val="-3.4364647955254186E-2"/>
                  <c:y val="4.00516732216118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014-4969-A07B-9D0C761A71F4}"/>
                </c:ext>
              </c:extLst>
            </c:dLbl>
            <c:spPr>
              <a:noFill/>
              <a:ln>
                <a:noFill/>
              </a:ln>
              <a:effectLst/>
            </c:spPr>
            <c:txPr>
              <a:bodyPr/>
              <a:lstStyle/>
              <a:p>
                <a:pPr>
                  <a:defRPr sz="800">
                    <a:solidFill>
                      <a:srgbClr val="0070C0"/>
                    </a:solidFill>
                  </a:defRPr>
                </a:pPr>
                <a:endParaRPr lang="it-IT"/>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2.21'!$D$21:$N$21</c:f>
              <c:strCache>
                <c:ptCount val="11"/>
                <c:pt idx="0">
                  <c:v>2013</c:v>
                </c:pt>
                <c:pt idx="1">
                  <c:v>2014</c:v>
                </c:pt>
                <c:pt idx="2">
                  <c:v>2015</c:v>
                </c:pt>
                <c:pt idx="3">
                  <c:v>2016</c:v>
                </c:pt>
                <c:pt idx="4">
                  <c:v>2017</c:v>
                </c:pt>
                <c:pt idx="5">
                  <c:v>2018</c:v>
                </c:pt>
                <c:pt idx="6">
                  <c:v>2019  </c:v>
                </c:pt>
                <c:pt idx="7">
                  <c:v>2020  </c:v>
                </c:pt>
                <c:pt idx="8">
                  <c:v>2021  </c:v>
                </c:pt>
                <c:pt idx="9">
                  <c:v>2022</c:v>
                </c:pt>
                <c:pt idx="10">
                  <c:v>2023* </c:v>
                </c:pt>
              </c:strCache>
            </c:strRef>
          </c:cat>
          <c:val>
            <c:numRef>
              <c:f>'Graf 2.21'!$D$22:$N$22</c:f>
              <c:numCache>
                <c:formatCode>0.0</c:formatCode>
                <c:ptCount val="11"/>
                <c:pt idx="0">
                  <c:v>42.937721399257931</c:v>
                </c:pt>
                <c:pt idx="1">
                  <c:v>22.478902310017382</c:v>
                </c:pt>
                <c:pt idx="2">
                  <c:v>22.403655360479171</c:v>
                </c:pt>
                <c:pt idx="3">
                  <c:v>26.216978964781092</c:v>
                </c:pt>
                <c:pt idx="4">
                  <c:v>30.878982915974788</c:v>
                </c:pt>
                <c:pt idx="5">
                  <c:v>33.520957503745876</c:v>
                </c:pt>
                <c:pt idx="6">
                  <c:v>41.091451626377058</c:v>
                </c:pt>
                <c:pt idx="7">
                  <c:v>29.550489627204271</c:v>
                </c:pt>
                <c:pt idx="8">
                  <c:v>35.683588578643679</c:v>
                </c:pt>
                <c:pt idx="9">
                  <c:v>55.591722081845965</c:v>
                </c:pt>
                <c:pt idx="10">
                  <c:v>61.447758477563674</c:v>
                </c:pt>
              </c:numCache>
            </c:numRef>
          </c:val>
          <c:smooth val="0"/>
          <c:extLst>
            <c:ext xmlns:c16="http://schemas.microsoft.com/office/drawing/2014/chart" uri="{C3380CC4-5D6E-409C-BE32-E72D297353CC}">
              <c16:uniqueId val="{00000004-0014-4969-A07B-9D0C761A71F4}"/>
            </c:ext>
          </c:extLst>
        </c:ser>
        <c:ser>
          <c:idx val="1"/>
          <c:order val="1"/>
          <c:tx>
            <c:strRef>
              <c:f>'Graf 2.21'!$A$23</c:f>
              <c:strCache>
                <c:ptCount val="1"/>
                <c:pt idx="0">
                  <c:v>Abruzzo</c:v>
                </c:pt>
              </c:strCache>
            </c:strRef>
          </c:tx>
          <c:spPr>
            <a:ln w="19050">
              <a:solidFill>
                <a:schemeClr val="accent2"/>
              </a:solidFill>
            </a:ln>
          </c:spPr>
          <c:marker>
            <c:symbol val="none"/>
          </c:marker>
          <c:dLbls>
            <c:dLbl>
              <c:idx val="1"/>
              <c:layout>
                <c:manualLayout>
                  <c:x val="-2.7750261885866569E-2"/>
                  <c:y val="-4.15044444444444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014-4969-A07B-9D0C761A71F4}"/>
                </c:ext>
              </c:extLst>
            </c:dLbl>
            <c:dLbl>
              <c:idx val="2"/>
              <c:layout>
                <c:manualLayout>
                  <c:x val="-3.4367971397599416E-2"/>
                  <c:y val="5.02177777777777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14-4969-A07B-9D0C761A71F4}"/>
                </c:ext>
              </c:extLst>
            </c:dLbl>
            <c:dLbl>
              <c:idx val="3"/>
              <c:layout>
                <c:manualLayout>
                  <c:x val="-3.4367971397599499E-2"/>
                  <c:y val="7.1384444444444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14-4969-A07B-9D0C761A71F4}"/>
                </c:ext>
              </c:extLst>
            </c:dLbl>
            <c:dLbl>
              <c:idx val="4"/>
              <c:layout>
                <c:manualLayout>
                  <c:x val="-2.995616505644428E-2"/>
                  <c:y val="3.61066666666666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014-4969-A07B-9D0C761A71F4}"/>
                </c:ext>
              </c:extLst>
            </c:dLbl>
            <c:dLbl>
              <c:idx val="5"/>
              <c:layout>
                <c:manualLayout>
                  <c:x val="-4.0982325746595903E-2"/>
                  <c:y val="-5.37478138778727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14-4969-A07B-9D0C761A71F4}"/>
                </c:ext>
              </c:extLst>
            </c:dLbl>
            <c:spPr>
              <a:noFill/>
              <a:ln>
                <a:noFill/>
              </a:ln>
              <a:effectLst/>
            </c:spPr>
            <c:txPr>
              <a:bodyPr wrap="square" lIns="38100" tIns="19050" rIns="38100" bIns="19050" anchor="ctr">
                <a:spAutoFit/>
              </a:bodyPr>
              <a:lstStyle/>
              <a:p>
                <a:pPr>
                  <a:defRPr sz="800">
                    <a:solidFill>
                      <a:schemeClr val="accent2">
                        <a:lumMod val="75000"/>
                      </a:schemeClr>
                    </a:solidFill>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2.21'!$D$21:$N$21</c:f>
              <c:strCache>
                <c:ptCount val="11"/>
                <c:pt idx="0">
                  <c:v>2013</c:v>
                </c:pt>
                <c:pt idx="1">
                  <c:v>2014</c:v>
                </c:pt>
                <c:pt idx="2">
                  <c:v>2015</c:v>
                </c:pt>
                <c:pt idx="3">
                  <c:v>2016</c:v>
                </c:pt>
                <c:pt idx="4">
                  <c:v>2017</c:v>
                </c:pt>
                <c:pt idx="5">
                  <c:v>2018</c:v>
                </c:pt>
                <c:pt idx="6">
                  <c:v>2019  </c:v>
                </c:pt>
                <c:pt idx="7">
                  <c:v>2020  </c:v>
                </c:pt>
                <c:pt idx="8">
                  <c:v>2021  </c:v>
                </c:pt>
                <c:pt idx="9">
                  <c:v>2022</c:v>
                </c:pt>
                <c:pt idx="10">
                  <c:v>2023* </c:v>
                </c:pt>
              </c:strCache>
            </c:strRef>
          </c:cat>
          <c:val>
            <c:numRef>
              <c:f>'Graf 2.21'!$D$23:$N$23</c:f>
              <c:numCache>
                <c:formatCode>0.0</c:formatCode>
                <c:ptCount val="11"/>
                <c:pt idx="0">
                  <c:v>39.559728842791095</c:v>
                </c:pt>
                <c:pt idx="1">
                  <c:v>25.180747048486207</c:v>
                </c:pt>
                <c:pt idx="2">
                  <c:v>14.834778253455287</c:v>
                </c:pt>
                <c:pt idx="3">
                  <c:v>27.405002405002403</c:v>
                </c:pt>
                <c:pt idx="4">
                  <c:v>35.011125142822777</c:v>
                </c:pt>
                <c:pt idx="5">
                  <c:v>46.010566002056471</c:v>
                </c:pt>
                <c:pt idx="6">
                  <c:v>49.578463307146961</c:v>
                </c:pt>
                <c:pt idx="7">
                  <c:v>37.217808351903884</c:v>
                </c:pt>
                <c:pt idx="8">
                  <c:v>47.797204524127032</c:v>
                </c:pt>
                <c:pt idx="9">
                  <c:v>70.261989771301742</c:v>
                </c:pt>
                <c:pt idx="10">
                  <c:v>81.547331909126413</c:v>
                </c:pt>
              </c:numCache>
            </c:numRef>
          </c:val>
          <c:smooth val="0"/>
          <c:extLst>
            <c:ext xmlns:c16="http://schemas.microsoft.com/office/drawing/2014/chart" uri="{C3380CC4-5D6E-409C-BE32-E72D297353CC}">
              <c16:uniqueId val="{0000000A-0014-4969-A07B-9D0C761A71F4}"/>
            </c:ext>
          </c:extLst>
        </c:ser>
        <c:dLbls>
          <c:showLegendKey val="0"/>
          <c:showVal val="0"/>
          <c:showCatName val="0"/>
          <c:showSerName val="0"/>
          <c:showPercent val="0"/>
          <c:showBubbleSize val="0"/>
        </c:dLbls>
        <c:smooth val="0"/>
        <c:axId val="54149888"/>
        <c:axId val="54151424"/>
      </c:lineChart>
      <c:catAx>
        <c:axId val="5414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4151424"/>
        <c:crosses val="autoZero"/>
        <c:auto val="1"/>
        <c:lblAlgn val="ctr"/>
        <c:lblOffset val="100"/>
        <c:noMultiLvlLbl val="0"/>
      </c:catAx>
      <c:valAx>
        <c:axId val="5415142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4149888"/>
        <c:crosses val="autoZero"/>
        <c:crossBetween val="between"/>
      </c:valAx>
      <c:spPr>
        <a:noFill/>
        <a:ln>
          <a:noFill/>
        </a:ln>
        <a:effectLst/>
      </c:spPr>
    </c:plotArea>
    <c:legend>
      <c:legendPos val="b"/>
      <c:layout>
        <c:manualLayout>
          <c:xMode val="edge"/>
          <c:yMode val="edge"/>
          <c:x val="0.34370873988049894"/>
          <c:y val="0.86829166666666668"/>
          <c:w val="0.24407484855258882"/>
          <c:h val="0.1105416666666666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38801192943703E-2"/>
          <c:y val="5.0925971727644487E-2"/>
          <c:w val="0.92034444444444441"/>
          <c:h val="0.7313003060481611"/>
        </c:manualLayout>
      </c:layout>
      <c:barChart>
        <c:barDir val="col"/>
        <c:grouping val="clustered"/>
        <c:varyColors val="0"/>
        <c:ser>
          <c:idx val="2"/>
          <c:order val="0"/>
          <c:tx>
            <c:strRef>
              <c:f>'Tab 2.5 Graf 2.20'!$B$36</c:f>
              <c:strCache>
                <c:ptCount val="1"/>
                <c:pt idx="0">
                  <c:v>2019  </c:v>
                </c:pt>
              </c:strCache>
            </c:strRef>
          </c:tx>
          <c:spPr>
            <a:solidFill>
              <a:schemeClr val="accent3"/>
            </a:solidFill>
            <a:ln>
              <a:noFill/>
            </a:ln>
            <a:effectLst/>
          </c:spPr>
          <c:invertIfNegative val="0"/>
          <c:dLbls>
            <c:spPr>
              <a:noFill/>
              <a:ln>
                <a:noFill/>
              </a:ln>
              <a:effectLst/>
            </c:spPr>
            <c:txPr>
              <a:bodyPr rot="-5400000" vert="horz"/>
              <a:lstStyle/>
              <a:p>
                <a:pPr>
                  <a:defRPr sz="800"/>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 2.5 Graf 2.20'!$A$37:$A$42</c:f>
              <c:strCache>
                <c:ptCount val="6"/>
                <c:pt idx="0">
                  <c:v>Italia  </c:v>
                </c:pt>
                <c:pt idx="1">
                  <c:v>Abruzzo  </c:v>
                </c:pt>
                <c:pt idx="2">
                  <c:v>L'Aquila  </c:v>
                </c:pt>
                <c:pt idx="3">
                  <c:v>Teramo  </c:v>
                </c:pt>
                <c:pt idx="4">
                  <c:v>Pescara  </c:v>
                </c:pt>
                <c:pt idx="5">
                  <c:v>Chieti  </c:v>
                </c:pt>
              </c:strCache>
            </c:strRef>
          </c:cat>
          <c:val>
            <c:numRef>
              <c:f>'Tab 2.5 Graf 2.20'!$B$37:$B$42</c:f>
              <c:numCache>
                <c:formatCode>0.0</c:formatCode>
                <c:ptCount val="6"/>
                <c:pt idx="0">
                  <c:v>8.3524504948645344</c:v>
                </c:pt>
                <c:pt idx="1">
                  <c:v>6.5053108265514412</c:v>
                </c:pt>
                <c:pt idx="2">
                  <c:v>8.0490930433583472</c:v>
                </c:pt>
                <c:pt idx="3">
                  <c:v>7.596358883819045</c:v>
                </c:pt>
                <c:pt idx="4">
                  <c:v>5.3855800558345885</c:v>
                </c:pt>
                <c:pt idx="5">
                  <c:v>5.3581138766664473</c:v>
                </c:pt>
              </c:numCache>
            </c:numRef>
          </c:val>
          <c:extLst>
            <c:ext xmlns:c16="http://schemas.microsoft.com/office/drawing/2014/chart" uri="{C3380CC4-5D6E-409C-BE32-E72D297353CC}">
              <c16:uniqueId val="{00000000-DC66-483D-A8B8-79B6E3FD7450}"/>
            </c:ext>
          </c:extLst>
        </c:ser>
        <c:ser>
          <c:idx val="4"/>
          <c:order val="1"/>
          <c:tx>
            <c:strRef>
              <c:f>'Tab 2.5 Graf 2.20'!$C$36</c:f>
              <c:strCache>
                <c:ptCount val="1"/>
                <c:pt idx="0">
                  <c:v>2020  </c:v>
                </c:pt>
              </c:strCache>
            </c:strRef>
          </c:tx>
          <c:spPr>
            <a:solidFill>
              <a:schemeClr val="accent5">
                <a:lumMod val="75000"/>
              </a:schemeClr>
            </a:solidFill>
          </c:spPr>
          <c:invertIfNegative val="0"/>
          <c:cat>
            <c:strRef>
              <c:f>'Tab 2.5 Graf 2.20'!$A$37:$A$42</c:f>
              <c:strCache>
                <c:ptCount val="6"/>
                <c:pt idx="0">
                  <c:v>Italia  </c:v>
                </c:pt>
                <c:pt idx="1">
                  <c:v>Abruzzo  </c:v>
                </c:pt>
                <c:pt idx="2">
                  <c:v>L'Aquila  </c:v>
                </c:pt>
                <c:pt idx="3">
                  <c:v>Teramo  </c:v>
                </c:pt>
                <c:pt idx="4">
                  <c:v>Pescara  </c:v>
                </c:pt>
                <c:pt idx="5">
                  <c:v>Chieti  </c:v>
                </c:pt>
              </c:strCache>
            </c:strRef>
          </c:cat>
          <c:val>
            <c:numRef>
              <c:f>'Tab 2.5 Graf 2.20'!$C$37:$C$42</c:f>
              <c:numCache>
                <c:formatCode>0.0</c:formatCode>
                <c:ptCount val="6"/>
                <c:pt idx="0">
                  <c:v>8.4498847513663637</c:v>
                </c:pt>
                <c:pt idx="1">
                  <c:v>6.4534627158425311</c:v>
                </c:pt>
                <c:pt idx="2">
                  <c:v>8.0003256025342733</c:v>
                </c:pt>
                <c:pt idx="3">
                  <c:v>7.4567291872326429</c:v>
                </c:pt>
                <c:pt idx="4">
                  <c:v>5.3220509351599272</c:v>
                </c:pt>
                <c:pt idx="5">
                  <c:v>5.3896103896103895</c:v>
                </c:pt>
              </c:numCache>
            </c:numRef>
          </c:val>
          <c:extLst>
            <c:ext xmlns:c16="http://schemas.microsoft.com/office/drawing/2014/chart" uri="{C3380CC4-5D6E-409C-BE32-E72D297353CC}">
              <c16:uniqueId val="{00000001-DC66-483D-A8B8-79B6E3FD7450}"/>
            </c:ext>
          </c:extLst>
        </c:ser>
        <c:ser>
          <c:idx val="6"/>
          <c:order val="2"/>
          <c:tx>
            <c:strRef>
              <c:f>'Tab 2.5 Graf 2.20'!$D$36</c:f>
              <c:strCache>
                <c:ptCount val="1"/>
                <c:pt idx="0">
                  <c:v>2021  </c:v>
                </c:pt>
              </c:strCache>
            </c:strRef>
          </c:tx>
          <c:invertIfNegative val="0"/>
          <c:cat>
            <c:strRef>
              <c:f>'Tab 2.5 Graf 2.20'!$A$37:$A$42</c:f>
              <c:strCache>
                <c:ptCount val="6"/>
                <c:pt idx="0">
                  <c:v>Italia  </c:v>
                </c:pt>
                <c:pt idx="1">
                  <c:v>Abruzzo  </c:v>
                </c:pt>
                <c:pt idx="2">
                  <c:v>L'Aquila  </c:v>
                </c:pt>
                <c:pt idx="3">
                  <c:v>Teramo  </c:v>
                </c:pt>
                <c:pt idx="4">
                  <c:v>Pescara  </c:v>
                </c:pt>
                <c:pt idx="5">
                  <c:v>Chieti  </c:v>
                </c:pt>
              </c:strCache>
            </c:strRef>
          </c:cat>
          <c:val>
            <c:numRef>
              <c:f>'Tab 2.5 Graf 2.20'!$D$37:$D$42</c:f>
              <c:numCache>
                <c:formatCode>0.0</c:formatCode>
                <c:ptCount val="6"/>
                <c:pt idx="0">
                  <c:v>8.7309666470407219</c:v>
                </c:pt>
                <c:pt idx="1">
                  <c:v>6.4455290036315036</c:v>
                </c:pt>
                <c:pt idx="2">
                  <c:v>8.0887586783168448</c:v>
                </c:pt>
                <c:pt idx="3">
                  <c:v>7.4186991869918701</c:v>
                </c:pt>
                <c:pt idx="4">
                  <c:v>5.506846521941366</c:v>
                </c:pt>
                <c:pt idx="5">
                  <c:v>5.176232293485068</c:v>
                </c:pt>
              </c:numCache>
            </c:numRef>
          </c:val>
          <c:extLst>
            <c:ext xmlns:c16="http://schemas.microsoft.com/office/drawing/2014/chart" uri="{C3380CC4-5D6E-409C-BE32-E72D297353CC}">
              <c16:uniqueId val="{00000002-DC66-483D-A8B8-79B6E3FD7450}"/>
            </c:ext>
          </c:extLst>
        </c:ser>
        <c:ser>
          <c:idx val="0"/>
          <c:order val="3"/>
          <c:tx>
            <c:strRef>
              <c:f>'Tab 2.5 Graf 2.20'!$E$36</c:f>
              <c:strCache>
                <c:ptCount val="1"/>
                <c:pt idx="0">
                  <c:v>2022  </c:v>
                </c:pt>
              </c:strCache>
            </c:strRef>
          </c:tx>
          <c:invertIfNegative val="0"/>
          <c:dLbls>
            <c:spPr>
              <a:noFill/>
              <a:ln>
                <a:noFill/>
              </a:ln>
              <a:effectLst/>
            </c:spPr>
            <c:txPr>
              <a:bodyPr rot="-5400000" vert="horz" wrap="square" lIns="38100" tIns="19050" rIns="38100" bIns="19050" anchor="ctr">
                <a:spAutoFit/>
              </a:bodyPr>
              <a:lstStyle/>
              <a:p>
                <a:pPr>
                  <a:defRPr sz="800">
                    <a:solidFill>
                      <a:srgbClr val="0070C0"/>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'Tab 2.5 Graf 2.20'!$A$37:$A$42</c:f>
              <c:strCache>
                <c:ptCount val="6"/>
                <c:pt idx="0">
                  <c:v>Italia  </c:v>
                </c:pt>
                <c:pt idx="1">
                  <c:v>Abruzzo  </c:v>
                </c:pt>
                <c:pt idx="2">
                  <c:v>L'Aquila  </c:v>
                </c:pt>
                <c:pt idx="3">
                  <c:v>Teramo  </c:v>
                </c:pt>
                <c:pt idx="4">
                  <c:v>Pescara  </c:v>
                </c:pt>
                <c:pt idx="5">
                  <c:v>Chieti  </c:v>
                </c:pt>
              </c:strCache>
            </c:strRef>
          </c:cat>
          <c:val>
            <c:numRef>
              <c:f>'Tab 2.5 Graf 2.20'!$E$37:$E$42</c:f>
              <c:numCache>
                <c:formatCode>0.0</c:formatCode>
                <c:ptCount val="6"/>
                <c:pt idx="0">
                  <c:v>8.5222847117759333</c:v>
                </c:pt>
                <c:pt idx="1">
                  <c:v>6.3472706610760614</c:v>
                </c:pt>
                <c:pt idx="2">
                  <c:v>7.9448082060936622</c:v>
                </c:pt>
                <c:pt idx="3">
                  <c:v>7.2815922788890886</c:v>
                </c:pt>
                <c:pt idx="4">
                  <c:v>5.3645844957928261</c:v>
                </c:pt>
                <c:pt idx="5">
                  <c:v>5.1876152275652432</c:v>
                </c:pt>
              </c:numCache>
            </c:numRef>
          </c:val>
          <c:extLst>
            <c:ext xmlns:c16="http://schemas.microsoft.com/office/drawing/2014/chart" uri="{C3380CC4-5D6E-409C-BE32-E72D297353CC}">
              <c16:uniqueId val="{00000003-DC66-483D-A8B8-79B6E3FD7450}"/>
            </c:ext>
          </c:extLst>
        </c:ser>
        <c:ser>
          <c:idx val="1"/>
          <c:order val="4"/>
          <c:tx>
            <c:strRef>
              <c:f>'Tab 2.5 Graf 2.20'!$F$36</c:f>
              <c:strCache>
                <c:ptCount val="1"/>
                <c:pt idx="0">
                  <c:v>2023</c:v>
                </c:pt>
              </c:strCache>
            </c:strRef>
          </c:tx>
          <c:invertIfNegative val="0"/>
          <c:dLbls>
            <c:spPr>
              <a:noFill/>
              <a:ln>
                <a:noFill/>
              </a:ln>
              <a:effectLst/>
            </c:spPr>
            <c:txPr>
              <a:bodyPr rot="-5400000" vert="horz" wrap="square" lIns="38100" tIns="19050" rIns="38100" bIns="19050" anchor="ctr">
                <a:spAutoFit/>
              </a:bodyPr>
              <a:lstStyle/>
              <a:p>
                <a:pPr>
                  <a:defRPr sz="800">
                    <a:solidFill>
                      <a:schemeClr val="accent2">
                        <a:lumMod val="50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'Tab 2.5 Graf 2.20'!$A$37:$A$42</c:f>
              <c:strCache>
                <c:ptCount val="6"/>
                <c:pt idx="0">
                  <c:v>Italia  </c:v>
                </c:pt>
                <c:pt idx="1">
                  <c:v>Abruzzo  </c:v>
                </c:pt>
                <c:pt idx="2">
                  <c:v>L'Aquila  </c:v>
                </c:pt>
                <c:pt idx="3">
                  <c:v>Teramo  </c:v>
                </c:pt>
                <c:pt idx="4">
                  <c:v>Pescara  </c:v>
                </c:pt>
                <c:pt idx="5">
                  <c:v>Chieti  </c:v>
                </c:pt>
              </c:strCache>
            </c:strRef>
          </c:cat>
          <c:val>
            <c:numRef>
              <c:f>'Tab 2.5 Graf 2.20'!$F$37:$F$42</c:f>
              <c:numCache>
                <c:formatCode>0.0</c:formatCode>
                <c:ptCount val="6"/>
                <c:pt idx="0">
                  <c:v>8.7145507123295562</c:v>
                </c:pt>
                <c:pt idx="1">
                  <c:v>6.5143989558605941</c:v>
                </c:pt>
                <c:pt idx="2">
                  <c:v>8.0078247152595843</c:v>
                </c:pt>
                <c:pt idx="3">
                  <c:v>7.502231911485902</c:v>
                </c:pt>
                <c:pt idx="4">
                  <c:v>5.5322410654402603</c:v>
                </c:pt>
                <c:pt idx="5">
                  <c:v>5.3934091884929156</c:v>
                </c:pt>
              </c:numCache>
            </c:numRef>
          </c:val>
          <c:extLst>
            <c:ext xmlns:c16="http://schemas.microsoft.com/office/drawing/2014/chart" uri="{C3380CC4-5D6E-409C-BE32-E72D297353CC}">
              <c16:uniqueId val="{00000004-DC66-483D-A8B8-79B6E3FD7450}"/>
            </c:ext>
          </c:extLst>
        </c:ser>
        <c:ser>
          <c:idx val="3"/>
          <c:order val="5"/>
          <c:tx>
            <c:strRef>
              <c:f>'Tab 2.5 Graf 2.20'!$G$36</c:f>
              <c:strCache>
                <c:ptCount val="1"/>
                <c:pt idx="0">
                  <c:v>2024*</c:v>
                </c:pt>
              </c:strCache>
            </c:strRef>
          </c:tx>
          <c:invertIfNegative val="0"/>
          <c:dLbls>
            <c:spPr>
              <a:noFill/>
              <a:ln>
                <a:noFill/>
              </a:ln>
              <a:effectLst/>
            </c:spPr>
            <c:txPr>
              <a:bodyPr rot="-5400000" vert="horz" wrap="square" lIns="38100" tIns="19050" rIns="38100" bIns="19050" anchor="ctr">
                <a:spAutoFit/>
              </a:bodyPr>
              <a:lstStyle/>
              <a:p>
                <a:pPr>
                  <a:defRPr sz="800">
                    <a:solidFill>
                      <a:schemeClr val="accent2">
                        <a:lumMod val="50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'Tab 2.5 Graf 2.20'!$A$37:$A$42</c:f>
              <c:strCache>
                <c:ptCount val="6"/>
                <c:pt idx="0">
                  <c:v>Italia  </c:v>
                </c:pt>
                <c:pt idx="1">
                  <c:v>Abruzzo  </c:v>
                </c:pt>
                <c:pt idx="2">
                  <c:v>L'Aquila  </c:v>
                </c:pt>
                <c:pt idx="3">
                  <c:v>Teramo  </c:v>
                </c:pt>
                <c:pt idx="4">
                  <c:v>Pescara  </c:v>
                </c:pt>
                <c:pt idx="5">
                  <c:v>Chieti  </c:v>
                </c:pt>
              </c:strCache>
            </c:strRef>
          </c:cat>
          <c:val>
            <c:numRef>
              <c:f>'Tab 2.5 Graf 2.20'!$G$37:$G$42</c:f>
              <c:numCache>
                <c:formatCode>0.0</c:formatCode>
                <c:ptCount val="6"/>
                <c:pt idx="0">
                  <c:v>8.997492089684938</c:v>
                </c:pt>
                <c:pt idx="1">
                  <c:v>6.8557115443520793</c:v>
                </c:pt>
                <c:pt idx="2">
                  <c:v>8.5504007129975843</c:v>
                </c:pt>
                <c:pt idx="3">
                  <c:v>7.8893267948293673</c:v>
                </c:pt>
                <c:pt idx="4">
                  <c:v>5.6857397127838709</c:v>
                </c:pt>
                <c:pt idx="5">
                  <c:v>5.6959126714727528</c:v>
                </c:pt>
              </c:numCache>
            </c:numRef>
          </c:val>
          <c:extLst>
            <c:ext xmlns:c16="http://schemas.microsoft.com/office/drawing/2014/chart" uri="{C3380CC4-5D6E-409C-BE32-E72D297353CC}">
              <c16:uniqueId val="{00000005-DC66-483D-A8B8-79B6E3FD7450}"/>
            </c:ext>
          </c:extLst>
        </c:ser>
        <c:dLbls>
          <c:showLegendKey val="0"/>
          <c:showVal val="0"/>
          <c:showCatName val="0"/>
          <c:showSerName val="0"/>
          <c:showPercent val="0"/>
          <c:showBubbleSize val="0"/>
        </c:dLbls>
        <c:gapWidth val="219"/>
        <c:overlap val="-27"/>
        <c:axId val="54652288"/>
        <c:axId val="54654080"/>
      </c:barChart>
      <c:catAx>
        <c:axId val="54652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4654080"/>
        <c:crosses val="autoZero"/>
        <c:auto val="1"/>
        <c:lblAlgn val="ctr"/>
        <c:lblOffset val="100"/>
        <c:noMultiLvlLbl val="0"/>
      </c:catAx>
      <c:valAx>
        <c:axId val="54654080"/>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4652288"/>
        <c:crosses val="autoZero"/>
        <c:crossBetween val="between"/>
      </c:valAx>
      <c:spPr>
        <a:noFill/>
        <a:ln>
          <a:noFill/>
        </a:ln>
        <a:effectLst/>
      </c:spPr>
    </c:plotArea>
    <c:legend>
      <c:legendPos val="b"/>
      <c:layout>
        <c:manualLayout>
          <c:xMode val="edge"/>
          <c:yMode val="edge"/>
          <c:x val="0.41511597222222213"/>
          <c:y val="0.92283611111111108"/>
          <c:w val="0.44691121790750038"/>
          <c:h val="7.71638888888888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94172700778171E-2"/>
          <c:y val="2.3968872317282192E-2"/>
          <c:w val="0.93535019841269817"/>
          <c:h val="0.8066569229950914"/>
        </c:manualLayout>
      </c:layout>
      <c:barChart>
        <c:barDir val="col"/>
        <c:grouping val="clustered"/>
        <c:varyColors val="0"/>
        <c:ser>
          <c:idx val="0"/>
          <c:order val="0"/>
          <c:spPr>
            <a:solidFill>
              <a:schemeClr val="accent2">
                <a:lumMod val="60000"/>
                <a:lumOff val="40000"/>
              </a:schemeClr>
            </a:solidFill>
            <a:ln>
              <a:solidFill>
                <a:schemeClr val="tx1">
                  <a:lumMod val="50000"/>
                  <a:lumOff val="50000"/>
                </a:schemeClr>
              </a:solidFill>
            </a:ln>
          </c:spPr>
          <c:invertIfNegative val="0"/>
          <c:dPt>
            <c:idx val="0"/>
            <c:invertIfNegative val="0"/>
            <c:bubble3D val="0"/>
            <c:extLst>
              <c:ext xmlns:c16="http://schemas.microsoft.com/office/drawing/2014/chart" uri="{C3380CC4-5D6E-409C-BE32-E72D297353CC}">
                <c16:uniqueId val="{00000000-8BFF-4B62-8621-0D9D916096B8}"/>
              </c:ext>
            </c:extLst>
          </c:dPt>
          <c:dPt>
            <c:idx val="1"/>
            <c:invertIfNegative val="0"/>
            <c:bubble3D val="0"/>
            <c:extLst>
              <c:ext xmlns:c16="http://schemas.microsoft.com/office/drawing/2014/chart" uri="{C3380CC4-5D6E-409C-BE32-E72D297353CC}">
                <c16:uniqueId val="{00000001-8BFF-4B62-8621-0D9D916096B8}"/>
              </c:ext>
            </c:extLst>
          </c:dPt>
          <c:dPt>
            <c:idx val="3"/>
            <c:invertIfNegative val="0"/>
            <c:bubble3D val="0"/>
            <c:extLst>
              <c:ext xmlns:c16="http://schemas.microsoft.com/office/drawing/2014/chart" uri="{C3380CC4-5D6E-409C-BE32-E72D297353CC}">
                <c16:uniqueId val="{00000002-8BFF-4B62-8621-0D9D916096B8}"/>
              </c:ext>
            </c:extLst>
          </c:dPt>
          <c:dPt>
            <c:idx val="4"/>
            <c:invertIfNegative val="0"/>
            <c:bubble3D val="0"/>
            <c:extLst>
              <c:ext xmlns:c16="http://schemas.microsoft.com/office/drawing/2014/chart" uri="{C3380CC4-5D6E-409C-BE32-E72D297353CC}">
                <c16:uniqueId val="{00000003-8BFF-4B62-8621-0D9D916096B8}"/>
              </c:ext>
            </c:extLst>
          </c:dPt>
          <c:dPt>
            <c:idx val="6"/>
            <c:invertIfNegative val="0"/>
            <c:bubble3D val="0"/>
            <c:spPr>
              <a:solidFill>
                <a:schemeClr val="accent2">
                  <a:lumMod val="60000"/>
                  <a:lumOff val="40000"/>
                </a:schemeClr>
              </a:solidFill>
              <a:ln w="3175">
                <a:solidFill>
                  <a:schemeClr val="tx1">
                    <a:lumMod val="50000"/>
                    <a:lumOff val="50000"/>
                  </a:schemeClr>
                </a:solidFill>
              </a:ln>
            </c:spPr>
            <c:extLst>
              <c:ext xmlns:c16="http://schemas.microsoft.com/office/drawing/2014/chart" uri="{C3380CC4-5D6E-409C-BE32-E72D297353CC}">
                <c16:uniqueId val="{00000005-8BFF-4B62-8621-0D9D916096B8}"/>
              </c:ext>
            </c:extLst>
          </c:dPt>
          <c:dPt>
            <c:idx val="7"/>
            <c:invertIfNegative val="0"/>
            <c:bubble3D val="0"/>
            <c:extLst>
              <c:ext xmlns:c16="http://schemas.microsoft.com/office/drawing/2014/chart" uri="{C3380CC4-5D6E-409C-BE32-E72D297353CC}">
                <c16:uniqueId val="{00000006-8BFF-4B62-8621-0D9D916096B8}"/>
              </c:ext>
            </c:extLst>
          </c:dPt>
          <c:dPt>
            <c:idx val="8"/>
            <c:invertIfNegative val="0"/>
            <c:bubble3D val="0"/>
            <c:extLst>
              <c:ext xmlns:c16="http://schemas.microsoft.com/office/drawing/2014/chart" uri="{C3380CC4-5D6E-409C-BE32-E72D297353CC}">
                <c16:uniqueId val="{00000007-8BFF-4B62-8621-0D9D916096B8}"/>
              </c:ext>
            </c:extLst>
          </c:dPt>
          <c:dPt>
            <c:idx val="9"/>
            <c:invertIfNegative val="0"/>
            <c:bubble3D val="0"/>
            <c:extLst>
              <c:ext xmlns:c16="http://schemas.microsoft.com/office/drawing/2014/chart" uri="{C3380CC4-5D6E-409C-BE32-E72D297353CC}">
                <c16:uniqueId val="{00000008-8BFF-4B62-8621-0D9D916096B8}"/>
              </c:ext>
            </c:extLst>
          </c:dPt>
          <c:dPt>
            <c:idx val="10"/>
            <c:invertIfNegative val="0"/>
            <c:bubble3D val="0"/>
            <c:extLst>
              <c:ext xmlns:c16="http://schemas.microsoft.com/office/drawing/2014/chart" uri="{C3380CC4-5D6E-409C-BE32-E72D297353CC}">
                <c16:uniqueId val="{00000009-8BFF-4B62-8621-0D9D916096B8}"/>
              </c:ext>
            </c:extLst>
          </c:dPt>
          <c:dLbls>
            <c:spPr>
              <a:noFill/>
              <a:ln>
                <a:noFill/>
              </a:ln>
              <a:effectLst/>
            </c:spPr>
            <c:txPr>
              <a:bodyPr/>
              <a:lstStyle/>
              <a:p>
                <a:pPr>
                  <a:defRPr sz="800"/>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2.22 Stran x cittadinanza'!$G$9:$G$24</c:f>
              <c:strCache>
                <c:ptCount val="16"/>
                <c:pt idx="0">
                  <c:v>  Romania</c:v>
                </c:pt>
                <c:pt idx="1">
                  <c:v>  Albania</c:v>
                </c:pt>
                <c:pt idx="2">
                  <c:v>  Marocco</c:v>
                </c:pt>
                <c:pt idx="3">
                  <c:v>  Ucraina</c:v>
                </c:pt>
                <c:pt idx="4">
                  <c:v>  Cina</c:v>
                </c:pt>
                <c:pt idx="5">
                  <c:v>  Macedonia, Ex Jugosl.</c:v>
                </c:pt>
                <c:pt idx="6">
                  <c:v>  Senegal</c:v>
                </c:pt>
                <c:pt idx="7">
                  <c:v>  Polonia</c:v>
                </c:pt>
                <c:pt idx="8">
                  <c:v>  Nigeria</c:v>
                </c:pt>
                <c:pt idx="9">
                  <c:v>  Bangladesh</c:v>
                </c:pt>
                <c:pt idx="10">
                  <c:v>  Pakistan</c:v>
                </c:pt>
                <c:pt idx="11">
                  <c:v>  Regno unito</c:v>
                </c:pt>
                <c:pt idx="12">
                  <c:v>  Venezuela</c:v>
                </c:pt>
                <c:pt idx="13">
                  <c:v>  Kosovo</c:v>
                </c:pt>
                <c:pt idx="14">
                  <c:v>  Bulgaria</c:v>
                </c:pt>
                <c:pt idx="15">
                  <c:v>Altri Paesi</c:v>
                </c:pt>
              </c:strCache>
            </c:strRef>
          </c:cat>
          <c:val>
            <c:numRef>
              <c:f>'Graf 2.22 Stran x cittadinanza'!$I$9:$I$24</c:f>
              <c:numCache>
                <c:formatCode>0.0</c:formatCode>
                <c:ptCount val="16"/>
                <c:pt idx="0">
                  <c:v>26.279793496091862</c:v>
                </c:pt>
                <c:pt idx="1">
                  <c:v>12.982485766669882</c:v>
                </c:pt>
                <c:pt idx="2">
                  <c:v>9.4410402393129402</c:v>
                </c:pt>
                <c:pt idx="3">
                  <c:v>4.9864903985332436</c:v>
                </c:pt>
                <c:pt idx="4">
                  <c:v>4.6885554376145899</c:v>
                </c:pt>
                <c:pt idx="5">
                  <c:v>3.548682813856991</c:v>
                </c:pt>
                <c:pt idx="6">
                  <c:v>3.2121489916047476</c:v>
                </c:pt>
                <c:pt idx="7">
                  <c:v>2.3907169738492713</c:v>
                </c:pt>
                <c:pt idx="8">
                  <c:v>2.379861044099199</c:v>
                </c:pt>
                <c:pt idx="9">
                  <c:v>2.2954260349319697</c:v>
                </c:pt>
                <c:pt idx="10">
                  <c:v>2.1410305895976069</c:v>
                </c:pt>
                <c:pt idx="11">
                  <c:v>1.3992087233426613</c:v>
                </c:pt>
                <c:pt idx="12">
                  <c:v>1.3702595773424684</c:v>
                </c:pt>
                <c:pt idx="13">
                  <c:v>1.30150535559201</c:v>
                </c:pt>
                <c:pt idx="14">
                  <c:v>1.2858245681752387</c:v>
                </c:pt>
                <c:pt idx="15">
                  <c:v>20.296969989385314</c:v>
                </c:pt>
              </c:numCache>
            </c:numRef>
          </c:val>
          <c:extLst>
            <c:ext xmlns:c16="http://schemas.microsoft.com/office/drawing/2014/chart" uri="{C3380CC4-5D6E-409C-BE32-E72D297353CC}">
              <c16:uniqueId val="{0000000A-8BFF-4B62-8621-0D9D916096B8}"/>
            </c:ext>
          </c:extLst>
        </c:ser>
        <c:dLbls>
          <c:showLegendKey val="0"/>
          <c:showVal val="0"/>
          <c:showCatName val="0"/>
          <c:showSerName val="0"/>
          <c:showPercent val="0"/>
          <c:showBubbleSize val="0"/>
        </c:dLbls>
        <c:gapWidth val="100"/>
        <c:axId val="225636736"/>
        <c:axId val="225638272"/>
      </c:barChart>
      <c:catAx>
        <c:axId val="225636736"/>
        <c:scaling>
          <c:orientation val="minMax"/>
        </c:scaling>
        <c:delete val="0"/>
        <c:axPos val="b"/>
        <c:numFmt formatCode="General" sourceLinked="0"/>
        <c:majorTickMark val="out"/>
        <c:minorTickMark val="none"/>
        <c:tickLblPos val="nextTo"/>
        <c:txPr>
          <a:bodyPr rot="-5400000" vert="horz"/>
          <a:lstStyle/>
          <a:p>
            <a:pPr>
              <a:defRPr sz="700"/>
            </a:pPr>
            <a:endParaRPr lang="it-IT"/>
          </a:p>
        </c:txPr>
        <c:crossAx val="225638272"/>
        <c:crosses val="autoZero"/>
        <c:auto val="1"/>
        <c:lblAlgn val="ctr"/>
        <c:lblOffset val="100"/>
        <c:noMultiLvlLbl val="0"/>
      </c:catAx>
      <c:valAx>
        <c:axId val="225638272"/>
        <c:scaling>
          <c:orientation val="minMax"/>
        </c:scaling>
        <c:delete val="0"/>
        <c:axPos val="l"/>
        <c:majorGridlines>
          <c:spPr>
            <a:ln w="6350">
              <a:solidFill>
                <a:schemeClr val="bg1">
                  <a:lumMod val="75000"/>
                </a:schemeClr>
              </a:solidFill>
            </a:ln>
          </c:spPr>
        </c:majorGridlines>
        <c:numFmt formatCode="0.0" sourceLinked="0"/>
        <c:majorTickMark val="out"/>
        <c:minorTickMark val="none"/>
        <c:tickLblPos val="nextTo"/>
        <c:txPr>
          <a:bodyPr/>
          <a:lstStyle/>
          <a:p>
            <a:pPr>
              <a:defRPr sz="800"/>
            </a:pPr>
            <a:endParaRPr lang="it-IT"/>
          </a:p>
        </c:txPr>
        <c:crossAx val="225636736"/>
        <c:crosses val="autoZero"/>
        <c:crossBetween val="between"/>
      </c:valAx>
      <c:spPr>
        <a:noFill/>
      </c:spPr>
    </c:plotArea>
    <c:plotVisOnly val="1"/>
    <c:dispBlanksAs val="gap"/>
    <c:showDLblsOverMax val="0"/>
  </c:chart>
  <c:spPr>
    <a:gradFill>
      <a:gsLst>
        <a:gs pos="0">
          <a:srgbClr val="E6B9B8"/>
        </a:gs>
        <a:gs pos="100000">
          <a:schemeClr val="bg1"/>
        </a:gs>
      </a:gsLst>
      <a:lin ang="5400000" scaled="0"/>
    </a:gradFill>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71301801560519"/>
          <c:y val="3.7225042301184431E-2"/>
          <c:w val="0.83509656531028864"/>
          <c:h val="0.82784999999999997"/>
        </c:manualLayout>
      </c:layout>
      <c:barChart>
        <c:barDir val="bar"/>
        <c:grouping val="clustered"/>
        <c:varyColors val="0"/>
        <c:ser>
          <c:idx val="1"/>
          <c:order val="0"/>
          <c:tx>
            <c:strRef>
              <c:f>'Graf 2.23'!$Q$4</c:f>
              <c:strCache>
                <c:ptCount val="1"/>
                <c:pt idx="0">
                  <c:v>Donne</c:v>
                </c:pt>
              </c:strCache>
            </c:strRef>
          </c:tx>
          <c:spPr>
            <a:solidFill>
              <a:srgbClr val="F6A8EB"/>
            </a:solidFill>
            <a:ln>
              <a:solidFill>
                <a:schemeClr val="tx1">
                  <a:lumMod val="75000"/>
                  <a:lumOff val="25000"/>
                </a:schemeClr>
              </a:solidFill>
            </a:ln>
          </c:spPr>
          <c:invertIfNegative val="0"/>
          <c:dLbls>
            <c:dLbl>
              <c:idx val="20"/>
              <c:delete val="1"/>
              <c:extLst>
                <c:ext xmlns:c15="http://schemas.microsoft.com/office/drawing/2012/chart" uri="{CE6537A1-D6FC-4f65-9D91-7224C49458BB}"/>
                <c:ext xmlns:c16="http://schemas.microsoft.com/office/drawing/2014/chart" uri="{C3380CC4-5D6E-409C-BE32-E72D297353CC}">
                  <c16:uniqueId val="{00000000-A085-421F-80C2-2EB6A80EF305}"/>
                </c:ext>
              </c:extLst>
            </c:dLbl>
            <c:numFmt formatCode="0.0%;0.0%" sourceLinked="0"/>
            <c:spPr>
              <a:noFill/>
              <a:ln>
                <a:noFill/>
              </a:ln>
              <a:effectLst/>
            </c:spPr>
            <c:txPr>
              <a:bodyPr wrap="square" lIns="38100" tIns="19050" rIns="38100" bIns="19050" anchor="ctr">
                <a:spAutoFit/>
              </a:bodyPr>
              <a:lstStyle/>
              <a:p>
                <a:pPr>
                  <a:defRPr sz="800"/>
                </a:pPr>
                <a:endParaRPr lang="it-I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2.23'!$K$5:$K$25</c:f>
              <c:strCache>
                <c:ptCount val="21"/>
                <c:pt idx="0">
                  <c:v>&lt; 5 anni</c:v>
                </c:pt>
                <c:pt idx="1">
                  <c:v>5- 9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90 -94</c:v>
                </c:pt>
                <c:pt idx="19">
                  <c:v>95 -99</c:v>
                </c:pt>
                <c:pt idx="20">
                  <c:v>100 e più</c:v>
                </c:pt>
              </c:strCache>
            </c:strRef>
          </c:cat>
          <c:val>
            <c:numRef>
              <c:f>'Graf 2.23'!$Q$5:$Q$25</c:f>
              <c:numCache>
                <c:formatCode>0.00%</c:formatCode>
                <c:ptCount val="21"/>
                <c:pt idx="0">
                  <c:v>2.1489691609716879E-2</c:v>
                </c:pt>
                <c:pt idx="1">
                  <c:v>2.6141388617699421E-2</c:v>
                </c:pt>
                <c:pt idx="2">
                  <c:v>2.456785160512261E-2</c:v>
                </c:pt>
                <c:pt idx="3">
                  <c:v>2.2374088324814793E-2</c:v>
                </c:pt>
                <c:pt idx="4">
                  <c:v>2.3269970711537358E-2</c:v>
                </c:pt>
                <c:pt idx="5">
                  <c:v>3.454890024694194E-2</c:v>
                </c:pt>
                <c:pt idx="6">
                  <c:v>4.3668523516912652E-2</c:v>
                </c:pt>
                <c:pt idx="7">
                  <c:v>5.6670303796014475E-2</c:v>
                </c:pt>
                <c:pt idx="8">
                  <c:v>5.4292769769712285E-2</c:v>
                </c:pt>
                <c:pt idx="9">
                  <c:v>5.084706828231781E-2</c:v>
                </c:pt>
                <c:pt idx="10">
                  <c:v>4.6895997243438813E-2</c:v>
                </c:pt>
                <c:pt idx="11">
                  <c:v>3.9545167403663928E-2</c:v>
                </c:pt>
                <c:pt idx="12">
                  <c:v>3.1723425027278471E-2</c:v>
                </c:pt>
                <c:pt idx="13">
                  <c:v>2.1133635789352782E-2</c:v>
                </c:pt>
                <c:pt idx="14">
                  <c:v>1.294435192097858E-2</c:v>
                </c:pt>
                <c:pt idx="15">
                  <c:v>6.1907770056854076E-3</c:v>
                </c:pt>
                <c:pt idx="16">
                  <c:v>3.801757307758571E-3</c:v>
                </c:pt>
                <c:pt idx="17">
                  <c:v>1.4357089530810314E-3</c:v>
                </c:pt>
                <c:pt idx="18">
                  <c:v>6.7765462585424687E-4</c:v>
                </c:pt>
                <c:pt idx="19">
                  <c:v>1.2634238787113077E-4</c:v>
                </c:pt>
                <c:pt idx="20">
                  <c:v>1.1485671624648252E-5</c:v>
                </c:pt>
              </c:numCache>
            </c:numRef>
          </c:val>
          <c:extLst>
            <c:ext xmlns:c16="http://schemas.microsoft.com/office/drawing/2014/chart" uri="{C3380CC4-5D6E-409C-BE32-E72D297353CC}">
              <c16:uniqueId val="{00000001-A085-421F-80C2-2EB6A80EF305}"/>
            </c:ext>
          </c:extLst>
        </c:ser>
        <c:ser>
          <c:idx val="0"/>
          <c:order val="1"/>
          <c:tx>
            <c:strRef>
              <c:f>'Graf 2.23'!$P$4</c:f>
              <c:strCache>
                <c:ptCount val="1"/>
                <c:pt idx="0">
                  <c:v>Uomini</c:v>
                </c:pt>
              </c:strCache>
            </c:strRef>
          </c:tx>
          <c:spPr>
            <a:solidFill>
              <a:schemeClr val="accent5">
                <a:lumMod val="40000"/>
                <a:lumOff val="60000"/>
              </a:schemeClr>
            </a:solidFill>
            <a:ln>
              <a:solidFill>
                <a:schemeClr val="tx1">
                  <a:lumMod val="75000"/>
                  <a:lumOff val="25000"/>
                </a:schemeClr>
              </a:solidFill>
            </a:ln>
          </c:spPr>
          <c:invertIfNegative val="0"/>
          <c:dLbls>
            <c:dLbl>
              <c:idx val="20"/>
              <c:delete val="1"/>
              <c:extLst>
                <c:ext xmlns:c15="http://schemas.microsoft.com/office/drawing/2012/chart" uri="{CE6537A1-D6FC-4f65-9D91-7224C49458BB}"/>
                <c:ext xmlns:c16="http://schemas.microsoft.com/office/drawing/2014/chart" uri="{C3380CC4-5D6E-409C-BE32-E72D297353CC}">
                  <c16:uniqueId val="{00000002-A085-421F-80C2-2EB6A80EF305}"/>
                </c:ext>
              </c:extLst>
            </c:dLbl>
            <c:numFmt formatCode="0.0%;0.0%" sourceLinked="0"/>
            <c:spPr>
              <a:noFill/>
              <a:ln>
                <a:noFill/>
              </a:ln>
              <a:effectLst/>
            </c:spPr>
            <c:txPr>
              <a:bodyPr wrap="square" lIns="38100" tIns="19050" rIns="38100" bIns="19050" anchor="ctr">
                <a:spAutoFit/>
              </a:bodyPr>
              <a:lstStyle/>
              <a:p>
                <a:pPr>
                  <a:defRPr sz="800"/>
                </a:pPr>
                <a:endParaRPr lang="it-I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'Graf 2.23'!$K$5:$K$25</c:f>
              <c:strCache>
                <c:ptCount val="21"/>
                <c:pt idx="0">
                  <c:v>&lt; 5 anni</c:v>
                </c:pt>
                <c:pt idx="1">
                  <c:v>5- 9</c:v>
                </c:pt>
                <c:pt idx="2">
                  <c:v>10 - 14</c:v>
                </c:pt>
                <c:pt idx="3">
                  <c:v>15 - 19</c:v>
                </c:pt>
                <c:pt idx="4">
                  <c:v>20 - 24</c:v>
                </c:pt>
                <c:pt idx="5">
                  <c:v>25 - 29</c:v>
                </c:pt>
                <c:pt idx="6">
                  <c:v>30 - 34</c:v>
                </c:pt>
                <c:pt idx="7">
                  <c:v>35 - 39</c:v>
                </c:pt>
                <c:pt idx="8">
                  <c:v>40 - 44</c:v>
                </c:pt>
                <c:pt idx="9">
                  <c:v>45 - 49</c:v>
                </c:pt>
                <c:pt idx="10">
                  <c:v>50 - 54</c:v>
                </c:pt>
                <c:pt idx="11">
                  <c:v>55 - 59</c:v>
                </c:pt>
                <c:pt idx="12">
                  <c:v>60 - 64</c:v>
                </c:pt>
                <c:pt idx="13">
                  <c:v>65 - 69</c:v>
                </c:pt>
                <c:pt idx="14">
                  <c:v>70 - 74</c:v>
                </c:pt>
                <c:pt idx="15">
                  <c:v>75 - 79</c:v>
                </c:pt>
                <c:pt idx="16">
                  <c:v>80 - 84</c:v>
                </c:pt>
                <c:pt idx="17">
                  <c:v>85 - 89</c:v>
                </c:pt>
                <c:pt idx="18">
                  <c:v>90 -94</c:v>
                </c:pt>
                <c:pt idx="19">
                  <c:v>95 -99</c:v>
                </c:pt>
                <c:pt idx="20">
                  <c:v>100 e più</c:v>
                </c:pt>
              </c:strCache>
            </c:strRef>
          </c:cat>
          <c:val>
            <c:numRef>
              <c:f>'Graf 2.23'!$P$5:$P$25</c:f>
              <c:numCache>
                <c:formatCode>0.00%</c:formatCode>
                <c:ptCount val="21"/>
                <c:pt idx="0">
                  <c:v>-2.3694940561649343E-2</c:v>
                </c:pt>
                <c:pt idx="1">
                  <c:v>-2.7875725033021305E-2</c:v>
                </c:pt>
                <c:pt idx="2">
                  <c:v>-2.7691954287026935E-2</c:v>
                </c:pt>
                <c:pt idx="3">
                  <c:v>-2.6520415781312812E-2</c:v>
                </c:pt>
                <c:pt idx="4">
                  <c:v>-3.5146155171423651E-2</c:v>
                </c:pt>
                <c:pt idx="5">
                  <c:v>-4.9583644403606499E-2</c:v>
                </c:pt>
                <c:pt idx="6">
                  <c:v>-4.9365416642738184E-2</c:v>
                </c:pt>
                <c:pt idx="7">
                  <c:v>-5.3236087980244644E-2</c:v>
                </c:pt>
                <c:pt idx="8">
                  <c:v>-4.9583644403606499E-2</c:v>
                </c:pt>
                <c:pt idx="9">
                  <c:v>-4.117613277436398E-2</c:v>
                </c:pt>
                <c:pt idx="10">
                  <c:v>-3.1757882042152415E-2</c:v>
                </c:pt>
                <c:pt idx="11">
                  <c:v>-2.2810543846551429E-2</c:v>
                </c:pt>
                <c:pt idx="12">
                  <c:v>-1.5965083558261071E-2</c:v>
                </c:pt>
                <c:pt idx="13">
                  <c:v>-1.0520875208177799E-2</c:v>
                </c:pt>
                <c:pt idx="14">
                  <c:v>-6.2137483489347039E-3</c:v>
                </c:pt>
                <c:pt idx="15">
                  <c:v>-3.2963877562740482E-3</c:v>
                </c:pt>
                <c:pt idx="16">
                  <c:v>-1.9755355194394993E-3</c:v>
                </c:pt>
                <c:pt idx="17">
                  <c:v>-8.9588238672256356E-4</c:v>
                </c:pt>
                <c:pt idx="18">
                  <c:v>-2.8714179061620627E-4</c:v>
                </c:pt>
                <c:pt idx="19">
                  <c:v>-3.4457014873944753E-5</c:v>
                </c:pt>
                <c:pt idx="20">
                  <c:v>-1.1485671624648252E-5</c:v>
                </c:pt>
              </c:numCache>
            </c:numRef>
          </c:val>
          <c:extLst>
            <c:ext xmlns:c16="http://schemas.microsoft.com/office/drawing/2014/chart" uri="{C3380CC4-5D6E-409C-BE32-E72D297353CC}">
              <c16:uniqueId val="{00000003-A085-421F-80C2-2EB6A80EF305}"/>
            </c:ext>
          </c:extLst>
        </c:ser>
        <c:dLbls>
          <c:showLegendKey val="0"/>
          <c:showVal val="0"/>
          <c:showCatName val="0"/>
          <c:showSerName val="0"/>
          <c:showPercent val="0"/>
          <c:showBubbleSize val="0"/>
        </c:dLbls>
        <c:gapWidth val="0"/>
        <c:overlap val="100"/>
        <c:axId val="62490112"/>
        <c:axId val="6584960"/>
      </c:barChart>
      <c:catAx>
        <c:axId val="62490112"/>
        <c:scaling>
          <c:orientation val="minMax"/>
        </c:scaling>
        <c:delete val="0"/>
        <c:axPos val="l"/>
        <c:majorGridlines>
          <c:spPr>
            <a:ln>
              <a:solidFill>
                <a:schemeClr val="bg1">
                  <a:lumMod val="85000"/>
                </a:schemeClr>
              </a:solidFill>
            </a:ln>
          </c:spPr>
        </c:majorGridlines>
        <c:numFmt formatCode="General" sourceLinked="1"/>
        <c:majorTickMark val="out"/>
        <c:minorTickMark val="none"/>
        <c:tickLblPos val="low"/>
        <c:txPr>
          <a:bodyPr rot="0" vert="horz"/>
          <a:lstStyle/>
          <a:p>
            <a:pPr>
              <a:defRPr sz="700" b="0" i="0" u="none" strike="noStrike" baseline="0">
                <a:solidFill>
                  <a:srgbClr val="000000"/>
                </a:solidFill>
                <a:latin typeface="Calibri"/>
                <a:ea typeface="Calibri"/>
                <a:cs typeface="Calibri"/>
              </a:defRPr>
            </a:pPr>
            <a:endParaRPr lang="it-IT"/>
          </a:p>
        </c:txPr>
        <c:crossAx val="6584960"/>
        <c:crosses val="autoZero"/>
        <c:auto val="1"/>
        <c:lblAlgn val="ctr"/>
        <c:lblOffset val="100"/>
        <c:tickLblSkip val="1"/>
        <c:noMultiLvlLbl val="0"/>
      </c:catAx>
      <c:valAx>
        <c:axId val="6584960"/>
        <c:scaling>
          <c:orientation val="minMax"/>
          <c:max val="6.0000000000000012E-2"/>
          <c:min val="-6.0000000000000012E-2"/>
        </c:scaling>
        <c:delete val="0"/>
        <c:axPos val="b"/>
        <c:majorGridlines>
          <c:spPr>
            <a:ln>
              <a:solidFill>
                <a:schemeClr val="bg1">
                  <a:lumMod val="65000"/>
                </a:schemeClr>
              </a:solidFill>
            </a:ln>
          </c:spPr>
        </c:majorGridlines>
        <c:minorGridlines>
          <c:spPr>
            <a:ln>
              <a:solidFill>
                <a:schemeClr val="bg1">
                  <a:lumMod val="85000"/>
                </a:schemeClr>
              </a:solidFill>
            </a:ln>
          </c:spPr>
        </c:minorGridlines>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it-IT"/>
          </a:p>
        </c:txPr>
        <c:crossAx val="62490112"/>
        <c:crosses val="autoZero"/>
        <c:crossBetween val="between"/>
      </c:valAx>
      <c:spPr>
        <a:noFill/>
        <a:ln w="25400">
          <a:noFill/>
        </a:ln>
      </c:spPr>
    </c:plotArea>
    <c:legend>
      <c:legendPos val="r"/>
      <c:layout>
        <c:manualLayout>
          <c:xMode val="edge"/>
          <c:yMode val="edge"/>
          <c:x val="0.37720185639046777"/>
          <c:y val="0.93030059921755059"/>
          <c:w val="0.36354869548591195"/>
          <c:h val="5.3277076214529775E-2"/>
        </c:manualLayout>
      </c:layout>
      <c:overlay val="1"/>
      <c:txPr>
        <a:bodyPr/>
        <a:lstStyle/>
        <a:p>
          <a:pPr>
            <a:defRPr sz="800" b="0" i="0" u="none" strike="noStrike" baseline="0">
              <a:solidFill>
                <a:srgbClr val="000000"/>
              </a:solidFill>
              <a:latin typeface="Calibri"/>
              <a:ea typeface="Calibri"/>
              <a:cs typeface="Calibri"/>
            </a:defRPr>
          </a:pPr>
          <a:endParaRPr lang="it-IT"/>
        </a:p>
      </c:txPr>
    </c:legend>
    <c:plotVisOnly val="1"/>
    <c:dispBlanksAs val="gap"/>
    <c:showDLblsOverMax val="0"/>
  </c:chart>
  <c:spPr>
    <a:gradFill>
      <a:gsLst>
        <a:gs pos="0">
          <a:schemeClr val="accent2">
            <a:lumMod val="40000"/>
            <a:lumOff val="60000"/>
          </a:schemeClr>
        </a:gs>
        <a:gs pos="100000">
          <a:schemeClr val="bg1"/>
        </a:gs>
      </a:gsLst>
      <a:lin ang="2700000" scaled="1"/>
    </a:gradFill>
    <a:ln>
      <a:noFill/>
    </a:ln>
  </c:spPr>
  <c:txPr>
    <a:bodyPr/>
    <a:lstStyle/>
    <a:p>
      <a:pPr>
        <a:defRPr sz="1000" b="0" i="0" u="none" strike="noStrike" baseline="0">
          <a:solidFill>
            <a:srgbClr val="000000"/>
          </a:solidFill>
          <a:latin typeface="Calibri"/>
          <a:ea typeface="Calibri"/>
          <a:cs typeface="Calibri"/>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154248366013074E-2"/>
          <c:y val="5.174074074074074E-2"/>
          <c:w val="0.90201895424836598"/>
          <c:h val="0.68231592592592594"/>
        </c:manualLayout>
      </c:layout>
      <c:barChart>
        <c:barDir val="col"/>
        <c:grouping val="clustered"/>
        <c:varyColors val="0"/>
        <c:ser>
          <c:idx val="0"/>
          <c:order val="0"/>
          <c:tx>
            <c:strRef>
              <c:f>'Tab 2.6 - Graf 2.24 - Graf 2.25'!$C$4</c:f>
              <c:strCache>
                <c:ptCount val="1"/>
                <c:pt idx="0">
                  <c:v>2018/2019</c:v>
                </c:pt>
              </c:strCache>
            </c:strRef>
          </c:tx>
          <c:spPr>
            <a:solidFill>
              <a:schemeClr val="accent1"/>
            </a:solidFill>
            <a:ln>
              <a:noFill/>
            </a:ln>
            <a:effectLst/>
          </c:spPr>
          <c:invertIfNegative val="0"/>
          <c:dLbls>
            <c:spPr>
              <a:noFill/>
              <a:ln>
                <a:noFill/>
              </a:ln>
              <a:effectLst/>
            </c:spPr>
            <c:txPr>
              <a:bodyPr wrap="square" lIns="38100" tIns="19050" rIns="38100" bIns="19050" anchor="ctr">
                <a:spAutoFit/>
              </a:bodyPr>
              <a:lstStyle/>
              <a:p>
                <a:pPr>
                  <a:defRPr sz="800">
                    <a:solidFill>
                      <a:srgbClr val="0070C0"/>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'Tab 2.6 - Graf 2.24 - Graf 2.25'!$B$5:$B$8</c:f>
              <c:strCache>
                <c:ptCount val="4"/>
                <c:pt idx="0">
                  <c:v>Chieti e Pescara</c:v>
                </c:pt>
                <c:pt idx="1">
                  <c:v>L'Aquila</c:v>
                </c:pt>
                <c:pt idx="2">
                  <c:v>Teramo</c:v>
                </c:pt>
                <c:pt idx="3">
                  <c:v>Torrevecchia Teatina Leonardo da Vinci - telematica</c:v>
                </c:pt>
              </c:strCache>
            </c:strRef>
          </c:cat>
          <c:val>
            <c:numRef>
              <c:f>'Tab 2.6 - Graf 2.24 - Graf 2.25'!$C$5:$C$8</c:f>
              <c:numCache>
                <c:formatCode>_-* #,##0_-;\-* #,##0_-;_-* "-"??_-;_-@_-</c:formatCode>
                <c:ptCount val="4"/>
                <c:pt idx="0">
                  <c:v>3711</c:v>
                </c:pt>
                <c:pt idx="1">
                  <c:v>1863</c:v>
                </c:pt>
                <c:pt idx="2">
                  <c:v>926</c:v>
                </c:pt>
                <c:pt idx="3">
                  <c:v>2</c:v>
                </c:pt>
              </c:numCache>
            </c:numRef>
          </c:val>
          <c:extLst>
            <c:ext xmlns:c16="http://schemas.microsoft.com/office/drawing/2014/chart" uri="{C3380CC4-5D6E-409C-BE32-E72D297353CC}">
              <c16:uniqueId val="{00000000-4400-4CAB-A816-70A8927EAC3E}"/>
            </c:ext>
          </c:extLst>
        </c:ser>
        <c:ser>
          <c:idx val="1"/>
          <c:order val="1"/>
          <c:tx>
            <c:strRef>
              <c:f>'Tab 2.6 - Graf 2.24 - Graf 2.25'!$D$4</c:f>
              <c:strCache>
                <c:ptCount val="1"/>
                <c:pt idx="0">
                  <c:v>2019/2020</c:v>
                </c:pt>
              </c:strCache>
            </c:strRef>
          </c:tx>
          <c:spPr>
            <a:solidFill>
              <a:schemeClr val="accent2"/>
            </a:solidFill>
            <a:ln>
              <a:noFill/>
            </a:ln>
            <a:effectLst/>
          </c:spPr>
          <c:invertIfNegative val="0"/>
          <c:cat>
            <c:strRef>
              <c:f>'Tab 2.6 - Graf 2.24 - Graf 2.25'!$B$5:$B$8</c:f>
              <c:strCache>
                <c:ptCount val="4"/>
                <c:pt idx="0">
                  <c:v>Chieti e Pescara</c:v>
                </c:pt>
                <c:pt idx="1">
                  <c:v>L'Aquila</c:v>
                </c:pt>
                <c:pt idx="2">
                  <c:v>Teramo</c:v>
                </c:pt>
                <c:pt idx="3">
                  <c:v>Torrevecchia Teatina Leonardo da Vinci - telematica</c:v>
                </c:pt>
              </c:strCache>
            </c:strRef>
          </c:cat>
          <c:val>
            <c:numRef>
              <c:f>'Tab 2.6 - Graf 2.24 - Graf 2.25'!$D$5:$D$8</c:f>
              <c:numCache>
                <c:formatCode>_-* #,##0_-;\-* #,##0_-;_-* "-"??_-;_-@_-</c:formatCode>
                <c:ptCount val="4"/>
                <c:pt idx="0">
                  <c:v>3855</c:v>
                </c:pt>
                <c:pt idx="1">
                  <c:v>2024</c:v>
                </c:pt>
                <c:pt idx="2">
                  <c:v>946</c:v>
                </c:pt>
              </c:numCache>
            </c:numRef>
          </c:val>
          <c:extLst>
            <c:ext xmlns:c16="http://schemas.microsoft.com/office/drawing/2014/chart" uri="{C3380CC4-5D6E-409C-BE32-E72D297353CC}">
              <c16:uniqueId val="{00000001-4400-4CAB-A816-70A8927EAC3E}"/>
            </c:ext>
          </c:extLst>
        </c:ser>
        <c:ser>
          <c:idx val="2"/>
          <c:order val="2"/>
          <c:tx>
            <c:strRef>
              <c:f>'Tab 2.6 - Graf 2.24 - Graf 2.25'!$E$4</c:f>
              <c:strCache>
                <c:ptCount val="1"/>
                <c:pt idx="0">
                  <c:v>2020/2021</c:v>
                </c:pt>
              </c:strCache>
            </c:strRef>
          </c:tx>
          <c:spPr>
            <a:solidFill>
              <a:schemeClr val="accent3"/>
            </a:solidFill>
            <a:ln>
              <a:noFill/>
            </a:ln>
            <a:effectLst/>
          </c:spPr>
          <c:invertIfNegative val="0"/>
          <c:cat>
            <c:strRef>
              <c:f>'Tab 2.6 - Graf 2.24 - Graf 2.25'!$B$5:$B$8</c:f>
              <c:strCache>
                <c:ptCount val="4"/>
                <c:pt idx="0">
                  <c:v>Chieti e Pescara</c:v>
                </c:pt>
                <c:pt idx="1">
                  <c:v>L'Aquila</c:v>
                </c:pt>
                <c:pt idx="2">
                  <c:v>Teramo</c:v>
                </c:pt>
                <c:pt idx="3">
                  <c:v>Torrevecchia Teatina Leonardo da Vinci - telematica</c:v>
                </c:pt>
              </c:strCache>
            </c:strRef>
          </c:cat>
          <c:val>
            <c:numRef>
              <c:f>'Tab 2.6 - Graf 2.24 - Graf 2.25'!$E$5:$E$8</c:f>
              <c:numCache>
                <c:formatCode>_-* #,##0_-;\-* #,##0_-;_-* "-"??_-;_-@_-</c:formatCode>
                <c:ptCount val="4"/>
                <c:pt idx="0">
                  <c:v>3878</c:v>
                </c:pt>
                <c:pt idx="1">
                  <c:v>2263</c:v>
                </c:pt>
                <c:pt idx="2">
                  <c:v>951</c:v>
                </c:pt>
                <c:pt idx="3">
                  <c:v>5</c:v>
                </c:pt>
              </c:numCache>
            </c:numRef>
          </c:val>
          <c:extLst>
            <c:ext xmlns:c16="http://schemas.microsoft.com/office/drawing/2014/chart" uri="{C3380CC4-5D6E-409C-BE32-E72D297353CC}">
              <c16:uniqueId val="{00000002-4400-4CAB-A816-70A8927EAC3E}"/>
            </c:ext>
          </c:extLst>
        </c:ser>
        <c:ser>
          <c:idx val="3"/>
          <c:order val="3"/>
          <c:tx>
            <c:strRef>
              <c:f>'Tab 2.6 - Graf 2.24 - Graf 2.25'!$F$4</c:f>
              <c:strCache>
                <c:ptCount val="1"/>
                <c:pt idx="0">
                  <c:v>2021/2022</c:v>
                </c:pt>
              </c:strCache>
            </c:strRef>
          </c:tx>
          <c:spPr>
            <a:solidFill>
              <a:schemeClr val="accent4"/>
            </a:solidFill>
            <a:ln>
              <a:noFill/>
            </a:ln>
            <a:effectLst/>
          </c:spPr>
          <c:invertIfNegative val="0"/>
          <c:dLbls>
            <c:spPr>
              <a:noFill/>
              <a:ln>
                <a:noFill/>
              </a:ln>
              <a:effectLst/>
            </c:spPr>
            <c:txPr>
              <a:bodyPr wrap="square" lIns="38100" tIns="19050" rIns="38100" bIns="19050" anchor="ctr">
                <a:spAutoFit/>
              </a:bodyPr>
              <a:lstStyle/>
              <a:p>
                <a:pPr>
                  <a:defRPr sz="800"/>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'Tab 2.6 - Graf 2.24 - Graf 2.25'!$B$5:$B$8</c:f>
              <c:strCache>
                <c:ptCount val="4"/>
                <c:pt idx="0">
                  <c:v>Chieti e Pescara</c:v>
                </c:pt>
                <c:pt idx="1">
                  <c:v>L'Aquila</c:v>
                </c:pt>
                <c:pt idx="2">
                  <c:v>Teramo</c:v>
                </c:pt>
                <c:pt idx="3">
                  <c:v>Torrevecchia Teatina Leonardo da Vinci - telematica</c:v>
                </c:pt>
              </c:strCache>
            </c:strRef>
          </c:cat>
          <c:val>
            <c:numRef>
              <c:f>'Tab 2.6 - Graf 2.24 - Graf 2.25'!$F$5:$F$8</c:f>
              <c:numCache>
                <c:formatCode>_-* #,##0_-;\-* #,##0_-;_-* "-"??_-;_-@_-</c:formatCode>
                <c:ptCount val="4"/>
                <c:pt idx="0">
                  <c:v>3649</c:v>
                </c:pt>
                <c:pt idx="1">
                  <c:v>2121</c:v>
                </c:pt>
                <c:pt idx="2">
                  <c:v>886</c:v>
                </c:pt>
                <c:pt idx="3">
                  <c:v>15</c:v>
                </c:pt>
              </c:numCache>
            </c:numRef>
          </c:val>
          <c:extLst>
            <c:ext xmlns:c16="http://schemas.microsoft.com/office/drawing/2014/chart" uri="{C3380CC4-5D6E-409C-BE32-E72D297353CC}">
              <c16:uniqueId val="{00000003-4400-4CAB-A816-70A8927EAC3E}"/>
            </c:ext>
          </c:extLst>
        </c:ser>
        <c:ser>
          <c:idx val="4"/>
          <c:order val="4"/>
          <c:tx>
            <c:strRef>
              <c:f>'Tab 2.6 - Graf 2.24 - Graf 2.25'!$G$4</c:f>
              <c:strCache>
                <c:ptCount val="1"/>
                <c:pt idx="0">
                  <c:v>2022/2023</c:v>
                </c:pt>
              </c:strCache>
            </c:strRef>
          </c:tx>
          <c:invertIfNegative val="0"/>
          <c:cat>
            <c:strRef>
              <c:f>'Tab 2.6 - Graf 2.24 - Graf 2.25'!$B$5:$B$8</c:f>
              <c:strCache>
                <c:ptCount val="4"/>
                <c:pt idx="0">
                  <c:v>Chieti e Pescara</c:v>
                </c:pt>
                <c:pt idx="1">
                  <c:v>L'Aquila</c:v>
                </c:pt>
                <c:pt idx="2">
                  <c:v>Teramo</c:v>
                </c:pt>
                <c:pt idx="3">
                  <c:v>Torrevecchia Teatina Leonardo da Vinci - telematica</c:v>
                </c:pt>
              </c:strCache>
            </c:strRef>
          </c:cat>
          <c:val>
            <c:numRef>
              <c:f>'Tab 2.6 - Graf 2.24 - Graf 2.25'!$G$5:$G$8</c:f>
              <c:numCache>
                <c:formatCode>_-* #,##0_-;\-* #,##0_-;_-* "-"??_-;_-@_-</c:formatCode>
                <c:ptCount val="4"/>
                <c:pt idx="0">
                  <c:v>3695</c:v>
                </c:pt>
                <c:pt idx="1">
                  <c:v>2237</c:v>
                </c:pt>
                <c:pt idx="2">
                  <c:v>805</c:v>
                </c:pt>
                <c:pt idx="3">
                  <c:v>173</c:v>
                </c:pt>
              </c:numCache>
            </c:numRef>
          </c:val>
          <c:extLst>
            <c:ext xmlns:c16="http://schemas.microsoft.com/office/drawing/2014/chart" uri="{C3380CC4-5D6E-409C-BE32-E72D297353CC}">
              <c16:uniqueId val="{00000004-4400-4CAB-A816-70A8927EAC3E}"/>
            </c:ext>
          </c:extLst>
        </c:ser>
        <c:ser>
          <c:idx val="5"/>
          <c:order val="5"/>
          <c:tx>
            <c:strRef>
              <c:f>'Tab 2.6 - Graf 2.24 - Graf 2.25'!$H$4</c:f>
              <c:strCache>
                <c:ptCount val="1"/>
                <c:pt idx="0">
                  <c:v>2023/2024</c:v>
                </c:pt>
              </c:strCache>
            </c:strRef>
          </c:tx>
          <c:invertIfNegative val="0"/>
          <c:cat>
            <c:strRef>
              <c:f>'Tab 2.6 - Graf 2.24 - Graf 2.25'!$B$5:$B$8</c:f>
              <c:strCache>
                <c:ptCount val="4"/>
                <c:pt idx="0">
                  <c:v>Chieti e Pescara</c:v>
                </c:pt>
                <c:pt idx="1">
                  <c:v>L'Aquila</c:v>
                </c:pt>
                <c:pt idx="2">
                  <c:v>Teramo</c:v>
                </c:pt>
                <c:pt idx="3">
                  <c:v>Torrevecchia Teatina Leonardo da Vinci - telematica</c:v>
                </c:pt>
              </c:strCache>
            </c:strRef>
          </c:cat>
          <c:val>
            <c:numRef>
              <c:f>'Tab 2.6 - Graf 2.24 - Graf 2.25'!$H$5:$H$8</c:f>
              <c:numCache>
                <c:formatCode>_-* #,##0_-;\-* #,##0_-;_-* "-"??_-;_-@_-</c:formatCode>
                <c:ptCount val="4"/>
                <c:pt idx="0">
                  <c:v>3570</c:v>
                </c:pt>
                <c:pt idx="1">
                  <c:v>2466</c:v>
                </c:pt>
                <c:pt idx="2">
                  <c:v>844</c:v>
                </c:pt>
                <c:pt idx="3">
                  <c:v>83</c:v>
                </c:pt>
              </c:numCache>
            </c:numRef>
          </c:val>
          <c:extLst>
            <c:ext xmlns:c16="http://schemas.microsoft.com/office/drawing/2014/chart" uri="{C3380CC4-5D6E-409C-BE32-E72D297353CC}">
              <c16:uniqueId val="{00000005-4400-4CAB-A816-70A8927EAC3E}"/>
            </c:ext>
          </c:extLst>
        </c:ser>
        <c:dLbls>
          <c:showLegendKey val="0"/>
          <c:showVal val="0"/>
          <c:showCatName val="0"/>
          <c:showSerName val="0"/>
          <c:showPercent val="0"/>
          <c:showBubbleSize val="0"/>
        </c:dLbls>
        <c:gapWidth val="219"/>
        <c:overlap val="-27"/>
        <c:axId val="41173376"/>
        <c:axId val="41174912"/>
      </c:barChart>
      <c:catAx>
        <c:axId val="41173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41174912"/>
        <c:crosses val="autoZero"/>
        <c:auto val="1"/>
        <c:lblAlgn val="ctr"/>
        <c:lblOffset val="100"/>
        <c:noMultiLvlLbl val="0"/>
      </c:catAx>
      <c:valAx>
        <c:axId val="4117491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41173376"/>
        <c:crosses val="autoZero"/>
        <c:crossBetween val="between"/>
      </c:valAx>
      <c:spPr>
        <a:noFill/>
        <a:ln>
          <a:noFill/>
        </a:ln>
        <a:effectLst/>
      </c:spPr>
    </c:plotArea>
    <c:legend>
      <c:legendPos val="b"/>
      <c:layout>
        <c:manualLayout>
          <c:xMode val="edge"/>
          <c:yMode val="edge"/>
          <c:x val="0.16891241830065359"/>
          <c:y val="0.90278703703703689"/>
          <c:w val="0.77253774509803919"/>
          <c:h val="7.369444444444445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chemeClr val="accent1">
            <a:lumMod val="5000"/>
            <a:lumOff val="95000"/>
          </a:schemeClr>
        </a:gs>
        <a:gs pos="100000">
          <a:srgbClr val="92D050"/>
        </a:gs>
      </a:gsLst>
      <a:lin ang="5400000" scaled="1"/>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154248366013074E-2"/>
          <c:y val="5.174074074074074E-2"/>
          <c:w val="0.90201895424836598"/>
          <c:h val="0.68231592592592594"/>
        </c:manualLayout>
      </c:layout>
      <c:barChart>
        <c:barDir val="col"/>
        <c:grouping val="clustered"/>
        <c:varyColors val="0"/>
        <c:ser>
          <c:idx val="0"/>
          <c:order val="0"/>
          <c:tx>
            <c:strRef>
              <c:f>'Tab 2.6 - Graf 2.24 - Graf 2.25'!$C$4</c:f>
              <c:strCache>
                <c:ptCount val="1"/>
                <c:pt idx="0">
                  <c:v>2018/2019</c:v>
                </c:pt>
              </c:strCache>
            </c:strRef>
          </c:tx>
          <c:spPr>
            <a:solidFill>
              <a:schemeClr val="accent1"/>
            </a:solidFill>
            <a:ln>
              <a:noFill/>
            </a:ln>
            <a:effectLst/>
          </c:spPr>
          <c:invertIfNegative val="0"/>
          <c:dLbls>
            <c:spPr>
              <a:noFill/>
              <a:ln>
                <a:noFill/>
              </a:ln>
              <a:effectLst/>
            </c:spPr>
            <c:txPr>
              <a:bodyPr wrap="square" lIns="38100" tIns="19050" rIns="38100" bIns="19050" anchor="ctr">
                <a:spAutoFit/>
              </a:bodyPr>
              <a:lstStyle/>
              <a:p>
                <a:pPr>
                  <a:defRPr sz="800">
                    <a:solidFill>
                      <a:srgbClr val="0070C0"/>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'Tab 2.6 - Graf 2.24 - Graf 2.25'!$B$24:$B$27</c:f>
              <c:strCache>
                <c:ptCount val="4"/>
                <c:pt idx="0">
                  <c:v>Chieti e Pescara</c:v>
                </c:pt>
                <c:pt idx="1">
                  <c:v>L'Aquila</c:v>
                </c:pt>
                <c:pt idx="2">
                  <c:v>Teramo</c:v>
                </c:pt>
                <c:pt idx="3">
                  <c:v>Torrevecchia Teatina Leonardo da Vinci - telematica</c:v>
                </c:pt>
              </c:strCache>
            </c:strRef>
          </c:cat>
          <c:val>
            <c:numRef>
              <c:f>'Tab 2.6 - Graf 2.24 - Graf 2.25'!$C$24:$C$27</c:f>
              <c:numCache>
                <c:formatCode>_-* #,##0_-;\-* #,##0_-;_-* "-"??_-;_-@_-</c:formatCode>
                <c:ptCount val="4"/>
                <c:pt idx="0">
                  <c:v>23662</c:v>
                </c:pt>
                <c:pt idx="1">
                  <c:v>15872</c:v>
                </c:pt>
                <c:pt idx="2">
                  <c:v>5523</c:v>
                </c:pt>
                <c:pt idx="3">
                  <c:v>72</c:v>
                </c:pt>
              </c:numCache>
            </c:numRef>
          </c:val>
          <c:extLst>
            <c:ext xmlns:c16="http://schemas.microsoft.com/office/drawing/2014/chart" uri="{C3380CC4-5D6E-409C-BE32-E72D297353CC}">
              <c16:uniqueId val="{00000000-31E7-4298-8F41-B90297E9C47C}"/>
            </c:ext>
          </c:extLst>
        </c:ser>
        <c:ser>
          <c:idx val="1"/>
          <c:order val="1"/>
          <c:tx>
            <c:strRef>
              <c:f>'Tab 2.6 - Graf 2.24 - Graf 2.25'!$D$4</c:f>
              <c:strCache>
                <c:ptCount val="1"/>
                <c:pt idx="0">
                  <c:v>2019/2020</c:v>
                </c:pt>
              </c:strCache>
            </c:strRef>
          </c:tx>
          <c:spPr>
            <a:solidFill>
              <a:schemeClr val="accent2"/>
            </a:solidFill>
            <a:ln>
              <a:noFill/>
            </a:ln>
            <a:effectLst/>
          </c:spPr>
          <c:invertIfNegative val="0"/>
          <c:cat>
            <c:strRef>
              <c:f>'Tab 2.6 - Graf 2.24 - Graf 2.25'!$B$24:$B$27</c:f>
              <c:strCache>
                <c:ptCount val="4"/>
                <c:pt idx="0">
                  <c:v>Chieti e Pescara</c:v>
                </c:pt>
                <c:pt idx="1">
                  <c:v>L'Aquila</c:v>
                </c:pt>
                <c:pt idx="2">
                  <c:v>Teramo</c:v>
                </c:pt>
                <c:pt idx="3">
                  <c:v>Torrevecchia Teatina Leonardo da Vinci - telematica</c:v>
                </c:pt>
              </c:strCache>
            </c:strRef>
          </c:cat>
          <c:val>
            <c:numRef>
              <c:f>'Tab 2.6 - Graf 2.24 - Graf 2.25'!$D$24:$D$27</c:f>
              <c:numCache>
                <c:formatCode>_-* #,##0_-;\-* #,##0_-;_-* "-"??_-;_-@_-</c:formatCode>
                <c:ptCount val="4"/>
                <c:pt idx="0">
                  <c:v>22869</c:v>
                </c:pt>
                <c:pt idx="1">
                  <c:v>15636</c:v>
                </c:pt>
                <c:pt idx="2">
                  <c:v>5494</c:v>
                </c:pt>
                <c:pt idx="3">
                  <c:v>60</c:v>
                </c:pt>
              </c:numCache>
            </c:numRef>
          </c:val>
          <c:extLst>
            <c:ext xmlns:c16="http://schemas.microsoft.com/office/drawing/2014/chart" uri="{C3380CC4-5D6E-409C-BE32-E72D297353CC}">
              <c16:uniqueId val="{00000001-31E7-4298-8F41-B90297E9C47C}"/>
            </c:ext>
          </c:extLst>
        </c:ser>
        <c:ser>
          <c:idx val="2"/>
          <c:order val="2"/>
          <c:tx>
            <c:strRef>
              <c:f>'Tab 2.6 - Graf 2.24 - Graf 2.25'!$E$4</c:f>
              <c:strCache>
                <c:ptCount val="1"/>
                <c:pt idx="0">
                  <c:v>2020/2021</c:v>
                </c:pt>
              </c:strCache>
            </c:strRef>
          </c:tx>
          <c:spPr>
            <a:solidFill>
              <a:schemeClr val="accent3"/>
            </a:solidFill>
            <a:ln>
              <a:noFill/>
            </a:ln>
            <a:effectLst/>
          </c:spPr>
          <c:invertIfNegative val="0"/>
          <c:cat>
            <c:strRef>
              <c:f>'Tab 2.6 - Graf 2.24 - Graf 2.25'!$B$24:$B$27</c:f>
              <c:strCache>
                <c:ptCount val="4"/>
                <c:pt idx="0">
                  <c:v>Chieti e Pescara</c:v>
                </c:pt>
                <c:pt idx="1">
                  <c:v>L'Aquila</c:v>
                </c:pt>
                <c:pt idx="2">
                  <c:v>Teramo</c:v>
                </c:pt>
                <c:pt idx="3">
                  <c:v>Torrevecchia Teatina Leonardo da Vinci - telematica</c:v>
                </c:pt>
              </c:strCache>
            </c:strRef>
          </c:cat>
          <c:val>
            <c:numRef>
              <c:f>'Tab 2.6 - Graf 2.24 - Graf 2.25'!$E$24:$E$27</c:f>
              <c:numCache>
                <c:formatCode>_-* #,##0_-;\-* #,##0_-;_-* "-"??_-;_-@_-</c:formatCode>
                <c:ptCount val="4"/>
                <c:pt idx="0">
                  <c:v>22607</c:v>
                </c:pt>
                <c:pt idx="1">
                  <c:v>15831</c:v>
                </c:pt>
                <c:pt idx="2">
                  <c:v>5535</c:v>
                </c:pt>
                <c:pt idx="3">
                  <c:v>46</c:v>
                </c:pt>
              </c:numCache>
            </c:numRef>
          </c:val>
          <c:extLst>
            <c:ext xmlns:c16="http://schemas.microsoft.com/office/drawing/2014/chart" uri="{C3380CC4-5D6E-409C-BE32-E72D297353CC}">
              <c16:uniqueId val="{00000002-31E7-4298-8F41-B90297E9C47C}"/>
            </c:ext>
          </c:extLst>
        </c:ser>
        <c:ser>
          <c:idx val="3"/>
          <c:order val="3"/>
          <c:tx>
            <c:strRef>
              <c:f>'Tab 2.6 - Graf 2.24 - Graf 2.25'!$F$4</c:f>
              <c:strCache>
                <c:ptCount val="1"/>
                <c:pt idx="0">
                  <c:v>2021/2022</c:v>
                </c:pt>
              </c:strCache>
            </c:strRef>
          </c:tx>
          <c:spPr>
            <a:solidFill>
              <a:schemeClr val="accent4"/>
            </a:solidFill>
            <a:ln>
              <a:noFill/>
            </a:ln>
            <a:effectLst/>
          </c:spPr>
          <c:invertIfNegative val="0"/>
          <c:dLbls>
            <c:spPr>
              <a:noFill/>
              <a:ln>
                <a:noFill/>
              </a:ln>
              <a:effectLst/>
            </c:spPr>
            <c:txPr>
              <a:bodyPr wrap="square" lIns="38100" tIns="19050" rIns="38100" bIns="19050" anchor="ctr">
                <a:spAutoFit/>
              </a:bodyPr>
              <a:lstStyle/>
              <a:p>
                <a:pPr>
                  <a:defRPr sz="800"/>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'Tab 2.6 - Graf 2.24 - Graf 2.25'!$B$24:$B$27</c:f>
              <c:strCache>
                <c:ptCount val="4"/>
                <c:pt idx="0">
                  <c:v>Chieti e Pescara</c:v>
                </c:pt>
                <c:pt idx="1">
                  <c:v>L'Aquila</c:v>
                </c:pt>
                <c:pt idx="2">
                  <c:v>Teramo</c:v>
                </c:pt>
                <c:pt idx="3">
                  <c:v>Torrevecchia Teatina Leonardo da Vinci - telematica</c:v>
                </c:pt>
              </c:strCache>
            </c:strRef>
          </c:cat>
          <c:val>
            <c:numRef>
              <c:f>'Tab 2.6 - Graf 2.24 - Graf 2.25'!$F$24:$F$27</c:f>
              <c:numCache>
                <c:formatCode>_-* #,##0_-;\-* #,##0_-;_-* "-"??_-;_-@_-</c:formatCode>
                <c:ptCount val="4"/>
                <c:pt idx="0">
                  <c:v>21662</c:v>
                </c:pt>
                <c:pt idx="1">
                  <c:v>15785</c:v>
                </c:pt>
                <c:pt idx="2">
                  <c:v>5113</c:v>
                </c:pt>
                <c:pt idx="3">
                  <c:v>69</c:v>
                </c:pt>
              </c:numCache>
            </c:numRef>
          </c:val>
          <c:extLst>
            <c:ext xmlns:c16="http://schemas.microsoft.com/office/drawing/2014/chart" uri="{C3380CC4-5D6E-409C-BE32-E72D297353CC}">
              <c16:uniqueId val="{00000003-31E7-4298-8F41-B90297E9C47C}"/>
            </c:ext>
          </c:extLst>
        </c:ser>
        <c:ser>
          <c:idx val="4"/>
          <c:order val="4"/>
          <c:tx>
            <c:strRef>
              <c:f>'Tab 2.6 - Graf 2.24 - Graf 2.25'!$G$4</c:f>
              <c:strCache>
                <c:ptCount val="1"/>
                <c:pt idx="0">
                  <c:v>2022/2023</c:v>
                </c:pt>
              </c:strCache>
            </c:strRef>
          </c:tx>
          <c:invertIfNegative val="0"/>
          <c:cat>
            <c:strRef>
              <c:f>'Tab 2.6 - Graf 2.24 - Graf 2.25'!$B$24:$B$27</c:f>
              <c:strCache>
                <c:ptCount val="4"/>
                <c:pt idx="0">
                  <c:v>Chieti e Pescara</c:v>
                </c:pt>
                <c:pt idx="1">
                  <c:v>L'Aquila</c:v>
                </c:pt>
                <c:pt idx="2">
                  <c:v>Teramo</c:v>
                </c:pt>
                <c:pt idx="3">
                  <c:v>Torrevecchia Teatina Leonardo da Vinci - telematica</c:v>
                </c:pt>
              </c:strCache>
            </c:strRef>
          </c:cat>
          <c:val>
            <c:numRef>
              <c:f>'Tab 2.6 - Graf 2.24 - Graf 2.25'!$G$24:$G$27</c:f>
              <c:numCache>
                <c:formatCode>_-* #,##0_-;\-* #,##0_-;_-* "-"??_-;_-@_-</c:formatCode>
                <c:ptCount val="4"/>
                <c:pt idx="0">
                  <c:v>21102</c:v>
                </c:pt>
                <c:pt idx="1">
                  <c:v>15951</c:v>
                </c:pt>
                <c:pt idx="2">
                  <c:v>4839</c:v>
                </c:pt>
                <c:pt idx="3">
                  <c:v>463</c:v>
                </c:pt>
              </c:numCache>
            </c:numRef>
          </c:val>
          <c:extLst>
            <c:ext xmlns:c16="http://schemas.microsoft.com/office/drawing/2014/chart" uri="{C3380CC4-5D6E-409C-BE32-E72D297353CC}">
              <c16:uniqueId val="{00000004-31E7-4298-8F41-B90297E9C47C}"/>
            </c:ext>
          </c:extLst>
        </c:ser>
        <c:ser>
          <c:idx val="5"/>
          <c:order val="5"/>
          <c:tx>
            <c:strRef>
              <c:f>'Tab 2.6 - Graf 2.24 - Graf 2.25'!$H$4</c:f>
              <c:strCache>
                <c:ptCount val="1"/>
                <c:pt idx="0">
                  <c:v>2023/2024</c:v>
                </c:pt>
              </c:strCache>
            </c:strRef>
          </c:tx>
          <c:invertIfNegative val="0"/>
          <c:dLbls>
            <c:spPr>
              <a:noFill/>
              <a:ln>
                <a:noFill/>
              </a:ln>
              <a:effectLst/>
            </c:spPr>
            <c:txPr>
              <a:bodyPr wrap="square" lIns="38100" tIns="19050" rIns="38100" bIns="19050" anchor="ctr">
                <a:spAutoFit/>
              </a:bodyPr>
              <a:lstStyle/>
              <a:p>
                <a:pPr>
                  <a:defRPr sz="800">
                    <a:solidFill>
                      <a:schemeClr val="accent6">
                        <a:lumMod val="50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'Tab 2.6 - Graf 2.24 - Graf 2.25'!$B$24:$B$27</c:f>
              <c:strCache>
                <c:ptCount val="4"/>
                <c:pt idx="0">
                  <c:v>Chieti e Pescara</c:v>
                </c:pt>
                <c:pt idx="1">
                  <c:v>L'Aquila</c:v>
                </c:pt>
                <c:pt idx="2">
                  <c:v>Teramo</c:v>
                </c:pt>
                <c:pt idx="3">
                  <c:v>Torrevecchia Teatina Leonardo da Vinci - telematica</c:v>
                </c:pt>
              </c:strCache>
            </c:strRef>
          </c:cat>
          <c:val>
            <c:numRef>
              <c:f>'Tab 2.6 - Graf 2.24 - Graf 2.25'!$H$24:$H$27</c:f>
              <c:numCache>
                <c:formatCode>_-* #,##0_-;\-* #,##0_-;_-* "-"??_-;_-@_-</c:formatCode>
                <c:ptCount val="4"/>
                <c:pt idx="0">
                  <c:v>21108</c:v>
                </c:pt>
                <c:pt idx="1">
                  <c:v>16613</c:v>
                </c:pt>
                <c:pt idx="2">
                  <c:v>4858</c:v>
                </c:pt>
                <c:pt idx="3">
                  <c:v>312</c:v>
                </c:pt>
              </c:numCache>
            </c:numRef>
          </c:val>
          <c:extLst>
            <c:ext xmlns:c16="http://schemas.microsoft.com/office/drawing/2014/chart" uri="{C3380CC4-5D6E-409C-BE32-E72D297353CC}">
              <c16:uniqueId val="{00000005-31E7-4298-8F41-B90297E9C47C}"/>
            </c:ext>
          </c:extLst>
        </c:ser>
        <c:dLbls>
          <c:showLegendKey val="0"/>
          <c:showVal val="0"/>
          <c:showCatName val="0"/>
          <c:showSerName val="0"/>
          <c:showPercent val="0"/>
          <c:showBubbleSize val="0"/>
        </c:dLbls>
        <c:gapWidth val="219"/>
        <c:overlap val="-27"/>
        <c:axId val="41173376"/>
        <c:axId val="41174912"/>
      </c:barChart>
      <c:catAx>
        <c:axId val="41173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41174912"/>
        <c:crosses val="autoZero"/>
        <c:auto val="1"/>
        <c:lblAlgn val="ctr"/>
        <c:lblOffset val="100"/>
        <c:noMultiLvlLbl val="0"/>
      </c:catAx>
      <c:valAx>
        <c:axId val="4117491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41173376"/>
        <c:crosses val="autoZero"/>
        <c:crossBetween val="between"/>
      </c:valAx>
      <c:spPr>
        <a:noFill/>
        <a:ln>
          <a:noFill/>
        </a:ln>
        <a:effectLst/>
      </c:spPr>
    </c:plotArea>
    <c:legend>
      <c:legendPos val="b"/>
      <c:layout>
        <c:manualLayout>
          <c:xMode val="edge"/>
          <c:yMode val="edge"/>
          <c:x val="0.16891241830065359"/>
          <c:y val="0.90278703703703689"/>
          <c:w val="0.77253774509803919"/>
          <c:h val="7.3694444444444451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chemeClr val="accent1">
            <a:lumMod val="5000"/>
            <a:lumOff val="95000"/>
          </a:schemeClr>
        </a:gs>
        <a:gs pos="100000">
          <a:srgbClr val="92D050"/>
        </a:gs>
      </a:gsLst>
      <a:lin ang="5400000" scaled="1"/>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68600679235753"/>
          <c:y val="3.0669791284374175E-2"/>
          <c:w val="0.82002285984162093"/>
          <c:h val="0.76921882249131224"/>
        </c:manualLayout>
      </c:layout>
      <c:lineChart>
        <c:grouping val="standard"/>
        <c:varyColors val="0"/>
        <c:ser>
          <c:idx val="0"/>
          <c:order val="0"/>
          <c:tx>
            <c:strRef>
              <c:f>' Graf. da 2.2 a 2.7'!$B$13</c:f>
              <c:strCache>
                <c:ptCount val="1"/>
                <c:pt idx="0">
                  <c:v>Maschi</c:v>
                </c:pt>
              </c:strCache>
            </c:strRef>
          </c:tx>
          <c:spPr>
            <a:ln w="28575" cap="rnd">
              <a:solidFill>
                <a:schemeClr val="accent1"/>
              </a:solidFill>
              <a:round/>
            </a:ln>
            <a:effectLst/>
          </c:spPr>
          <c:marker>
            <c:symbol val="none"/>
          </c:marker>
          <c:dLbls>
            <c:dLbl>
              <c:idx val="0"/>
              <c:layout>
                <c:manualLayout>
                  <c:x val="-8.4439076387451031E-2"/>
                  <c:y val="-9.3382407407407414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ysClr val="windowText" lastClr="000000"/>
                      </a:solidFill>
                      <a:latin typeface="+mn-lt"/>
                      <a:ea typeface="+mn-ea"/>
                      <a:cs typeface="+mn-cs"/>
                    </a:defRPr>
                  </a:pPr>
                  <a:endParaRPr lang="it-IT"/>
                </a:p>
              </c:txPr>
              <c:dLblPos val="r"/>
              <c:showLegendKey val="0"/>
              <c:showVal val="1"/>
              <c:showCatName val="0"/>
              <c:showSerName val="0"/>
              <c:showPercent val="0"/>
              <c:showBubbleSize val="0"/>
              <c:extLst>
                <c:ext xmlns:c15="http://schemas.microsoft.com/office/drawing/2012/chart" uri="{CE6537A1-D6FC-4f65-9D91-7224C49458BB}">
                  <c15:layout>
                    <c:manualLayout>
                      <c:w val="0.16498186363601502"/>
                      <c:h val="6.3294444444444445E-2"/>
                    </c:manualLayout>
                  </c15:layout>
                </c:ext>
                <c:ext xmlns:c16="http://schemas.microsoft.com/office/drawing/2014/chart" uri="{C3380CC4-5D6E-409C-BE32-E72D297353CC}">
                  <c16:uniqueId val="{00000000-71A8-4BAA-919C-85175669430B}"/>
                </c:ext>
              </c:extLst>
            </c:dLbl>
            <c:dLbl>
              <c:idx val="1"/>
              <c:layout>
                <c:manualLayout>
                  <c:x val="-8.4438923014394096E-2"/>
                  <c:y val="-4.63462962962962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1A8-4BAA-919C-85175669430B}"/>
                </c:ext>
              </c:extLst>
            </c:dLbl>
            <c:dLbl>
              <c:idx val="5"/>
              <c:layout>
                <c:manualLayout>
                  <c:x val="-9.223027430771237E-2"/>
                  <c:y val="-5.81055555555555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A8-4BAA-919C-85175669430B}"/>
                </c:ext>
              </c:extLst>
            </c:dLbl>
            <c:dLbl>
              <c:idx val="6"/>
              <c:layout>
                <c:manualLayout>
                  <c:x val="-1.3956334690684887E-2"/>
                  <c:y val="-7.57444444444444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A8-4BAA-919C-85175669430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2.7'!$F$13:$L$13</c:f>
              <c:numCache>
                <c:formatCode>#,##0</c:formatCode>
                <c:ptCount val="7"/>
                <c:pt idx="0">
                  <c:v>149492</c:v>
                </c:pt>
                <c:pt idx="1">
                  <c:v>149439</c:v>
                </c:pt>
                <c:pt idx="2">
                  <c:v>148705</c:v>
                </c:pt>
                <c:pt idx="3">
                  <c:v>147348</c:v>
                </c:pt>
                <c:pt idx="4">
                  <c:v>146699</c:v>
                </c:pt>
                <c:pt idx="5">
                  <c:v>146431</c:v>
                </c:pt>
                <c:pt idx="6">
                  <c:v>146605</c:v>
                </c:pt>
              </c:numCache>
            </c:numRef>
          </c:val>
          <c:smooth val="0"/>
          <c:extLst>
            <c:ext xmlns:c16="http://schemas.microsoft.com/office/drawing/2014/chart" uri="{C3380CC4-5D6E-409C-BE32-E72D297353CC}">
              <c16:uniqueId val="{00000004-71A8-4BAA-919C-85175669430B}"/>
            </c:ext>
          </c:extLst>
        </c:ser>
        <c:ser>
          <c:idx val="1"/>
          <c:order val="1"/>
          <c:tx>
            <c:strRef>
              <c:f>' Graf. da 2.2 a 2.7'!$B$14</c:f>
              <c:strCache>
                <c:ptCount val="1"/>
                <c:pt idx="0">
                  <c:v>Femmine</c:v>
                </c:pt>
              </c:strCache>
            </c:strRef>
          </c:tx>
          <c:spPr>
            <a:ln w="28575" cap="rnd">
              <a:solidFill>
                <a:schemeClr val="accent2"/>
              </a:solidFill>
              <a:round/>
            </a:ln>
            <a:effectLst/>
          </c:spPr>
          <c:marker>
            <c:symbol val="none"/>
          </c:marker>
          <c:dLbls>
            <c:dLbl>
              <c:idx val="6"/>
              <c:layout>
                <c:manualLayout>
                  <c:x val="-1.3733006535947712E-2"/>
                  <c:y val="-3.4587037037037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1A8-4BAA-919C-85175669430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2.7'!$F$14:$L$14</c:f>
              <c:numCache>
                <c:formatCode>#,##0</c:formatCode>
                <c:ptCount val="7"/>
                <c:pt idx="0">
                  <c:v>156402</c:v>
                </c:pt>
                <c:pt idx="1">
                  <c:v>155852</c:v>
                </c:pt>
                <c:pt idx="2">
                  <c:v>155195</c:v>
                </c:pt>
                <c:pt idx="3">
                  <c:v>153756</c:v>
                </c:pt>
                <c:pt idx="4">
                  <c:v>152947</c:v>
                </c:pt>
                <c:pt idx="5">
                  <c:v>152640</c:v>
                </c:pt>
                <c:pt idx="6">
                  <c:v>152546</c:v>
                </c:pt>
              </c:numCache>
            </c:numRef>
          </c:val>
          <c:smooth val="0"/>
          <c:extLst>
            <c:ext xmlns:c16="http://schemas.microsoft.com/office/drawing/2014/chart" uri="{C3380CC4-5D6E-409C-BE32-E72D297353CC}">
              <c16:uniqueId val="{00000006-71A8-4BAA-919C-85175669430B}"/>
            </c:ext>
          </c:extLst>
        </c:ser>
        <c:dLbls>
          <c:showLegendKey val="0"/>
          <c:showVal val="0"/>
          <c:showCatName val="0"/>
          <c:showSerName val="0"/>
          <c:showPercent val="0"/>
          <c:showBubbleSize val="0"/>
        </c:dLbls>
        <c:smooth val="0"/>
        <c:axId val="58706176"/>
        <c:axId val="58716160"/>
      </c:lineChart>
      <c:catAx>
        <c:axId val="5870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716160"/>
        <c:crosses val="autoZero"/>
        <c:auto val="1"/>
        <c:lblAlgn val="ctr"/>
        <c:lblOffset val="100"/>
        <c:noMultiLvlLbl val="0"/>
      </c:catAx>
      <c:valAx>
        <c:axId val="58716160"/>
        <c:scaling>
          <c:orientation val="minMax"/>
          <c:max val="160000"/>
          <c:min val="146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706176"/>
        <c:crosses val="autoZero"/>
        <c:crossBetween val="between"/>
      </c:valAx>
      <c:spPr>
        <a:noFill/>
        <a:ln>
          <a:noFill/>
        </a:ln>
        <a:effectLst/>
      </c:spPr>
    </c:plotArea>
    <c:legend>
      <c:legendPos val="b"/>
      <c:layout>
        <c:manualLayout>
          <c:xMode val="edge"/>
          <c:yMode val="edge"/>
          <c:x val="0.2300748366013072"/>
          <c:y val="0.89983571428571429"/>
          <c:w val="0.50832503678092678"/>
          <c:h val="9.238966405869106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68600679235753"/>
          <c:y val="3.0669791284374175E-2"/>
          <c:w val="0.82002285984162093"/>
          <c:h val="0.76921882249131224"/>
        </c:manualLayout>
      </c:layout>
      <c:lineChart>
        <c:grouping val="standard"/>
        <c:varyColors val="0"/>
        <c:ser>
          <c:idx val="0"/>
          <c:order val="0"/>
          <c:tx>
            <c:strRef>
              <c:f>' Graf. da 2.2 a 2.7'!$B$16</c:f>
              <c:strCache>
                <c:ptCount val="1"/>
                <c:pt idx="0">
                  <c:v>Maschi</c:v>
                </c:pt>
              </c:strCache>
            </c:strRef>
          </c:tx>
          <c:spPr>
            <a:ln w="28575" cap="rnd">
              <a:solidFill>
                <a:schemeClr val="accent1"/>
              </a:solidFill>
              <a:round/>
            </a:ln>
            <a:effectLst/>
          </c:spPr>
          <c:marker>
            <c:symbol val="none"/>
          </c:marker>
          <c:dLbls>
            <c:dLbl>
              <c:idx val="0"/>
              <c:layout>
                <c:manualLayout>
                  <c:x val="-8.6014125980738848E-2"/>
                  <c:y val="-4.77277777777777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F5A-48C1-9B27-1FEB6EEDFA1C}"/>
                </c:ext>
              </c:extLst>
            </c:dLbl>
            <c:dLbl>
              <c:idx val="1"/>
              <c:layout>
                <c:manualLayout>
                  <c:x val="-9.0174414357515525E-2"/>
                  <c:y val="-4.18481481481481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5A-48C1-9B27-1FEB6EEDFA1C}"/>
                </c:ext>
              </c:extLst>
            </c:dLbl>
            <c:dLbl>
              <c:idx val="2"/>
              <c:layout>
                <c:manualLayout>
                  <c:x val="-9.0174414357515525E-2"/>
                  <c:y val="-3.00888888888888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5A-48C1-9B27-1FEB6EEDFA1C}"/>
                </c:ext>
              </c:extLst>
            </c:dLbl>
            <c:dLbl>
              <c:idx val="3"/>
              <c:layout>
                <c:manualLayout>
                  <c:x val="-9.0174509803921568E-2"/>
                  <c:y val="-4.77277777777778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5A-48C1-9B27-1FEB6EEDFA1C}"/>
                </c:ext>
              </c:extLst>
            </c:dLbl>
            <c:dLbl>
              <c:idx val="4"/>
              <c:layout>
                <c:manualLayout>
                  <c:x val="-7.7723529411764788E-2"/>
                  <c:y val="-4.7727546296296407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0.13426307189542483"/>
                      <c:h val="7.5053703703703692E-2"/>
                    </c:manualLayout>
                  </c15:layout>
                </c:ext>
                <c:ext xmlns:c16="http://schemas.microsoft.com/office/drawing/2014/chart" uri="{C3380CC4-5D6E-409C-BE32-E72D297353CC}">
                  <c16:uniqueId val="{00000004-FF5A-48C1-9B27-1FEB6EEDFA1C}"/>
                </c:ext>
              </c:extLst>
            </c:dLbl>
            <c:dLbl>
              <c:idx val="5"/>
              <c:layout>
                <c:manualLayout>
                  <c:x val="-9.0174509803921568E-2"/>
                  <c:y val="-3.59685185185185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5A-48C1-9B27-1FEB6EEDFA1C}"/>
                </c:ext>
              </c:extLst>
            </c:dLbl>
            <c:dLbl>
              <c:idx val="6"/>
              <c:layout>
                <c:manualLayout>
                  <c:x val="-1.3571241830065512E-2"/>
                  <c:y val="2.870740740740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F5A-48C1-9B27-1FEB6EEDFA1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2.7'!$F$16:$L$16</c:f>
              <c:numCache>
                <c:formatCode>#,##0</c:formatCode>
                <c:ptCount val="7"/>
                <c:pt idx="0">
                  <c:v>153091</c:v>
                </c:pt>
                <c:pt idx="1">
                  <c:v>153039</c:v>
                </c:pt>
                <c:pt idx="2">
                  <c:v>152614</c:v>
                </c:pt>
                <c:pt idx="3">
                  <c:v>151451</c:v>
                </c:pt>
                <c:pt idx="4">
                  <c:v>151743</c:v>
                </c:pt>
                <c:pt idx="5">
                  <c:v>151415</c:v>
                </c:pt>
                <c:pt idx="6">
                  <c:v>151135</c:v>
                </c:pt>
              </c:numCache>
            </c:numRef>
          </c:val>
          <c:smooth val="0"/>
          <c:extLst>
            <c:ext xmlns:c16="http://schemas.microsoft.com/office/drawing/2014/chart" uri="{C3380CC4-5D6E-409C-BE32-E72D297353CC}">
              <c16:uniqueId val="{00000007-FF5A-48C1-9B27-1FEB6EEDFA1C}"/>
            </c:ext>
          </c:extLst>
        </c:ser>
        <c:ser>
          <c:idx val="1"/>
          <c:order val="1"/>
          <c:tx>
            <c:strRef>
              <c:f>' Graf. da 2.2 a 2.7'!$B$17</c:f>
              <c:strCache>
                <c:ptCount val="1"/>
                <c:pt idx="0">
                  <c:v>Femmine</c:v>
                </c:pt>
              </c:strCache>
            </c:strRef>
          </c:tx>
          <c:spPr>
            <a:ln w="28575" cap="rnd">
              <a:solidFill>
                <a:schemeClr val="accent2"/>
              </a:solidFill>
              <a:round/>
            </a:ln>
            <a:effectLst/>
          </c:spPr>
          <c:marker>
            <c:symbol val="none"/>
          </c:marker>
          <c:dLbls>
            <c:dLbl>
              <c:idx val="1"/>
              <c:layout>
                <c:manualLayout>
                  <c:x val="-8.9958496732026147E-2"/>
                  <c:y val="-2.71629629629629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F5A-48C1-9B27-1FEB6EEDFA1C}"/>
                </c:ext>
              </c:extLst>
            </c:dLbl>
            <c:dLbl>
              <c:idx val="2"/>
              <c:layout>
                <c:manualLayout>
                  <c:x val="-8.9958496732026147E-2"/>
                  <c:y val="-1.10685185185185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F5A-48C1-9B27-1FEB6EEDFA1C}"/>
                </c:ext>
              </c:extLst>
            </c:dLbl>
            <c:dLbl>
              <c:idx val="3"/>
              <c:layout>
                <c:manualLayout>
                  <c:x val="-8.5808169934640521E-2"/>
                  <c:y val="4.18481481481481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F5A-48C1-9B27-1FEB6EEDFA1C}"/>
                </c:ext>
              </c:extLst>
            </c:dLbl>
            <c:dLbl>
              <c:idx val="4"/>
              <c:layout>
                <c:manualLayout>
                  <c:x val="-8.9958496732026216E-2"/>
                  <c:y val="4.77277777777777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F5A-48C1-9B27-1FEB6EEDFA1C}"/>
                </c:ext>
              </c:extLst>
            </c:dLbl>
            <c:dLbl>
              <c:idx val="5"/>
              <c:layout>
                <c:manualLayout>
                  <c:x val="-9.8259150326797384E-2"/>
                  <c:y val="7.71259259259259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F5A-48C1-9B27-1FEB6EEDFA1C}"/>
                </c:ext>
              </c:extLst>
            </c:dLbl>
            <c:dLbl>
              <c:idx val="6"/>
              <c:layout>
                <c:manualLayout>
                  <c:x val="-2.2033660130718953E-2"/>
                  <c:y val="8.30055555555555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F5A-48C1-9B27-1FEB6EEDFA1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2.7'!$F$17:$L$17</c:f>
              <c:numCache>
                <c:formatCode>#,##0</c:formatCode>
                <c:ptCount val="7"/>
                <c:pt idx="0">
                  <c:v>164943</c:v>
                </c:pt>
                <c:pt idx="1">
                  <c:v>164327</c:v>
                </c:pt>
                <c:pt idx="2">
                  <c:v>163749</c:v>
                </c:pt>
                <c:pt idx="3">
                  <c:v>162431</c:v>
                </c:pt>
                <c:pt idx="4">
                  <c:v>161888</c:v>
                </c:pt>
                <c:pt idx="5">
                  <c:v>161695</c:v>
                </c:pt>
                <c:pt idx="6">
                  <c:v>161243</c:v>
                </c:pt>
              </c:numCache>
            </c:numRef>
          </c:val>
          <c:smooth val="0"/>
          <c:extLst>
            <c:ext xmlns:c16="http://schemas.microsoft.com/office/drawing/2014/chart" uri="{C3380CC4-5D6E-409C-BE32-E72D297353CC}">
              <c16:uniqueId val="{0000000E-FF5A-48C1-9B27-1FEB6EEDFA1C}"/>
            </c:ext>
          </c:extLst>
        </c:ser>
        <c:dLbls>
          <c:showLegendKey val="0"/>
          <c:showVal val="0"/>
          <c:showCatName val="0"/>
          <c:showSerName val="0"/>
          <c:showPercent val="0"/>
          <c:showBubbleSize val="0"/>
        </c:dLbls>
        <c:smooth val="0"/>
        <c:axId val="58706176"/>
        <c:axId val="58716160"/>
      </c:lineChart>
      <c:catAx>
        <c:axId val="5870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716160"/>
        <c:crosses val="autoZero"/>
        <c:auto val="1"/>
        <c:lblAlgn val="ctr"/>
        <c:lblOffset val="100"/>
        <c:noMultiLvlLbl val="0"/>
      </c:catAx>
      <c:valAx>
        <c:axId val="58716160"/>
        <c:scaling>
          <c:orientation val="minMax"/>
          <c:max val="168000"/>
          <c:min val="15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706176"/>
        <c:crosses val="autoZero"/>
        <c:crossBetween val="between"/>
      </c:valAx>
      <c:spPr>
        <a:noFill/>
        <a:ln>
          <a:noFill/>
        </a:ln>
        <a:effectLst/>
      </c:spPr>
    </c:plotArea>
    <c:legend>
      <c:legendPos val="b"/>
      <c:layout>
        <c:manualLayout>
          <c:xMode val="edge"/>
          <c:yMode val="edge"/>
          <c:x val="0.2300748366013072"/>
          <c:y val="0.89983571428571429"/>
          <c:w val="0.50832503678092678"/>
          <c:h val="9.238966405869106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68600679235753"/>
          <c:y val="3.0669791284374175E-2"/>
          <c:w val="0.82002285984162093"/>
          <c:h val="0.76921882249131224"/>
        </c:manualLayout>
      </c:layout>
      <c:lineChart>
        <c:grouping val="standard"/>
        <c:varyColors val="0"/>
        <c:ser>
          <c:idx val="0"/>
          <c:order val="0"/>
          <c:tx>
            <c:strRef>
              <c:f>' Graf. da 2.2 a 2.7'!$B$19</c:f>
              <c:strCache>
                <c:ptCount val="1"/>
                <c:pt idx="0">
                  <c:v>Maschi</c:v>
                </c:pt>
              </c:strCache>
            </c:strRef>
          </c:tx>
          <c:spPr>
            <a:ln w="28575" cap="rnd">
              <a:solidFill>
                <a:schemeClr val="accent1"/>
              </a:solidFill>
              <a:round/>
            </a:ln>
            <a:effectLst/>
          </c:spPr>
          <c:marker>
            <c:symbol val="none"/>
          </c:marker>
          <c:dLbls>
            <c:dLbl>
              <c:idx val="0"/>
              <c:layout>
                <c:manualLayout>
                  <c:x val="-8.6014125980738848E-2"/>
                  <c:y val="-4.77277777777777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C8-458A-BF96-0DD8A0C7389D}"/>
                </c:ext>
              </c:extLst>
            </c:dLbl>
            <c:dLbl>
              <c:idx val="1"/>
              <c:layout>
                <c:manualLayout>
                  <c:x val="-9.0174414357515525E-2"/>
                  <c:y val="-4.18481481481481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C8-458A-BF96-0DD8A0C7389D}"/>
                </c:ext>
              </c:extLst>
            </c:dLbl>
            <c:dLbl>
              <c:idx val="2"/>
              <c:layout>
                <c:manualLayout>
                  <c:x val="-9.0174414357515525E-2"/>
                  <c:y val="-3.00888888888888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C8-458A-BF96-0DD8A0C7389D}"/>
                </c:ext>
              </c:extLst>
            </c:dLbl>
            <c:dLbl>
              <c:idx val="3"/>
              <c:layout>
                <c:manualLayout>
                  <c:x val="-9.0174509803921568E-2"/>
                  <c:y val="-4.18481481481481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C8-458A-BF96-0DD8A0C7389D}"/>
                </c:ext>
              </c:extLst>
            </c:dLbl>
            <c:dLbl>
              <c:idx val="4"/>
              <c:layout>
                <c:manualLayout>
                  <c:x val="-0.10677581699346413"/>
                  <c:y val="5.188888888888888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C8-458A-BF96-0DD8A0C7389D}"/>
                </c:ext>
              </c:extLst>
            </c:dLbl>
            <c:dLbl>
              <c:idx val="5"/>
              <c:layout>
                <c:manualLayout>
                  <c:x val="-9.8475163398692805E-2"/>
                  <c:y val="1.694814814814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C8-458A-BF96-0DD8A0C7389D}"/>
                </c:ext>
              </c:extLst>
            </c:dLbl>
            <c:dLbl>
              <c:idx val="6"/>
              <c:layout>
                <c:manualLayout>
                  <c:x val="-1.3571241830065512E-2"/>
                  <c:y val="-4.18481481481481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EC8-458A-BF96-0DD8A0C7389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2.7'!$F$19:$L$19</c:f>
              <c:numCache>
                <c:formatCode>#,##0</c:formatCode>
                <c:ptCount val="7"/>
                <c:pt idx="0">
                  <c:v>186476</c:v>
                </c:pt>
                <c:pt idx="1">
                  <c:v>185552</c:v>
                </c:pt>
                <c:pt idx="2">
                  <c:v>184665</c:v>
                </c:pt>
                <c:pt idx="3">
                  <c:v>182862</c:v>
                </c:pt>
                <c:pt idx="4">
                  <c:v>182429</c:v>
                </c:pt>
                <c:pt idx="5">
                  <c:v>182040</c:v>
                </c:pt>
                <c:pt idx="6">
                  <c:v>181616</c:v>
                </c:pt>
              </c:numCache>
            </c:numRef>
          </c:val>
          <c:smooth val="0"/>
          <c:extLst>
            <c:ext xmlns:c16="http://schemas.microsoft.com/office/drawing/2014/chart" uri="{C3380CC4-5D6E-409C-BE32-E72D297353CC}">
              <c16:uniqueId val="{00000007-7EC8-458A-BF96-0DD8A0C7389D}"/>
            </c:ext>
          </c:extLst>
        </c:ser>
        <c:ser>
          <c:idx val="1"/>
          <c:order val="1"/>
          <c:tx>
            <c:strRef>
              <c:f>' Graf. da 2.2 a 2.7'!$B$20</c:f>
              <c:strCache>
                <c:ptCount val="1"/>
                <c:pt idx="0">
                  <c:v>Femmine</c:v>
                </c:pt>
              </c:strCache>
            </c:strRef>
          </c:tx>
          <c:spPr>
            <a:ln w="28575" cap="rnd">
              <a:solidFill>
                <a:schemeClr val="accent2"/>
              </a:solidFill>
              <a:round/>
            </a:ln>
            <a:effectLst/>
          </c:spPr>
          <c:marker>
            <c:symbol val="none"/>
          </c:marker>
          <c:dLbls>
            <c:dLbl>
              <c:idx val="1"/>
              <c:layout>
                <c:manualLayout>
                  <c:x val="-8.9958496732026147E-2"/>
                  <c:y val="-2.71629629629629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EC8-458A-BF96-0DD8A0C7389D}"/>
                </c:ext>
              </c:extLst>
            </c:dLbl>
            <c:dLbl>
              <c:idx val="2"/>
              <c:layout>
                <c:manualLayout>
                  <c:x val="-9.4098868493642837E-2"/>
                  <c:y val="1.24500000000000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EC8-458A-BF96-0DD8A0C7389D}"/>
                </c:ext>
              </c:extLst>
            </c:dLbl>
            <c:dLbl>
              <c:idx val="3"/>
              <c:layout>
                <c:manualLayout>
                  <c:x val="-8.5808169934640521E-2"/>
                  <c:y val="4.18481481481481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EC8-458A-BF96-0DD8A0C7389D}"/>
                </c:ext>
              </c:extLst>
            </c:dLbl>
            <c:dLbl>
              <c:idx val="4"/>
              <c:layout>
                <c:manualLayout>
                  <c:x val="-8.9958496732026216E-2"/>
                  <c:y val="6.536666666666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EC8-458A-BF96-0DD8A0C7389D}"/>
                </c:ext>
              </c:extLst>
            </c:dLbl>
            <c:dLbl>
              <c:idx val="5"/>
              <c:layout>
                <c:manualLayout>
                  <c:x val="-9.8259150326797384E-2"/>
                  <c:y val="7.71259259259259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EC8-458A-BF96-0DD8A0C7389D}"/>
                </c:ext>
              </c:extLst>
            </c:dLbl>
            <c:dLbl>
              <c:idx val="6"/>
              <c:layout>
                <c:manualLayout>
                  <c:x val="-2.2033660130718953E-2"/>
                  <c:y val="8.30055555555555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EC8-458A-BF96-0DD8A0C7389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2.7'!$F$20:$L$20</c:f>
              <c:numCache>
                <c:formatCode>#,##0</c:formatCode>
                <c:ptCount val="7"/>
                <c:pt idx="0">
                  <c:v>196571</c:v>
                </c:pt>
                <c:pt idx="1">
                  <c:v>195123</c:v>
                </c:pt>
                <c:pt idx="2">
                  <c:v>194175</c:v>
                </c:pt>
                <c:pt idx="3">
                  <c:v>192353</c:v>
                </c:pt>
                <c:pt idx="4">
                  <c:v>191288</c:v>
                </c:pt>
                <c:pt idx="5">
                  <c:v>190600</c:v>
                </c:pt>
                <c:pt idx="6">
                  <c:v>189580</c:v>
                </c:pt>
              </c:numCache>
            </c:numRef>
          </c:val>
          <c:smooth val="0"/>
          <c:extLst>
            <c:ext xmlns:c16="http://schemas.microsoft.com/office/drawing/2014/chart" uri="{C3380CC4-5D6E-409C-BE32-E72D297353CC}">
              <c16:uniqueId val="{0000000E-7EC8-458A-BF96-0DD8A0C7389D}"/>
            </c:ext>
          </c:extLst>
        </c:ser>
        <c:dLbls>
          <c:showLegendKey val="0"/>
          <c:showVal val="0"/>
          <c:showCatName val="0"/>
          <c:showSerName val="0"/>
          <c:showPercent val="0"/>
          <c:showBubbleSize val="0"/>
        </c:dLbls>
        <c:smooth val="0"/>
        <c:axId val="58706176"/>
        <c:axId val="58716160"/>
      </c:lineChart>
      <c:catAx>
        <c:axId val="5870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716160"/>
        <c:crosses val="autoZero"/>
        <c:auto val="1"/>
        <c:lblAlgn val="ctr"/>
        <c:lblOffset val="100"/>
        <c:noMultiLvlLbl val="0"/>
      </c:catAx>
      <c:valAx>
        <c:axId val="58716160"/>
        <c:scaling>
          <c:orientation val="minMax"/>
          <c:max val="204000"/>
          <c:min val="18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706176"/>
        <c:crosses val="autoZero"/>
        <c:crossBetween val="between"/>
        <c:majorUnit val="2000"/>
      </c:valAx>
      <c:spPr>
        <a:noFill/>
        <a:ln>
          <a:noFill/>
        </a:ln>
        <a:effectLst/>
      </c:spPr>
    </c:plotArea>
    <c:legend>
      <c:legendPos val="b"/>
      <c:layout>
        <c:manualLayout>
          <c:xMode val="edge"/>
          <c:yMode val="edge"/>
          <c:x val="0.2300748366013072"/>
          <c:y val="0.89983571428571429"/>
          <c:w val="0.50832503678092678"/>
          <c:h val="9.2389664058691062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92743938096"/>
          <c:y val="3.456059738128639E-2"/>
          <c:w val="0.80288309207422182"/>
          <c:h val="0.7177029630042866"/>
        </c:manualLayout>
      </c:layout>
      <c:lineChart>
        <c:grouping val="standard"/>
        <c:varyColors val="0"/>
        <c:ser>
          <c:idx val="0"/>
          <c:order val="0"/>
          <c:tx>
            <c:strRef>
              <c:f>' Graf. da 2.2 a 2.7'!$B$22</c:f>
              <c:strCache>
                <c:ptCount val="1"/>
                <c:pt idx="0">
                  <c:v>Maschi</c:v>
                </c:pt>
              </c:strCache>
            </c:strRef>
          </c:tx>
          <c:spPr>
            <a:ln w="28575" cap="rnd">
              <a:solidFill>
                <a:schemeClr val="accent1"/>
              </a:solidFill>
              <a:round/>
            </a:ln>
            <a:effectLst/>
          </c:spPr>
          <c:marker>
            <c:symbol val="none"/>
          </c:marker>
          <c:dLbls>
            <c:dLbl>
              <c:idx val="3"/>
              <c:layout>
                <c:manualLayout>
                  <c:x val="-8.9958496732026147E-2"/>
                  <c:y val="-9.3383333333333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D2-4CCD-AAF5-C137FAF59DB0}"/>
                </c:ext>
              </c:extLst>
            </c:dLbl>
            <c:dLbl>
              <c:idx val="6"/>
              <c:layout>
                <c:manualLayout>
                  <c:x val="-1.9406862745098192E-2"/>
                  <c:y val="-5.22259259259259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D2-4CCD-AAF5-C137FAF59DB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2.7'!$F$22:$L$22</c:f>
              <c:numCache>
                <c:formatCode>#,##0</c:formatCode>
                <c:ptCount val="7"/>
                <c:pt idx="0">
                  <c:v>636732</c:v>
                </c:pt>
                <c:pt idx="1">
                  <c:v>635061</c:v>
                </c:pt>
                <c:pt idx="2">
                  <c:v>631743</c:v>
                </c:pt>
                <c:pt idx="3">
                  <c:v>625585</c:v>
                </c:pt>
                <c:pt idx="4">
                  <c:v>624162</c:v>
                </c:pt>
                <c:pt idx="5">
                  <c:v>622679</c:v>
                </c:pt>
                <c:pt idx="6">
                  <c:v>622185</c:v>
                </c:pt>
              </c:numCache>
            </c:numRef>
          </c:val>
          <c:smooth val="0"/>
          <c:extLst>
            <c:ext xmlns:c16="http://schemas.microsoft.com/office/drawing/2014/chart" uri="{C3380CC4-5D6E-409C-BE32-E72D297353CC}">
              <c16:uniqueId val="{00000002-FBD2-4CCD-AAF5-C137FAF59DB0}"/>
            </c:ext>
          </c:extLst>
        </c:ser>
        <c:ser>
          <c:idx val="1"/>
          <c:order val="1"/>
          <c:tx>
            <c:strRef>
              <c:f>' Graf. da 2.2 a 2.7'!$B$23</c:f>
              <c:strCache>
                <c:ptCount val="1"/>
                <c:pt idx="0">
                  <c:v>Femmine</c:v>
                </c:pt>
              </c:strCache>
            </c:strRef>
          </c:tx>
          <c:spPr>
            <a:ln w="28575"/>
          </c:spPr>
          <c:marker>
            <c:symbol val="none"/>
          </c:marker>
          <c:dLbls>
            <c:spPr>
              <a:noFill/>
              <a:ln>
                <a:noFill/>
              </a:ln>
              <a:effectLst/>
            </c:spPr>
            <c:txPr>
              <a:bodyPr wrap="square" lIns="38100" tIns="19050" rIns="38100" bIns="19050" anchor="ctr">
                <a:spAutoFit/>
              </a:bodyPr>
              <a:lstStyle/>
              <a:p>
                <a:pPr>
                  <a:defRPr sz="800"/>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2.7'!$F$23:$L$23</c:f>
              <c:numCache>
                <c:formatCode>#,##0</c:formatCode>
                <c:ptCount val="7"/>
                <c:pt idx="0">
                  <c:v>669327</c:v>
                </c:pt>
                <c:pt idx="1">
                  <c:v>665584</c:v>
                </c:pt>
                <c:pt idx="2">
                  <c:v>662198</c:v>
                </c:pt>
                <c:pt idx="3">
                  <c:v>655427</c:v>
                </c:pt>
                <c:pt idx="4">
                  <c:v>651788</c:v>
                </c:pt>
                <c:pt idx="5">
                  <c:v>649948</c:v>
                </c:pt>
                <c:pt idx="6">
                  <c:v>647778</c:v>
                </c:pt>
              </c:numCache>
            </c:numRef>
          </c:val>
          <c:smooth val="0"/>
          <c:extLst>
            <c:ext xmlns:c16="http://schemas.microsoft.com/office/drawing/2014/chart" uri="{C3380CC4-5D6E-409C-BE32-E72D297353CC}">
              <c16:uniqueId val="{00000003-FBD2-4CCD-AAF5-C137FAF59DB0}"/>
            </c:ext>
          </c:extLst>
        </c:ser>
        <c:dLbls>
          <c:showLegendKey val="0"/>
          <c:showVal val="0"/>
          <c:showCatName val="0"/>
          <c:showSerName val="0"/>
          <c:showPercent val="0"/>
          <c:showBubbleSize val="0"/>
        </c:dLbls>
        <c:smooth val="0"/>
        <c:axId val="58935552"/>
        <c:axId val="58949632"/>
      </c:lineChart>
      <c:catAx>
        <c:axId val="5893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949632"/>
        <c:crosses val="autoZero"/>
        <c:auto val="1"/>
        <c:lblAlgn val="ctr"/>
        <c:lblOffset val="100"/>
        <c:noMultiLvlLbl val="0"/>
      </c:catAx>
      <c:valAx>
        <c:axId val="58949632"/>
        <c:scaling>
          <c:orientation val="minMax"/>
          <c:min val="62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9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92743938096"/>
          <c:y val="3.456059738128639E-2"/>
          <c:w val="0.80288309207422182"/>
          <c:h val="0.7177029630042866"/>
        </c:manualLayout>
      </c:layout>
      <c:lineChart>
        <c:grouping val="standard"/>
        <c:varyColors val="0"/>
        <c:ser>
          <c:idx val="0"/>
          <c:order val="0"/>
          <c:tx>
            <c:strRef>
              <c:f>' Graf. da 2.2 a 2.7'!$B$25</c:f>
              <c:strCache>
                <c:ptCount val="1"/>
                <c:pt idx="0">
                  <c:v>Maschi</c:v>
                </c:pt>
              </c:strCache>
            </c:strRef>
          </c:tx>
          <c:spPr>
            <a:ln w="28575" cap="rnd">
              <a:solidFill>
                <a:schemeClr val="accent1"/>
              </a:solidFill>
              <a:round/>
            </a:ln>
            <a:effectLst/>
          </c:spPr>
          <c:marker>
            <c:symbol val="none"/>
          </c:marker>
          <c:dLbls>
            <c:dLbl>
              <c:idx val="0"/>
              <c:layout>
                <c:manualLayout>
                  <c:x val="-0.10666352579051928"/>
                  <c:y val="-0.1815777777777777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21-4D9E-8887-465C4B1F2275}"/>
                </c:ext>
              </c:extLst>
            </c:dLbl>
            <c:dLbl>
              <c:idx val="1"/>
              <c:layout>
                <c:manualLayout>
                  <c:x val="-0.10666352579051927"/>
                  <c:y val="-0.1462999999999999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21-4D9E-8887-465C4B1F2275}"/>
                </c:ext>
              </c:extLst>
            </c:dLbl>
            <c:dLbl>
              <c:idx val="2"/>
              <c:layout>
                <c:manualLayout>
                  <c:x val="-0.11065243849771901"/>
                  <c:y val="-9.9262962962962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21-4D9E-8887-465C4B1F2275}"/>
                </c:ext>
              </c:extLst>
            </c:dLbl>
            <c:dLbl>
              <c:idx val="3"/>
              <c:layout>
                <c:manualLayout>
                  <c:x val="-9.8685620915032676E-2"/>
                  <c:y val="-0.1110222222222223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21-4D9E-8887-465C4B1F2275}"/>
                </c:ext>
              </c:extLst>
            </c:dLbl>
            <c:dLbl>
              <c:idx val="4"/>
              <c:layout>
                <c:manualLayout>
                  <c:x val="-7.8741176470588314E-2"/>
                  <c:y val="-8.16240740740741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21-4D9E-8887-465C4B1F2275}"/>
                </c:ext>
              </c:extLst>
            </c:dLbl>
            <c:dLbl>
              <c:idx val="5"/>
              <c:layout>
                <c:manualLayout>
                  <c:x val="-8.1973856209150334E-2"/>
                  <c:y val="-4.63462962962962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F21-4D9E-8887-465C4B1F2275}"/>
                </c:ext>
              </c:extLst>
            </c:dLbl>
            <c:dLbl>
              <c:idx val="6"/>
              <c:layout>
                <c:manualLayout>
                  <c:x val="0"/>
                  <c:y val="2.42092592592591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21-4D9E-8887-465C4B1F227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2.7'!$F$25:$L$25</c:f>
              <c:numCache>
                <c:formatCode>#,##0</c:formatCode>
                <c:ptCount val="7"/>
                <c:pt idx="0">
                  <c:v>29156469</c:v>
                </c:pt>
                <c:pt idx="1">
                  <c:v>29131195</c:v>
                </c:pt>
                <c:pt idx="2">
                  <c:v>29050096</c:v>
                </c:pt>
                <c:pt idx="3">
                  <c:v>28866226</c:v>
                </c:pt>
                <c:pt idx="4">
                  <c:v>28818956</c:v>
                </c:pt>
                <c:pt idx="5">
                  <c:v>28814832</c:v>
                </c:pt>
                <c:pt idx="6">
                  <c:v>28851041</c:v>
                </c:pt>
              </c:numCache>
            </c:numRef>
          </c:val>
          <c:smooth val="0"/>
          <c:extLst>
            <c:ext xmlns:c16="http://schemas.microsoft.com/office/drawing/2014/chart" uri="{C3380CC4-5D6E-409C-BE32-E72D297353CC}">
              <c16:uniqueId val="{00000007-2F21-4D9E-8887-465C4B1F2275}"/>
            </c:ext>
          </c:extLst>
        </c:ser>
        <c:ser>
          <c:idx val="1"/>
          <c:order val="1"/>
          <c:tx>
            <c:strRef>
              <c:f>' Graf. da 2.2 a 2.7'!$B$26</c:f>
              <c:strCache>
                <c:ptCount val="1"/>
                <c:pt idx="0">
                  <c:v>Femmine</c:v>
                </c:pt>
              </c:strCache>
            </c:strRef>
          </c:tx>
          <c:spPr>
            <a:ln w="28575"/>
          </c:spPr>
          <c:marker>
            <c:symbol val="none"/>
          </c:marker>
          <c:dLbls>
            <c:dLbl>
              <c:idx val="0"/>
              <c:layout>
                <c:manualLayout>
                  <c:x val="-0.10666352579051928"/>
                  <c:y val="-8.16240740740740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21-4D9E-8887-465C4B1F2275}"/>
                </c:ext>
              </c:extLst>
            </c:dLbl>
            <c:dLbl>
              <c:idx val="1"/>
              <c:layout>
                <c:manualLayout>
                  <c:x val="-0.10682941176470588"/>
                  <c:y val="-5.22259259259259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F21-4D9E-8887-465C4B1F2275}"/>
                </c:ext>
              </c:extLst>
            </c:dLbl>
            <c:dLbl>
              <c:idx val="2"/>
              <c:layout>
                <c:manualLayout>
                  <c:x val="-0.10666339869281045"/>
                  <c:y val="-3.45870370370370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21-4D9E-8887-465C4B1F2275}"/>
                </c:ext>
              </c:extLst>
            </c:dLbl>
            <c:dLbl>
              <c:idx val="3"/>
              <c:layout>
                <c:manualLayout>
                  <c:x val="-0.10666352579051927"/>
                  <c:y val="-3.4587037037037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21-4D9E-8887-465C4B1F2275}"/>
                </c:ext>
              </c:extLst>
            </c:dLbl>
            <c:dLbl>
              <c:idx val="4"/>
              <c:layout>
                <c:manualLayout>
                  <c:x val="-8.2730049547321299E-2"/>
                  <c:y val="-1.694814814814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F21-4D9E-8887-465C4B1F2275}"/>
                </c:ext>
              </c:extLst>
            </c:dLbl>
            <c:dLbl>
              <c:idx val="5"/>
              <c:layout>
                <c:manualLayout>
                  <c:x val="-7.3995901156627644E-2"/>
                  <c:y val="1.83296296296296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F21-4D9E-8887-465C4B1F2275}"/>
                </c:ext>
              </c:extLst>
            </c:dLbl>
            <c:dLbl>
              <c:idx val="6"/>
              <c:layout>
                <c:manualLayout>
                  <c:x val="0"/>
                  <c:y val="5.948703703703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F21-4D9E-8887-465C4B1F2275}"/>
                </c:ext>
              </c:extLst>
            </c:dLbl>
            <c:spPr>
              <a:noFill/>
              <a:ln>
                <a:noFill/>
              </a:ln>
              <a:effectLst/>
            </c:spPr>
            <c:txPr>
              <a:bodyPr wrap="square" lIns="38100" tIns="19050" rIns="38100" bIns="19050" anchor="ctr">
                <a:spAutoFit/>
              </a:bodyPr>
              <a:lstStyle/>
              <a:p>
                <a:pPr>
                  <a:defRPr sz="800"/>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Graf. da 2.2 a 2.7'!$F$9:$L$9</c:f>
              <c:strCache>
                <c:ptCount val="7"/>
                <c:pt idx="0">
                  <c:v>2018</c:v>
                </c:pt>
                <c:pt idx="1">
                  <c:v>2019</c:v>
                </c:pt>
                <c:pt idx="2">
                  <c:v>2020</c:v>
                </c:pt>
                <c:pt idx="3">
                  <c:v>2021</c:v>
                </c:pt>
                <c:pt idx="4">
                  <c:v>2022</c:v>
                </c:pt>
                <c:pt idx="5">
                  <c:v>2023</c:v>
                </c:pt>
                <c:pt idx="6">
                  <c:v>2024*</c:v>
                </c:pt>
              </c:strCache>
            </c:strRef>
          </c:cat>
          <c:val>
            <c:numRef>
              <c:f>' Graf. da 2.2 a 2.7'!$F$26:$L$26</c:f>
              <c:numCache>
                <c:formatCode>#,##0</c:formatCode>
                <c:ptCount val="7"/>
                <c:pt idx="0">
                  <c:v>30781300</c:v>
                </c:pt>
                <c:pt idx="1">
                  <c:v>30685478</c:v>
                </c:pt>
                <c:pt idx="2">
                  <c:v>30591392</c:v>
                </c:pt>
                <c:pt idx="3">
                  <c:v>30369987</c:v>
                </c:pt>
                <c:pt idx="4">
                  <c:v>30211177</c:v>
                </c:pt>
                <c:pt idx="5">
                  <c:v>30182369</c:v>
                </c:pt>
                <c:pt idx="6">
                  <c:v>30138708</c:v>
                </c:pt>
              </c:numCache>
            </c:numRef>
          </c:val>
          <c:smooth val="0"/>
          <c:extLst>
            <c:ext xmlns:c16="http://schemas.microsoft.com/office/drawing/2014/chart" uri="{C3380CC4-5D6E-409C-BE32-E72D297353CC}">
              <c16:uniqueId val="{0000000F-2F21-4D9E-8887-465C4B1F2275}"/>
            </c:ext>
          </c:extLst>
        </c:ser>
        <c:dLbls>
          <c:showLegendKey val="0"/>
          <c:showVal val="0"/>
          <c:showCatName val="0"/>
          <c:showSerName val="0"/>
          <c:showPercent val="0"/>
          <c:showBubbleSize val="0"/>
        </c:dLbls>
        <c:smooth val="0"/>
        <c:axId val="58935552"/>
        <c:axId val="58949632"/>
      </c:lineChart>
      <c:catAx>
        <c:axId val="58935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949632"/>
        <c:crosses val="autoZero"/>
        <c:auto val="1"/>
        <c:lblAlgn val="ctr"/>
        <c:lblOffset val="100"/>
        <c:noMultiLvlLbl val="0"/>
      </c:catAx>
      <c:valAx>
        <c:axId val="58949632"/>
        <c:scaling>
          <c:orientation val="minMax"/>
          <c:max val="31400000"/>
          <c:min val="287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8935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324479166666672E-2"/>
          <c:y val="6.4675925925925928E-2"/>
          <c:w val="0.91383177083333333"/>
          <c:h val="0.68244675925925924"/>
        </c:manualLayout>
      </c:layout>
      <c:lineChart>
        <c:grouping val="standard"/>
        <c:varyColors val="0"/>
        <c:ser>
          <c:idx val="1"/>
          <c:order val="0"/>
          <c:tx>
            <c:strRef>
              <c:f>'Graf. da 2.8 a 2.13'!$B$5</c:f>
              <c:strCache>
                <c:ptCount val="1"/>
                <c:pt idx="0">
                  <c:v>Italia</c:v>
                </c:pt>
              </c:strCache>
            </c:strRef>
          </c:tx>
          <c:spPr>
            <a:ln>
              <a:solidFill>
                <a:schemeClr val="accent1"/>
              </a:solidFill>
            </a:ln>
          </c:spPr>
          <c:marker>
            <c:symbol val="none"/>
          </c:marker>
          <c:dLbls>
            <c:numFmt formatCode="#,##0.0" sourceLinked="0"/>
            <c:spPr>
              <a:noFill/>
              <a:ln>
                <a:noFill/>
              </a:ln>
              <a:effectLst/>
            </c:spPr>
            <c:txPr>
              <a:bodyPr/>
              <a:lstStyle/>
              <a:p>
                <a:pPr>
                  <a:defRPr sz="800">
                    <a:solidFill>
                      <a:srgbClr val="0070C0"/>
                    </a:solidFill>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2.13'!$E$5:$U$5</c:f>
              <c:numCache>
                <c:formatCode>General</c:formatCode>
                <c:ptCount val="17"/>
                <c:pt idx="0">
                  <c:v>9.6999999999999993</c:v>
                </c:pt>
                <c:pt idx="1">
                  <c:v>9.8000000000000007</c:v>
                </c:pt>
                <c:pt idx="2">
                  <c:v>9.6</c:v>
                </c:pt>
                <c:pt idx="3">
                  <c:v>9.5</c:v>
                </c:pt>
                <c:pt idx="4">
                  <c:v>9.1999999999999993</c:v>
                </c:pt>
                <c:pt idx="5">
                  <c:v>9</c:v>
                </c:pt>
                <c:pt idx="6">
                  <c:v>8.5</c:v>
                </c:pt>
                <c:pt idx="7">
                  <c:v>8.3000000000000007</c:v>
                </c:pt>
                <c:pt idx="8">
                  <c:v>8</c:v>
                </c:pt>
                <c:pt idx="9">
                  <c:v>7.8</c:v>
                </c:pt>
                <c:pt idx="10">
                  <c:v>7.6</c:v>
                </c:pt>
                <c:pt idx="11">
                  <c:v>7.3</c:v>
                </c:pt>
                <c:pt idx="12" formatCode="0.0">
                  <c:v>7</c:v>
                </c:pt>
                <c:pt idx="13">
                  <c:v>6.8</c:v>
                </c:pt>
                <c:pt idx="14" formatCode="0.0">
                  <c:v>6.8</c:v>
                </c:pt>
                <c:pt idx="15" formatCode="#,##0.0">
                  <c:v>6.7</c:v>
                </c:pt>
                <c:pt idx="16" formatCode="#,##0.0">
                  <c:v>6.4</c:v>
                </c:pt>
              </c:numCache>
            </c:numRef>
          </c:val>
          <c:smooth val="0"/>
          <c:extLst>
            <c:ext xmlns:c16="http://schemas.microsoft.com/office/drawing/2014/chart" uri="{C3380CC4-5D6E-409C-BE32-E72D297353CC}">
              <c16:uniqueId val="{00000000-615E-4445-A536-978A4A1E2A11}"/>
            </c:ext>
          </c:extLst>
        </c:ser>
        <c:ser>
          <c:idx val="2"/>
          <c:order val="1"/>
          <c:tx>
            <c:strRef>
              <c:f>'Graf. da 2.8 a 2.13'!$B$6</c:f>
              <c:strCache>
                <c:ptCount val="1"/>
                <c:pt idx="0">
                  <c:v>  Abruzzo</c:v>
                </c:pt>
              </c:strCache>
            </c:strRef>
          </c:tx>
          <c:spPr>
            <a:ln>
              <a:solidFill>
                <a:schemeClr val="accent2"/>
              </a:solidFill>
            </a:ln>
          </c:spPr>
          <c:marker>
            <c:symbol val="none"/>
          </c:marker>
          <c:dLbls>
            <c:dLbl>
              <c:idx val="16"/>
              <c:layout>
                <c:manualLayout>
                  <c:x val="-1.353246527777794E-2"/>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5E-4445-A536-978A4A1E2A11}"/>
                </c:ext>
              </c:extLst>
            </c:dLbl>
            <c:numFmt formatCode="#,##0.0" sourceLinked="0"/>
            <c:spPr>
              <a:noFill/>
              <a:ln>
                <a:noFill/>
              </a:ln>
              <a:effectLst/>
            </c:spPr>
            <c:txPr>
              <a:bodyPr/>
              <a:lstStyle/>
              <a:p>
                <a:pPr>
                  <a:defRPr sz="800">
                    <a:solidFill>
                      <a:schemeClr val="accent2">
                        <a:lumMod val="50000"/>
                      </a:schemeClr>
                    </a:solidFill>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2.13'!$E$6:$U$6</c:f>
              <c:numCache>
                <c:formatCode>General</c:formatCode>
                <c:ptCount val="17"/>
                <c:pt idx="0">
                  <c:v>8.8000000000000007</c:v>
                </c:pt>
                <c:pt idx="1">
                  <c:v>9</c:v>
                </c:pt>
                <c:pt idx="2">
                  <c:v>8.6999999999999993</c:v>
                </c:pt>
                <c:pt idx="3">
                  <c:v>9</c:v>
                </c:pt>
                <c:pt idx="4">
                  <c:v>8.6999999999999993</c:v>
                </c:pt>
                <c:pt idx="5">
                  <c:v>8.5</c:v>
                </c:pt>
                <c:pt idx="6">
                  <c:v>8.1999999999999993</c:v>
                </c:pt>
                <c:pt idx="7">
                  <c:v>7.9</c:v>
                </c:pt>
                <c:pt idx="8">
                  <c:v>7.7</c:v>
                </c:pt>
                <c:pt idx="9">
                  <c:v>7.6</c:v>
                </c:pt>
                <c:pt idx="10">
                  <c:v>7.2</c:v>
                </c:pt>
                <c:pt idx="11">
                  <c:v>6.8</c:v>
                </c:pt>
                <c:pt idx="12">
                  <c:v>6.6</c:v>
                </c:pt>
                <c:pt idx="13">
                  <c:v>6.4</c:v>
                </c:pt>
                <c:pt idx="14" formatCode="0.0">
                  <c:v>6.5</c:v>
                </c:pt>
                <c:pt idx="15" formatCode="#,##0.0">
                  <c:v>6.3</c:v>
                </c:pt>
                <c:pt idx="16" formatCode="#,##0.0">
                  <c:v>6</c:v>
                </c:pt>
              </c:numCache>
            </c:numRef>
          </c:val>
          <c:smooth val="0"/>
          <c:extLst>
            <c:ext xmlns:c16="http://schemas.microsoft.com/office/drawing/2014/chart" uri="{C3380CC4-5D6E-409C-BE32-E72D297353CC}">
              <c16:uniqueId val="{00000002-615E-4445-A536-978A4A1E2A11}"/>
            </c:ext>
          </c:extLst>
        </c:ser>
        <c:ser>
          <c:idx val="3"/>
          <c:order val="2"/>
          <c:tx>
            <c:strRef>
              <c:f>'Graf. da 2.8 a 2.13'!$B$7</c:f>
              <c:strCache>
                <c:ptCount val="1"/>
                <c:pt idx="0">
                  <c:v>    L'Aquila</c:v>
                </c:pt>
              </c:strCache>
            </c:strRef>
          </c:tx>
          <c:spPr>
            <a:ln>
              <a:solidFill>
                <a:schemeClr val="accent3"/>
              </a:solidFill>
            </a:ln>
          </c:spPr>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2.13'!$E$7:$U$7</c:f>
              <c:numCache>
                <c:formatCode>General</c:formatCode>
                <c:ptCount val="17"/>
                <c:pt idx="0">
                  <c:v>8.3000000000000007</c:v>
                </c:pt>
                <c:pt idx="1">
                  <c:v>8.3000000000000007</c:v>
                </c:pt>
                <c:pt idx="2">
                  <c:v>8.1999999999999993</c:v>
                </c:pt>
                <c:pt idx="3">
                  <c:v>8.6999999999999993</c:v>
                </c:pt>
                <c:pt idx="4">
                  <c:v>8.6</c:v>
                </c:pt>
                <c:pt idx="5">
                  <c:v>8.6999999999999993</c:v>
                </c:pt>
                <c:pt idx="6">
                  <c:v>8</c:v>
                </c:pt>
                <c:pt idx="7">
                  <c:v>7.7</c:v>
                </c:pt>
                <c:pt idx="8">
                  <c:v>7.8</c:v>
                </c:pt>
                <c:pt idx="9">
                  <c:v>7.5</c:v>
                </c:pt>
                <c:pt idx="10">
                  <c:v>7.1</c:v>
                </c:pt>
                <c:pt idx="11">
                  <c:v>6.9</c:v>
                </c:pt>
                <c:pt idx="12">
                  <c:v>6.3</c:v>
                </c:pt>
                <c:pt idx="13">
                  <c:v>6.4</c:v>
                </c:pt>
                <c:pt idx="14" formatCode="0.0">
                  <c:v>6</c:v>
                </c:pt>
                <c:pt idx="15" formatCode="#,##0.0">
                  <c:v>6.1</c:v>
                </c:pt>
                <c:pt idx="16" formatCode="#,##0.0">
                  <c:v>5.8</c:v>
                </c:pt>
              </c:numCache>
            </c:numRef>
          </c:val>
          <c:smooth val="0"/>
          <c:extLst>
            <c:ext xmlns:c16="http://schemas.microsoft.com/office/drawing/2014/chart" uri="{C3380CC4-5D6E-409C-BE32-E72D297353CC}">
              <c16:uniqueId val="{00000003-615E-4445-A536-978A4A1E2A11}"/>
            </c:ext>
          </c:extLst>
        </c:ser>
        <c:ser>
          <c:idx val="4"/>
          <c:order val="3"/>
          <c:tx>
            <c:strRef>
              <c:f>'Graf. da 2.8 a 2.13'!$B$8</c:f>
              <c:strCache>
                <c:ptCount val="1"/>
                <c:pt idx="0">
                  <c:v>    Teramo</c:v>
                </c:pt>
              </c:strCache>
            </c:strRef>
          </c:tx>
          <c:spPr>
            <a:ln>
              <a:solidFill>
                <a:srgbClr val="FFFF00"/>
              </a:solidFill>
            </a:ln>
          </c:spPr>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2.13'!$E$8:$U$8</c:f>
              <c:numCache>
                <c:formatCode>General</c:formatCode>
                <c:ptCount val="17"/>
                <c:pt idx="0">
                  <c:v>9.1</c:v>
                </c:pt>
                <c:pt idx="1">
                  <c:v>9.3000000000000007</c:v>
                </c:pt>
                <c:pt idx="2">
                  <c:v>9</c:v>
                </c:pt>
                <c:pt idx="3">
                  <c:v>8.9</c:v>
                </c:pt>
                <c:pt idx="4">
                  <c:v>8.6</c:v>
                </c:pt>
                <c:pt idx="5">
                  <c:v>8.4</c:v>
                </c:pt>
                <c:pt idx="6">
                  <c:v>8.4</c:v>
                </c:pt>
                <c:pt idx="7">
                  <c:v>8</c:v>
                </c:pt>
                <c:pt idx="8">
                  <c:v>7.7</c:v>
                </c:pt>
                <c:pt idx="9">
                  <c:v>7.8</c:v>
                </c:pt>
                <c:pt idx="10">
                  <c:v>7.5</c:v>
                </c:pt>
                <c:pt idx="11">
                  <c:v>6.8</c:v>
                </c:pt>
                <c:pt idx="12">
                  <c:v>6.7</c:v>
                </c:pt>
                <c:pt idx="13">
                  <c:v>6.4</c:v>
                </c:pt>
                <c:pt idx="14" formatCode="0.0">
                  <c:v>6.6</c:v>
                </c:pt>
                <c:pt idx="15" formatCode="#,##0.0">
                  <c:v>6.5</c:v>
                </c:pt>
                <c:pt idx="16" formatCode="#,##0.0">
                  <c:v>6.3</c:v>
                </c:pt>
              </c:numCache>
            </c:numRef>
          </c:val>
          <c:smooth val="0"/>
          <c:extLst>
            <c:ext xmlns:c16="http://schemas.microsoft.com/office/drawing/2014/chart" uri="{C3380CC4-5D6E-409C-BE32-E72D297353CC}">
              <c16:uniqueId val="{00000004-615E-4445-A536-978A4A1E2A11}"/>
            </c:ext>
          </c:extLst>
        </c:ser>
        <c:ser>
          <c:idx val="5"/>
          <c:order val="4"/>
          <c:tx>
            <c:strRef>
              <c:f>'Graf. da 2.8 a 2.13'!$B$9</c:f>
              <c:strCache>
                <c:ptCount val="1"/>
                <c:pt idx="0">
                  <c:v>    Pescara</c:v>
                </c:pt>
              </c:strCache>
            </c:strRef>
          </c:tx>
          <c:spPr>
            <a:ln>
              <a:solidFill>
                <a:srgbClr val="7030A0"/>
              </a:solidFill>
            </a:ln>
          </c:spPr>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2.13'!$E$9:$U$9</c:f>
              <c:numCache>
                <c:formatCode>General</c:formatCode>
                <c:ptCount val="17"/>
                <c:pt idx="0">
                  <c:v>9.5</c:v>
                </c:pt>
                <c:pt idx="1">
                  <c:v>9.6999999999999993</c:v>
                </c:pt>
                <c:pt idx="2">
                  <c:v>9.1</c:v>
                </c:pt>
                <c:pt idx="3">
                  <c:v>9.5</c:v>
                </c:pt>
                <c:pt idx="4">
                  <c:v>9.3000000000000007</c:v>
                </c:pt>
                <c:pt idx="5">
                  <c:v>8.8000000000000007</c:v>
                </c:pt>
                <c:pt idx="6">
                  <c:v>8.6</c:v>
                </c:pt>
                <c:pt idx="7">
                  <c:v>8.3000000000000007</c:v>
                </c:pt>
                <c:pt idx="8">
                  <c:v>7.9</c:v>
                </c:pt>
                <c:pt idx="9">
                  <c:v>7.9</c:v>
                </c:pt>
                <c:pt idx="10">
                  <c:v>7.3</c:v>
                </c:pt>
                <c:pt idx="11">
                  <c:v>6.9</c:v>
                </c:pt>
                <c:pt idx="12">
                  <c:v>6.8</c:v>
                </c:pt>
                <c:pt idx="13">
                  <c:v>6.8</c:v>
                </c:pt>
                <c:pt idx="14" formatCode="0.0">
                  <c:v>7</c:v>
                </c:pt>
                <c:pt idx="15" formatCode="#,##0.0">
                  <c:v>6.6</c:v>
                </c:pt>
                <c:pt idx="16" formatCode="#,##0.0">
                  <c:v>5.9</c:v>
                </c:pt>
              </c:numCache>
            </c:numRef>
          </c:val>
          <c:smooth val="0"/>
          <c:extLst>
            <c:ext xmlns:c16="http://schemas.microsoft.com/office/drawing/2014/chart" uri="{C3380CC4-5D6E-409C-BE32-E72D297353CC}">
              <c16:uniqueId val="{00000005-615E-4445-A536-978A4A1E2A11}"/>
            </c:ext>
          </c:extLst>
        </c:ser>
        <c:ser>
          <c:idx val="6"/>
          <c:order val="5"/>
          <c:tx>
            <c:strRef>
              <c:f>'Graf. da 2.8 a 2.13'!$B$10</c:f>
              <c:strCache>
                <c:ptCount val="1"/>
                <c:pt idx="0">
                  <c:v>    Chieti</c:v>
                </c:pt>
              </c:strCache>
            </c:strRef>
          </c:tx>
          <c:spPr>
            <a:ln>
              <a:solidFill>
                <a:schemeClr val="accent6"/>
              </a:solidFill>
            </a:ln>
          </c:spPr>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2.13'!$E$10:$U$10</c:f>
              <c:numCache>
                <c:formatCode>General</c:formatCode>
                <c:ptCount val="17"/>
                <c:pt idx="0">
                  <c:v>8.6</c:v>
                </c:pt>
                <c:pt idx="1">
                  <c:v>8.8000000000000007</c:v>
                </c:pt>
                <c:pt idx="2">
                  <c:v>8.6</c:v>
                </c:pt>
                <c:pt idx="3">
                  <c:v>8.8000000000000007</c:v>
                </c:pt>
                <c:pt idx="4">
                  <c:v>8.3000000000000007</c:v>
                </c:pt>
                <c:pt idx="5">
                  <c:v>8.3000000000000007</c:v>
                </c:pt>
                <c:pt idx="6">
                  <c:v>7.7</c:v>
                </c:pt>
                <c:pt idx="7">
                  <c:v>7.7</c:v>
                </c:pt>
                <c:pt idx="8">
                  <c:v>7.4</c:v>
                </c:pt>
                <c:pt idx="9">
                  <c:v>7.3</c:v>
                </c:pt>
                <c:pt idx="10">
                  <c:v>7</c:v>
                </c:pt>
                <c:pt idx="11">
                  <c:v>6.6</c:v>
                </c:pt>
                <c:pt idx="12">
                  <c:v>6.4</c:v>
                </c:pt>
                <c:pt idx="13">
                  <c:v>6.1</c:v>
                </c:pt>
                <c:pt idx="14" formatCode="0.0">
                  <c:v>6.4</c:v>
                </c:pt>
                <c:pt idx="15" formatCode="#,##0.0">
                  <c:v>6.1</c:v>
                </c:pt>
                <c:pt idx="16" formatCode="#,##0.0">
                  <c:v>5.8</c:v>
                </c:pt>
              </c:numCache>
            </c:numRef>
          </c:val>
          <c:smooth val="0"/>
          <c:extLst>
            <c:ext xmlns:c16="http://schemas.microsoft.com/office/drawing/2014/chart" uri="{C3380CC4-5D6E-409C-BE32-E72D297353CC}">
              <c16:uniqueId val="{00000006-615E-4445-A536-978A4A1E2A11}"/>
            </c:ext>
          </c:extLst>
        </c:ser>
        <c:dLbls>
          <c:showLegendKey val="0"/>
          <c:showVal val="0"/>
          <c:showCatName val="0"/>
          <c:showSerName val="0"/>
          <c:showPercent val="0"/>
          <c:showBubbleSize val="0"/>
        </c:dLbls>
        <c:smooth val="0"/>
        <c:axId val="55173888"/>
        <c:axId val="55175424"/>
      </c:lineChart>
      <c:catAx>
        <c:axId val="55173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5175424"/>
        <c:crosses val="autoZero"/>
        <c:auto val="1"/>
        <c:lblAlgn val="ctr"/>
        <c:lblOffset val="100"/>
        <c:noMultiLvlLbl val="0"/>
      </c:catAx>
      <c:valAx>
        <c:axId val="55175424"/>
        <c:scaling>
          <c:orientation val="minMax"/>
          <c:max val="10"/>
          <c:min val="5.5"/>
        </c:scaling>
        <c:delete val="0"/>
        <c:axPos val="l"/>
        <c:majorGridlines>
          <c:spPr>
            <a:ln w="9525" cap="flat" cmpd="sng" algn="ctr">
              <a:solidFill>
                <a:schemeClr val="tx1">
                  <a:lumMod val="15000"/>
                  <a:lumOff val="85000"/>
                </a:schemeClr>
              </a:solidFill>
              <a:round/>
            </a:ln>
            <a:effectLst/>
          </c:spPr>
        </c:majorGridlines>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5173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97048611111124E-2"/>
          <c:y val="4.7037037037037037E-2"/>
          <c:w val="0.92213626421697292"/>
          <c:h val="0.68244675925925924"/>
        </c:manualLayout>
      </c:layout>
      <c:lineChart>
        <c:grouping val="standard"/>
        <c:varyColors val="0"/>
        <c:ser>
          <c:idx val="0"/>
          <c:order val="0"/>
          <c:tx>
            <c:strRef>
              <c:f>'Graf. da 2.8 a 2.13'!$B$16</c:f>
              <c:strCache>
                <c:ptCount val="1"/>
                <c:pt idx="0">
                  <c:v>Italia</c:v>
                </c:pt>
              </c:strCache>
            </c:strRef>
          </c:tx>
          <c:spPr>
            <a:ln w="19050" cap="rnd">
              <a:solidFill>
                <a:schemeClr val="accent1"/>
              </a:solidFill>
              <a:round/>
            </a:ln>
            <a:effectLst/>
          </c:spPr>
          <c:marker>
            <c:symbol val="none"/>
          </c:marker>
          <c:dLbls>
            <c:dLbl>
              <c:idx val="16"/>
              <c:layout>
                <c:manualLayout>
                  <c:x val="-1.9358506944444607E-2"/>
                  <c:y val="9.9262962962962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F2-497D-BFA5-0170855FAEF4}"/>
                </c:ext>
              </c:extLst>
            </c:dLbl>
            <c:spPr>
              <a:noFill/>
              <a:ln>
                <a:noFill/>
              </a:ln>
              <a:effectLst/>
            </c:spPr>
            <c:txPr>
              <a:bodyPr/>
              <a:lstStyle/>
              <a:p>
                <a:pPr>
                  <a:defRPr sz="800">
                    <a:solidFill>
                      <a:srgbClr val="0070C0"/>
                    </a:solidFill>
                  </a:defRPr>
                </a:pPr>
                <a:endParaRPr lang="it-IT"/>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2.13'!$E$16:$U$16</c:f>
              <c:numCache>
                <c:formatCode>General</c:formatCode>
                <c:ptCount val="17"/>
                <c:pt idx="0">
                  <c:v>9.8000000000000007</c:v>
                </c:pt>
                <c:pt idx="1">
                  <c:v>9.9</c:v>
                </c:pt>
                <c:pt idx="2">
                  <c:v>10</c:v>
                </c:pt>
                <c:pt idx="3">
                  <c:v>9.9</c:v>
                </c:pt>
                <c:pt idx="4">
                  <c:v>10</c:v>
                </c:pt>
                <c:pt idx="5">
                  <c:v>10.3</c:v>
                </c:pt>
                <c:pt idx="6">
                  <c:v>10</c:v>
                </c:pt>
                <c:pt idx="7">
                  <c:v>9.8000000000000007</c:v>
                </c:pt>
                <c:pt idx="8">
                  <c:v>10.7</c:v>
                </c:pt>
                <c:pt idx="9">
                  <c:v>10.1</c:v>
                </c:pt>
                <c:pt idx="10">
                  <c:v>10.7</c:v>
                </c:pt>
                <c:pt idx="11">
                  <c:v>10.5</c:v>
                </c:pt>
                <c:pt idx="12">
                  <c:v>10.6</c:v>
                </c:pt>
                <c:pt idx="13">
                  <c:v>12.5</c:v>
                </c:pt>
                <c:pt idx="14">
                  <c:v>11.9</c:v>
                </c:pt>
                <c:pt idx="15">
                  <c:v>12.1</c:v>
                </c:pt>
                <c:pt idx="16" formatCode="#,##0.0">
                  <c:v>11.2</c:v>
                </c:pt>
              </c:numCache>
            </c:numRef>
          </c:val>
          <c:smooth val="0"/>
          <c:extLst>
            <c:ext xmlns:c16="http://schemas.microsoft.com/office/drawing/2014/chart" uri="{C3380CC4-5D6E-409C-BE32-E72D297353CC}">
              <c16:uniqueId val="{00000001-2EF2-497D-BFA5-0170855FAEF4}"/>
            </c:ext>
          </c:extLst>
        </c:ser>
        <c:ser>
          <c:idx val="1"/>
          <c:order val="1"/>
          <c:tx>
            <c:strRef>
              <c:f>'Graf. da 2.8 a 2.13'!$B$17</c:f>
              <c:strCache>
                <c:ptCount val="1"/>
                <c:pt idx="0">
                  <c:v>  Abruzzo</c:v>
                </c:pt>
              </c:strCache>
            </c:strRef>
          </c:tx>
          <c:marker>
            <c:symbol val="none"/>
          </c:marker>
          <c:dLbls>
            <c:dLbl>
              <c:idx val="0"/>
              <c:layout>
                <c:manualLayout>
                  <c:x val="-4.3059363582493092E-2"/>
                  <c:y val="-5.22259259259259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F2-497D-BFA5-0170855FAEF4}"/>
                </c:ext>
              </c:extLst>
            </c:dLbl>
            <c:dLbl>
              <c:idx val="2"/>
              <c:layout>
                <c:manualLayout>
                  <c:x val="-4.3059363582493092E-2"/>
                  <c:y val="-4.63462962962962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F2-497D-BFA5-0170855FAEF4}"/>
                </c:ext>
              </c:extLst>
            </c:dLbl>
            <c:dLbl>
              <c:idx val="3"/>
              <c:layout>
                <c:manualLayout>
                  <c:x val="-3.476808689780251E-2"/>
                  <c:y val="-2.87074074074074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F2-497D-BFA5-0170855FAEF4}"/>
                </c:ext>
              </c:extLst>
            </c:dLbl>
            <c:dLbl>
              <c:idx val="5"/>
              <c:layout>
                <c:manualLayout>
                  <c:x val="-4.3059363582493092E-2"/>
                  <c:y val="-5.22259259259259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EF2-497D-BFA5-0170855FAEF4}"/>
                </c:ext>
              </c:extLst>
            </c:dLbl>
            <c:dLbl>
              <c:idx val="8"/>
              <c:layout>
                <c:manualLayout>
                  <c:x val="-4.3059363582493092E-2"/>
                  <c:y val="-5.22259259259259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EF2-497D-BFA5-0170855FAEF4}"/>
                </c:ext>
              </c:extLst>
            </c:dLbl>
            <c:dLbl>
              <c:idx val="9"/>
              <c:layout>
                <c:manualLayout>
                  <c:x val="-4.5823122477389948E-2"/>
                  <c:y val="-2.87074074074074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EF2-497D-BFA5-0170855FAEF4}"/>
                </c:ext>
              </c:extLst>
            </c:dLbl>
            <c:dLbl>
              <c:idx val="16"/>
              <c:layout>
                <c:manualLayout>
                  <c:x val="-1.052722254824608E-2"/>
                  <c:y val="-1.6948148148148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EF2-497D-BFA5-0170855FAEF4}"/>
                </c:ext>
              </c:extLst>
            </c:dLbl>
            <c:numFmt formatCode="#,##0.0" sourceLinked="0"/>
            <c:spPr>
              <a:noFill/>
              <a:ln>
                <a:noFill/>
              </a:ln>
              <a:effectLst/>
            </c:spPr>
            <c:txPr>
              <a:bodyPr/>
              <a:lstStyle/>
              <a:p>
                <a:pPr>
                  <a:defRPr sz="800">
                    <a:solidFill>
                      <a:schemeClr val="accent2">
                        <a:lumMod val="50000"/>
                      </a:schemeClr>
                    </a:solidFill>
                  </a:defRPr>
                </a:pPr>
                <a:endParaRPr lang="it-I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2.13'!$E$17:$U$17</c:f>
              <c:numCache>
                <c:formatCode>General</c:formatCode>
                <c:ptCount val="17"/>
                <c:pt idx="0">
                  <c:v>10.6</c:v>
                </c:pt>
                <c:pt idx="1">
                  <c:v>10.5</c:v>
                </c:pt>
                <c:pt idx="2">
                  <c:v>11.2</c:v>
                </c:pt>
                <c:pt idx="3">
                  <c:v>10.9</c:v>
                </c:pt>
                <c:pt idx="4">
                  <c:v>10.9</c:v>
                </c:pt>
                <c:pt idx="5">
                  <c:v>11.1</c:v>
                </c:pt>
                <c:pt idx="6">
                  <c:v>10.9</c:v>
                </c:pt>
                <c:pt idx="7">
                  <c:v>10.8</c:v>
                </c:pt>
                <c:pt idx="8">
                  <c:v>11.6</c:v>
                </c:pt>
                <c:pt idx="9">
                  <c:v>11</c:v>
                </c:pt>
                <c:pt idx="10">
                  <c:v>11.7</c:v>
                </c:pt>
                <c:pt idx="11">
                  <c:v>11.2</c:v>
                </c:pt>
                <c:pt idx="12">
                  <c:v>11.3</c:v>
                </c:pt>
                <c:pt idx="13">
                  <c:v>12.4</c:v>
                </c:pt>
                <c:pt idx="14">
                  <c:v>12.7</c:v>
                </c:pt>
                <c:pt idx="15">
                  <c:v>13.2</c:v>
                </c:pt>
                <c:pt idx="16" formatCode="#,##0.0">
                  <c:v>12.3</c:v>
                </c:pt>
              </c:numCache>
            </c:numRef>
          </c:val>
          <c:smooth val="0"/>
          <c:extLst>
            <c:ext xmlns:c16="http://schemas.microsoft.com/office/drawing/2014/chart" uri="{C3380CC4-5D6E-409C-BE32-E72D297353CC}">
              <c16:uniqueId val="{00000009-2EF2-497D-BFA5-0170855FAEF4}"/>
            </c:ext>
          </c:extLst>
        </c:ser>
        <c:ser>
          <c:idx val="2"/>
          <c:order val="2"/>
          <c:tx>
            <c:strRef>
              <c:f>'Graf. da 2.8 a 2.13'!$B$18</c:f>
              <c:strCache>
                <c:ptCount val="1"/>
                <c:pt idx="0">
                  <c:v>    L'Aquila</c:v>
                </c:pt>
              </c:strCache>
            </c:strRef>
          </c:tx>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2.13'!$E$18:$U$18</c:f>
              <c:numCache>
                <c:formatCode>General</c:formatCode>
                <c:ptCount val="17"/>
                <c:pt idx="0">
                  <c:v>11.4</c:v>
                </c:pt>
                <c:pt idx="1">
                  <c:v>11.5</c:v>
                </c:pt>
                <c:pt idx="2">
                  <c:v>12.9</c:v>
                </c:pt>
                <c:pt idx="3">
                  <c:v>11.9</c:v>
                </c:pt>
                <c:pt idx="4">
                  <c:v>11.7</c:v>
                </c:pt>
                <c:pt idx="5">
                  <c:v>11.9</c:v>
                </c:pt>
                <c:pt idx="6">
                  <c:v>11.7</c:v>
                </c:pt>
                <c:pt idx="7">
                  <c:v>11.5</c:v>
                </c:pt>
                <c:pt idx="8">
                  <c:v>11.9</c:v>
                </c:pt>
                <c:pt idx="9">
                  <c:v>11.8</c:v>
                </c:pt>
                <c:pt idx="10">
                  <c:v>11.9</c:v>
                </c:pt>
                <c:pt idx="11">
                  <c:v>11.6</c:v>
                </c:pt>
                <c:pt idx="12">
                  <c:v>12</c:v>
                </c:pt>
                <c:pt idx="13">
                  <c:v>12.8</c:v>
                </c:pt>
                <c:pt idx="14">
                  <c:v>12.9</c:v>
                </c:pt>
                <c:pt idx="15">
                  <c:v>13.6</c:v>
                </c:pt>
                <c:pt idx="16" formatCode="#,##0.0">
                  <c:v>12.6</c:v>
                </c:pt>
              </c:numCache>
            </c:numRef>
          </c:val>
          <c:smooth val="0"/>
          <c:extLst>
            <c:ext xmlns:c16="http://schemas.microsoft.com/office/drawing/2014/chart" uri="{C3380CC4-5D6E-409C-BE32-E72D297353CC}">
              <c16:uniqueId val="{0000000A-2EF2-497D-BFA5-0170855FAEF4}"/>
            </c:ext>
          </c:extLst>
        </c:ser>
        <c:ser>
          <c:idx val="3"/>
          <c:order val="3"/>
          <c:tx>
            <c:strRef>
              <c:f>'Graf. da 2.8 a 2.13'!$B$19</c:f>
              <c:strCache>
                <c:ptCount val="1"/>
                <c:pt idx="0">
                  <c:v>    Teramo</c:v>
                </c:pt>
              </c:strCache>
            </c:strRef>
          </c:tx>
          <c:spPr>
            <a:ln>
              <a:solidFill>
                <a:srgbClr val="FFFF00"/>
              </a:solidFill>
            </a:ln>
          </c:spPr>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2.13'!$E$19:$U$19</c:f>
              <c:numCache>
                <c:formatCode>General</c:formatCode>
                <c:ptCount val="17"/>
                <c:pt idx="0">
                  <c:v>9.9</c:v>
                </c:pt>
                <c:pt idx="1">
                  <c:v>10</c:v>
                </c:pt>
                <c:pt idx="2">
                  <c:v>10.199999999999999</c:v>
                </c:pt>
                <c:pt idx="3">
                  <c:v>10.3</c:v>
                </c:pt>
                <c:pt idx="4">
                  <c:v>10.3</c:v>
                </c:pt>
                <c:pt idx="5">
                  <c:v>10.3</c:v>
                </c:pt>
                <c:pt idx="6">
                  <c:v>10.5</c:v>
                </c:pt>
                <c:pt idx="7">
                  <c:v>10.199999999999999</c:v>
                </c:pt>
                <c:pt idx="8">
                  <c:v>11.3</c:v>
                </c:pt>
                <c:pt idx="9">
                  <c:v>10.4</c:v>
                </c:pt>
                <c:pt idx="10">
                  <c:v>11.4</c:v>
                </c:pt>
                <c:pt idx="11">
                  <c:v>10.3</c:v>
                </c:pt>
                <c:pt idx="12">
                  <c:v>10.9</c:v>
                </c:pt>
                <c:pt idx="13">
                  <c:v>12.3</c:v>
                </c:pt>
                <c:pt idx="14">
                  <c:v>12.1</c:v>
                </c:pt>
                <c:pt idx="15">
                  <c:v>12.9</c:v>
                </c:pt>
                <c:pt idx="16" formatCode="#,##0.0">
                  <c:v>11.5</c:v>
                </c:pt>
              </c:numCache>
            </c:numRef>
          </c:val>
          <c:smooth val="0"/>
          <c:extLst>
            <c:ext xmlns:c16="http://schemas.microsoft.com/office/drawing/2014/chart" uri="{C3380CC4-5D6E-409C-BE32-E72D297353CC}">
              <c16:uniqueId val="{0000000B-2EF2-497D-BFA5-0170855FAEF4}"/>
            </c:ext>
          </c:extLst>
        </c:ser>
        <c:ser>
          <c:idx val="4"/>
          <c:order val="4"/>
          <c:tx>
            <c:strRef>
              <c:f>'Graf. da 2.8 a 2.13'!$B$20</c:f>
              <c:strCache>
                <c:ptCount val="1"/>
                <c:pt idx="0">
                  <c:v>    Pescara</c:v>
                </c:pt>
              </c:strCache>
            </c:strRef>
          </c:tx>
          <c:spPr>
            <a:ln>
              <a:solidFill>
                <a:srgbClr val="7030A0"/>
              </a:solidFill>
            </a:ln>
          </c:spPr>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2.13'!$E$20:$U$20</c:f>
              <c:numCache>
                <c:formatCode>General</c:formatCode>
                <c:ptCount val="17"/>
                <c:pt idx="0">
                  <c:v>9.9</c:v>
                </c:pt>
                <c:pt idx="1">
                  <c:v>9.6</c:v>
                </c:pt>
                <c:pt idx="2">
                  <c:v>10.5</c:v>
                </c:pt>
                <c:pt idx="3">
                  <c:v>10.3</c:v>
                </c:pt>
                <c:pt idx="4">
                  <c:v>10.6</c:v>
                </c:pt>
                <c:pt idx="5">
                  <c:v>10.8</c:v>
                </c:pt>
                <c:pt idx="6">
                  <c:v>10</c:v>
                </c:pt>
                <c:pt idx="7">
                  <c:v>10.4</c:v>
                </c:pt>
                <c:pt idx="8">
                  <c:v>11</c:v>
                </c:pt>
                <c:pt idx="9">
                  <c:v>10.199999999999999</c:v>
                </c:pt>
                <c:pt idx="10">
                  <c:v>11.1</c:v>
                </c:pt>
                <c:pt idx="11">
                  <c:v>10.9</c:v>
                </c:pt>
                <c:pt idx="12">
                  <c:v>10.6</c:v>
                </c:pt>
                <c:pt idx="13">
                  <c:v>12.2</c:v>
                </c:pt>
                <c:pt idx="14">
                  <c:v>12.6</c:v>
                </c:pt>
                <c:pt idx="15">
                  <c:v>12.7</c:v>
                </c:pt>
                <c:pt idx="16" formatCode="#,##0.0">
                  <c:v>11.5</c:v>
                </c:pt>
              </c:numCache>
            </c:numRef>
          </c:val>
          <c:smooth val="0"/>
          <c:extLst>
            <c:ext xmlns:c16="http://schemas.microsoft.com/office/drawing/2014/chart" uri="{C3380CC4-5D6E-409C-BE32-E72D297353CC}">
              <c16:uniqueId val="{0000000C-2EF2-497D-BFA5-0170855FAEF4}"/>
            </c:ext>
          </c:extLst>
        </c:ser>
        <c:ser>
          <c:idx val="5"/>
          <c:order val="5"/>
          <c:tx>
            <c:strRef>
              <c:f>'Graf. da 2.8 a 2.13'!$B$21</c:f>
              <c:strCache>
                <c:ptCount val="1"/>
                <c:pt idx="0">
                  <c:v>    Chieti</c:v>
                </c:pt>
              </c:strCache>
            </c:strRef>
          </c:tx>
          <c:marker>
            <c:symbol val="none"/>
          </c:marker>
          <c:cat>
            <c:strRef>
              <c:f>'Graf. da 2.8 a 2.13'!$E$3:$U$3</c:f>
              <c:strCach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strCache>
            </c:strRef>
          </c:cat>
          <c:val>
            <c:numRef>
              <c:f>'Graf. da 2.8 a 2.13'!$E$21:$U$21</c:f>
              <c:numCache>
                <c:formatCode>General</c:formatCode>
                <c:ptCount val="17"/>
                <c:pt idx="0">
                  <c:v>11.1</c:v>
                </c:pt>
                <c:pt idx="1">
                  <c:v>10.9</c:v>
                </c:pt>
                <c:pt idx="2">
                  <c:v>11.1</c:v>
                </c:pt>
                <c:pt idx="3">
                  <c:v>11</c:v>
                </c:pt>
                <c:pt idx="4">
                  <c:v>11</c:v>
                </c:pt>
                <c:pt idx="5">
                  <c:v>11.3</c:v>
                </c:pt>
                <c:pt idx="6">
                  <c:v>11.3</c:v>
                </c:pt>
                <c:pt idx="7">
                  <c:v>11</c:v>
                </c:pt>
                <c:pt idx="8">
                  <c:v>12</c:v>
                </c:pt>
                <c:pt idx="9">
                  <c:v>11.5</c:v>
                </c:pt>
                <c:pt idx="10">
                  <c:v>12.3</c:v>
                </c:pt>
                <c:pt idx="11">
                  <c:v>11.8</c:v>
                </c:pt>
                <c:pt idx="12">
                  <c:v>11.5</c:v>
                </c:pt>
                <c:pt idx="13">
                  <c:v>12.5</c:v>
                </c:pt>
                <c:pt idx="14">
                  <c:v>13.2</c:v>
                </c:pt>
                <c:pt idx="15">
                  <c:v>13.5</c:v>
                </c:pt>
                <c:pt idx="16" formatCode="#,##0.0">
                  <c:v>13.2</c:v>
                </c:pt>
              </c:numCache>
            </c:numRef>
          </c:val>
          <c:smooth val="0"/>
          <c:extLst>
            <c:ext xmlns:c16="http://schemas.microsoft.com/office/drawing/2014/chart" uri="{C3380CC4-5D6E-409C-BE32-E72D297353CC}">
              <c16:uniqueId val="{0000000D-2EF2-497D-BFA5-0170855FAEF4}"/>
            </c:ext>
          </c:extLst>
        </c:ser>
        <c:dLbls>
          <c:showLegendKey val="0"/>
          <c:showVal val="0"/>
          <c:showCatName val="0"/>
          <c:showSerName val="0"/>
          <c:showPercent val="0"/>
          <c:showBubbleSize val="0"/>
        </c:dLbls>
        <c:smooth val="0"/>
        <c:axId val="55354496"/>
        <c:axId val="55356032"/>
      </c:lineChart>
      <c:catAx>
        <c:axId val="55354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5356032"/>
        <c:crosses val="autoZero"/>
        <c:auto val="1"/>
        <c:lblAlgn val="ctr"/>
        <c:lblOffset val="100"/>
        <c:noMultiLvlLbl val="0"/>
      </c:catAx>
      <c:valAx>
        <c:axId val="55356032"/>
        <c:scaling>
          <c:orientation val="minMax"/>
          <c:min val="8"/>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crossAx val="55354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it-IT"/>
        </a:p>
      </c:txPr>
    </c:legend>
    <c:plotVisOnly val="1"/>
    <c:dispBlanksAs val="gap"/>
    <c:showDLblsOverMax val="0"/>
  </c:chart>
  <c:spPr>
    <a:gradFill>
      <a:gsLst>
        <a:gs pos="0">
          <a:srgbClr val="E6B9B8"/>
        </a:gs>
        <a:gs pos="100000">
          <a:schemeClr val="bg1"/>
        </a:gs>
      </a:gsLst>
      <a:lin ang="5400000" scaled="0"/>
    </a:gra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9</xdr:col>
      <xdr:colOff>256761</xdr:colOff>
      <xdr:row>4</xdr:row>
      <xdr:rowOff>182217</xdr:rowOff>
    </xdr:from>
    <xdr:to>
      <xdr:col>16</xdr:col>
      <xdr:colOff>160956</xdr:colOff>
      <xdr:row>15</xdr:row>
      <xdr:rowOff>246717</xdr:rowOff>
    </xdr:to>
    <xdr:graphicFrame macro="">
      <xdr:nvGraphicFramePr>
        <xdr:cNvPr id="4" name="Grafico 3">
          <a:extLst>
            <a:ext uri="{FF2B5EF4-FFF2-40B4-BE49-F238E27FC236}">
              <a16:creationId xmlns:a16="http://schemas.microsoft.com/office/drawing/2014/main" id="{137588E3-6938-4589-9344-6BF31AB2B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42634</xdr:colOff>
      <xdr:row>3</xdr:row>
      <xdr:rowOff>158749</xdr:rowOff>
    </xdr:from>
    <xdr:to>
      <xdr:col>26</xdr:col>
      <xdr:colOff>2927</xdr:colOff>
      <xdr:row>20</xdr:row>
      <xdr:rowOff>92665</xdr:rowOff>
    </xdr:to>
    <xdr:graphicFrame macro="">
      <xdr:nvGraphicFramePr>
        <xdr:cNvPr id="2" name="Grafico 2">
          <a:extLst>
            <a:ext uri="{FF2B5EF4-FFF2-40B4-BE49-F238E27FC236}">
              <a16:creationId xmlns:a16="http://schemas.microsoft.com/office/drawing/2014/main" id="{80DCA06F-427F-4A13-8C7D-FC8893749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27</xdr:col>
      <xdr:colOff>0</xdr:colOff>
      <xdr:row>3</xdr:row>
      <xdr:rowOff>0</xdr:rowOff>
    </xdr:from>
    <xdr:to>
      <xdr:col>33</xdr:col>
      <xdr:colOff>483686</xdr:colOff>
      <xdr:row>19</xdr:row>
      <xdr:rowOff>121973</xdr:rowOff>
    </xdr:to>
    <xdr:pic>
      <xdr:nvPicPr>
        <xdr:cNvPr id="3" name="Immagine 2">
          <a:extLst>
            <a:ext uri="{FF2B5EF4-FFF2-40B4-BE49-F238E27FC236}">
              <a16:creationId xmlns:a16="http://schemas.microsoft.com/office/drawing/2014/main" id="{BD677D9C-9F62-4BCB-946B-0D1930D1FF8A}"/>
            </a:ext>
          </a:extLst>
        </xdr:cNvPr>
        <xdr:cNvPicPr>
          <a:picLocks noChangeAspect="1"/>
        </xdr:cNvPicPr>
      </xdr:nvPicPr>
      <xdr:blipFill>
        <a:blip xmlns:r="http://schemas.openxmlformats.org/officeDocument/2006/relationships" r:embed="rId2"/>
        <a:stretch>
          <a:fillRect/>
        </a:stretch>
      </xdr:blipFill>
      <xdr:spPr>
        <a:xfrm>
          <a:off x="16221075" y="571500"/>
          <a:ext cx="3969836" cy="331284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9525</xdr:colOff>
      <xdr:row>2</xdr:row>
      <xdr:rowOff>76199</xdr:rowOff>
    </xdr:from>
    <xdr:to>
      <xdr:col>23</xdr:col>
      <xdr:colOff>33525</xdr:colOff>
      <xdr:row>16</xdr:row>
      <xdr:rowOff>109199</xdr:rowOff>
    </xdr:to>
    <xdr:graphicFrame macro="">
      <xdr:nvGraphicFramePr>
        <xdr:cNvPr id="2" name="Grafico 1">
          <a:extLst>
            <a:ext uri="{FF2B5EF4-FFF2-40B4-BE49-F238E27FC236}">
              <a16:creationId xmlns:a16="http://schemas.microsoft.com/office/drawing/2014/main" id="{D26E4CA7-1CD1-4782-A5C0-4D65C54D9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504825</xdr:colOff>
      <xdr:row>19</xdr:row>
      <xdr:rowOff>9525</xdr:rowOff>
    </xdr:from>
    <xdr:to>
      <xdr:col>22</xdr:col>
      <xdr:colOff>528825</xdr:colOff>
      <xdr:row>33</xdr:row>
      <xdr:rowOff>42525</xdr:rowOff>
    </xdr:to>
    <xdr:graphicFrame macro="">
      <xdr:nvGraphicFramePr>
        <xdr:cNvPr id="3" name="Grafico 2">
          <a:extLst>
            <a:ext uri="{FF2B5EF4-FFF2-40B4-BE49-F238E27FC236}">
              <a16:creationId xmlns:a16="http://schemas.microsoft.com/office/drawing/2014/main" id="{5EC79FAD-721F-4684-BBED-2FAEB32FA0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266700</xdr:colOff>
      <xdr:row>35</xdr:row>
      <xdr:rowOff>66675</xdr:rowOff>
    </xdr:from>
    <xdr:to>
      <xdr:col>18</xdr:col>
      <xdr:colOff>78675</xdr:colOff>
      <xdr:row>46</xdr:row>
      <xdr:rowOff>131175</xdr:rowOff>
    </xdr:to>
    <xdr:graphicFrame macro="">
      <xdr:nvGraphicFramePr>
        <xdr:cNvPr id="2" name="Grafico 1">
          <a:extLst>
            <a:ext uri="{FF2B5EF4-FFF2-40B4-BE49-F238E27FC236}">
              <a16:creationId xmlns:a16="http://schemas.microsoft.com/office/drawing/2014/main" id="{0A14660C-2230-4662-BE6E-2C3CA1D1B8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466725</xdr:colOff>
      <xdr:row>49</xdr:row>
      <xdr:rowOff>142875</xdr:rowOff>
    </xdr:from>
    <xdr:to>
      <xdr:col>18</xdr:col>
      <xdr:colOff>278700</xdr:colOff>
      <xdr:row>61</xdr:row>
      <xdr:rowOff>16875</xdr:rowOff>
    </xdr:to>
    <xdr:graphicFrame macro="">
      <xdr:nvGraphicFramePr>
        <xdr:cNvPr id="3" name="Grafico 2">
          <a:extLst>
            <a:ext uri="{FF2B5EF4-FFF2-40B4-BE49-F238E27FC236}">
              <a16:creationId xmlns:a16="http://schemas.microsoft.com/office/drawing/2014/main" id="{4BEFC2E6-B1AB-4CC5-AC2A-9FE8E59EA3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46159</xdr:colOff>
      <xdr:row>63</xdr:row>
      <xdr:rowOff>76200</xdr:rowOff>
    </xdr:from>
    <xdr:to>
      <xdr:col>17</xdr:col>
      <xdr:colOff>467734</xdr:colOff>
      <xdr:row>74</xdr:row>
      <xdr:rowOff>140700</xdr:rowOff>
    </xdr:to>
    <xdr:graphicFrame macro="">
      <xdr:nvGraphicFramePr>
        <xdr:cNvPr id="4" name="Grafico 3">
          <a:extLst>
            <a:ext uri="{FF2B5EF4-FFF2-40B4-BE49-F238E27FC236}">
              <a16:creationId xmlns:a16="http://schemas.microsoft.com/office/drawing/2014/main" id="{564FAC57-5177-44DE-ACAF-6F2468C52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66675</xdr:colOff>
      <xdr:row>77</xdr:row>
      <xdr:rowOff>85725</xdr:rowOff>
    </xdr:from>
    <xdr:to>
      <xdr:col>17</xdr:col>
      <xdr:colOff>488250</xdr:colOff>
      <xdr:row>88</xdr:row>
      <xdr:rowOff>150225</xdr:rowOff>
    </xdr:to>
    <xdr:graphicFrame macro="">
      <xdr:nvGraphicFramePr>
        <xdr:cNvPr id="5" name="Grafico 4">
          <a:extLst>
            <a:ext uri="{FF2B5EF4-FFF2-40B4-BE49-F238E27FC236}">
              <a16:creationId xmlns:a16="http://schemas.microsoft.com/office/drawing/2014/main" id="{DE8839CA-215B-41BA-A5A3-9926A483A9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390525</xdr:colOff>
      <xdr:row>22</xdr:row>
      <xdr:rowOff>104775</xdr:rowOff>
    </xdr:from>
    <xdr:to>
      <xdr:col>18</xdr:col>
      <xdr:colOff>202500</xdr:colOff>
      <xdr:row>33</xdr:row>
      <xdr:rowOff>169275</xdr:rowOff>
    </xdr:to>
    <xdr:graphicFrame macro="">
      <xdr:nvGraphicFramePr>
        <xdr:cNvPr id="6" name="Grafico 5">
          <a:extLst>
            <a:ext uri="{FF2B5EF4-FFF2-40B4-BE49-F238E27FC236}">
              <a16:creationId xmlns:a16="http://schemas.microsoft.com/office/drawing/2014/main" id="{63DE0CFA-87CA-47FC-863A-4812A45C34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38100</xdr:colOff>
      <xdr:row>8</xdr:row>
      <xdr:rowOff>19050</xdr:rowOff>
    </xdr:from>
    <xdr:to>
      <xdr:col>17</xdr:col>
      <xdr:colOff>459675</xdr:colOff>
      <xdr:row>19</xdr:row>
      <xdr:rowOff>83550</xdr:rowOff>
    </xdr:to>
    <xdr:graphicFrame macro="">
      <xdr:nvGraphicFramePr>
        <xdr:cNvPr id="7" name="Grafico 6">
          <a:extLst>
            <a:ext uri="{FF2B5EF4-FFF2-40B4-BE49-F238E27FC236}">
              <a16:creationId xmlns:a16="http://schemas.microsoft.com/office/drawing/2014/main" id="{7FD97561-7ED1-4E56-8627-0CEBD2CEE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24</xdr:col>
      <xdr:colOff>45356</xdr:colOff>
      <xdr:row>6</xdr:row>
      <xdr:rowOff>36285</xdr:rowOff>
    </xdr:from>
    <xdr:to>
      <xdr:col>25</xdr:col>
      <xdr:colOff>1614356</xdr:colOff>
      <xdr:row>16</xdr:row>
      <xdr:rowOff>100785</xdr:rowOff>
    </xdr:to>
    <xdr:graphicFrame macro="">
      <xdr:nvGraphicFramePr>
        <xdr:cNvPr id="2" name="Grafico 1">
          <a:extLst>
            <a:ext uri="{FF2B5EF4-FFF2-40B4-BE49-F238E27FC236}">
              <a16:creationId xmlns:a16="http://schemas.microsoft.com/office/drawing/2014/main" id="{78CAAEE8-2ABB-4AA9-BFE2-3B04DD16A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333374</xdr:colOff>
      <xdr:row>19</xdr:row>
      <xdr:rowOff>190499</xdr:rowOff>
    </xdr:from>
    <xdr:to>
      <xdr:col>25</xdr:col>
      <xdr:colOff>1568999</xdr:colOff>
      <xdr:row>30</xdr:row>
      <xdr:rowOff>64499</xdr:rowOff>
    </xdr:to>
    <xdr:graphicFrame macro="">
      <xdr:nvGraphicFramePr>
        <xdr:cNvPr id="3" name="Grafico 2">
          <a:extLst>
            <a:ext uri="{FF2B5EF4-FFF2-40B4-BE49-F238E27FC236}">
              <a16:creationId xmlns:a16="http://schemas.microsoft.com/office/drawing/2014/main" id="{78B0E129-B250-404C-9793-CF36B652E2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26918</xdr:colOff>
      <xdr:row>34</xdr:row>
      <xdr:rowOff>0</xdr:rowOff>
    </xdr:from>
    <xdr:to>
      <xdr:col>25</xdr:col>
      <xdr:colOff>1593847</xdr:colOff>
      <xdr:row>45</xdr:row>
      <xdr:rowOff>64500</xdr:rowOff>
    </xdr:to>
    <xdr:graphicFrame macro="">
      <xdr:nvGraphicFramePr>
        <xdr:cNvPr id="4" name="Grafico 3">
          <a:extLst>
            <a:ext uri="{FF2B5EF4-FFF2-40B4-BE49-F238E27FC236}">
              <a16:creationId xmlns:a16="http://schemas.microsoft.com/office/drawing/2014/main" id="{6631DB45-FE4F-42D9-A4FC-4A2787F2C9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507626</xdr:colOff>
      <xdr:row>53</xdr:row>
      <xdr:rowOff>373</xdr:rowOff>
    </xdr:from>
    <xdr:to>
      <xdr:col>25</xdr:col>
      <xdr:colOff>2076626</xdr:colOff>
      <xdr:row>59</xdr:row>
      <xdr:rowOff>445873</xdr:rowOff>
    </xdr:to>
    <xdr:graphicFrame macro="">
      <xdr:nvGraphicFramePr>
        <xdr:cNvPr id="5" name="Grafico 4">
          <a:extLst>
            <a:ext uri="{FF2B5EF4-FFF2-40B4-BE49-F238E27FC236}">
              <a16:creationId xmlns:a16="http://schemas.microsoft.com/office/drawing/2014/main" id="{B302C916-64A9-451F-B377-488E5CF193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131854</xdr:colOff>
      <xdr:row>63</xdr:row>
      <xdr:rowOff>69397</xdr:rowOff>
    </xdr:from>
    <xdr:to>
      <xdr:col>25</xdr:col>
      <xdr:colOff>1700854</xdr:colOff>
      <xdr:row>71</xdr:row>
      <xdr:rowOff>324397</xdr:rowOff>
    </xdr:to>
    <xdr:graphicFrame macro="">
      <xdr:nvGraphicFramePr>
        <xdr:cNvPr id="6" name="Grafico 5">
          <a:extLst>
            <a:ext uri="{FF2B5EF4-FFF2-40B4-BE49-F238E27FC236}">
              <a16:creationId xmlns:a16="http://schemas.microsoft.com/office/drawing/2014/main" id="{0118FC4F-2291-4F2D-BBA3-4F310951EF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110217</xdr:colOff>
      <xdr:row>73</xdr:row>
      <xdr:rowOff>102054</xdr:rowOff>
    </xdr:from>
    <xdr:to>
      <xdr:col>25</xdr:col>
      <xdr:colOff>1679217</xdr:colOff>
      <xdr:row>84</xdr:row>
      <xdr:rowOff>166554</xdr:rowOff>
    </xdr:to>
    <xdr:graphicFrame macro="">
      <xdr:nvGraphicFramePr>
        <xdr:cNvPr id="7" name="Grafico 6">
          <a:extLst>
            <a:ext uri="{FF2B5EF4-FFF2-40B4-BE49-F238E27FC236}">
              <a16:creationId xmlns:a16="http://schemas.microsoft.com/office/drawing/2014/main" id="{23975BA4-C508-4DB5-9E93-5CA196701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18</xdr:col>
      <xdr:colOff>350075</xdr:colOff>
      <xdr:row>2</xdr:row>
      <xdr:rowOff>27911</xdr:rowOff>
    </xdr:from>
    <xdr:to>
      <xdr:col>23</xdr:col>
      <xdr:colOff>278619</xdr:colOff>
      <xdr:row>14</xdr:row>
      <xdr:rowOff>116235</xdr:rowOff>
    </xdr:to>
    <xdr:graphicFrame macro="">
      <xdr:nvGraphicFramePr>
        <xdr:cNvPr id="2" name="Grafico 2">
          <a:extLst>
            <a:ext uri="{FF2B5EF4-FFF2-40B4-BE49-F238E27FC236}">
              <a16:creationId xmlns:a16="http://schemas.microsoft.com/office/drawing/2014/main" id="{D48470FA-35C6-4B67-AFE8-8097A566FF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45275</xdr:colOff>
      <xdr:row>3</xdr:row>
      <xdr:rowOff>37436</xdr:rowOff>
    </xdr:from>
    <xdr:to>
      <xdr:col>23</xdr:col>
      <xdr:colOff>326244</xdr:colOff>
      <xdr:row>15</xdr:row>
      <xdr:rowOff>125760</xdr:rowOff>
    </xdr:to>
    <xdr:graphicFrame macro="">
      <xdr:nvGraphicFramePr>
        <xdr:cNvPr id="2" name="Grafico 2">
          <a:extLst>
            <a:ext uri="{FF2B5EF4-FFF2-40B4-BE49-F238E27FC236}">
              <a16:creationId xmlns:a16="http://schemas.microsoft.com/office/drawing/2014/main" id="{2360C57D-85CD-44FE-A289-A519C909BA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121584</xdr:colOff>
      <xdr:row>5</xdr:row>
      <xdr:rowOff>143807</xdr:rowOff>
    </xdr:from>
    <xdr:to>
      <xdr:col>27</xdr:col>
      <xdr:colOff>370691</xdr:colOff>
      <xdr:row>16</xdr:row>
      <xdr:rowOff>146486</xdr:rowOff>
    </xdr:to>
    <xdr:graphicFrame macro="">
      <xdr:nvGraphicFramePr>
        <xdr:cNvPr id="2" name="Grafico 1">
          <a:extLst>
            <a:ext uri="{FF2B5EF4-FFF2-40B4-BE49-F238E27FC236}">
              <a16:creationId xmlns:a16="http://schemas.microsoft.com/office/drawing/2014/main" id="{A1FC9338-7F47-4AD6-9FAE-F94A35189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291353</xdr:colOff>
      <xdr:row>18</xdr:row>
      <xdr:rowOff>73025</xdr:rowOff>
    </xdr:from>
    <xdr:to>
      <xdr:col>28</xdr:col>
      <xdr:colOff>176</xdr:colOff>
      <xdr:row>27</xdr:row>
      <xdr:rowOff>39765</xdr:rowOff>
    </xdr:to>
    <xdr:graphicFrame macro="">
      <xdr:nvGraphicFramePr>
        <xdr:cNvPr id="3" name="Grafico 2">
          <a:extLst>
            <a:ext uri="{FF2B5EF4-FFF2-40B4-BE49-F238E27FC236}">
              <a16:creationId xmlns:a16="http://schemas.microsoft.com/office/drawing/2014/main" id="{1D49D363-61EF-4972-BDB3-5EED4A9D5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286311</xdr:colOff>
      <xdr:row>29</xdr:row>
      <xdr:rowOff>31937</xdr:rowOff>
    </xdr:from>
    <xdr:to>
      <xdr:col>27</xdr:col>
      <xdr:colOff>600252</xdr:colOff>
      <xdr:row>38</xdr:row>
      <xdr:rowOff>63671</xdr:rowOff>
    </xdr:to>
    <xdr:graphicFrame macro="">
      <xdr:nvGraphicFramePr>
        <xdr:cNvPr id="4" name="Grafico 3">
          <a:extLst>
            <a:ext uri="{FF2B5EF4-FFF2-40B4-BE49-F238E27FC236}">
              <a16:creationId xmlns:a16="http://schemas.microsoft.com/office/drawing/2014/main" id="{BEB4A961-4F50-4CD1-AA81-9A50CF137E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537322</xdr:colOff>
      <xdr:row>41</xdr:row>
      <xdr:rowOff>95250</xdr:rowOff>
    </xdr:from>
    <xdr:to>
      <xdr:col>28</xdr:col>
      <xdr:colOff>246145</xdr:colOff>
      <xdr:row>54</xdr:row>
      <xdr:rowOff>146594</xdr:rowOff>
    </xdr:to>
    <xdr:graphicFrame macro="">
      <xdr:nvGraphicFramePr>
        <xdr:cNvPr id="5" name="Grafico 4">
          <a:extLst>
            <a:ext uri="{FF2B5EF4-FFF2-40B4-BE49-F238E27FC236}">
              <a16:creationId xmlns:a16="http://schemas.microsoft.com/office/drawing/2014/main" id="{C234A33E-FD71-4546-ADA1-C7012D05FC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352425</xdr:colOff>
      <xdr:row>28</xdr:row>
      <xdr:rowOff>171450</xdr:rowOff>
    </xdr:from>
    <xdr:to>
      <xdr:col>11</xdr:col>
      <xdr:colOff>413576</xdr:colOff>
      <xdr:row>38</xdr:row>
      <xdr:rowOff>77218</xdr:rowOff>
    </xdr:to>
    <xdr:graphicFrame macro="">
      <xdr:nvGraphicFramePr>
        <xdr:cNvPr id="2" name="Grafico 1">
          <a:extLst>
            <a:ext uri="{FF2B5EF4-FFF2-40B4-BE49-F238E27FC236}">
              <a16:creationId xmlns:a16="http://schemas.microsoft.com/office/drawing/2014/main" id="{8957352C-1A9D-4D86-B2F7-41CB798065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447675</xdr:colOff>
      <xdr:row>47</xdr:row>
      <xdr:rowOff>66675</xdr:rowOff>
    </xdr:from>
    <xdr:to>
      <xdr:col>4</xdr:col>
      <xdr:colOff>949875</xdr:colOff>
      <xdr:row>56</xdr:row>
      <xdr:rowOff>152175</xdr:rowOff>
    </xdr:to>
    <xdr:graphicFrame macro="">
      <xdr:nvGraphicFramePr>
        <xdr:cNvPr id="2" name="Grafico 1">
          <a:extLst>
            <a:ext uri="{FF2B5EF4-FFF2-40B4-BE49-F238E27FC236}">
              <a16:creationId xmlns:a16="http://schemas.microsoft.com/office/drawing/2014/main" id="{DBC43552-5879-4913-A11E-FD6CB1B14F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457200</xdr:colOff>
      <xdr:row>9</xdr:row>
      <xdr:rowOff>152400</xdr:rowOff>
    </xdr:from>
    <xdr:to>
      <xdr:col>12</xdr:col>
      <xdr:colOff>209583</xdr:colOff>
      <xdr:row>21</xdr:row>
      <xdr:rowOff>27764</xdr:rowOff>
    </xdr:to>
    <xdr:graphicFrame macro="">
      <xdr:nvGraphicFramePr>
        <xdr:cNvPr id="2" name="Grafico 1">
          <a:extLst>
            <a:ext uri="{FF2B5EF4-FFF2-40B4-BE49-F238E27FC236}">
              <a16:creationId xmlns:a16="http://schemas.microsoft.com/office/drawing/2014/main" id="{2F93711F-7125-4038-8FD6-13CDC24C84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iziana.valentino/seadrive_root/tiziana/My%20Libraries/La%20Mia%20Libreria/Statistica/DATI/Dati_Pubblicazioni_Aree_Tematiche_Altro/Annuari_statistici/Annuario%202024/02_Popolazione/Materiale_Stranieri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r_Bilancio_Stran_ricostr_orig"/>
      <sheetName val="Abr_Bilancio_Stran_2019_23_orig"/>
      <sheetName val="Tab. 2.4"/>
      <sheetName val="Ita_Bilancio_Stran_ricostr_orig"/>
      <sheetName val="Ita_Bilancio_Stran_2019_23"/>
      <sheetName val="Graf 2.21"/>
      <sheetName val="Tab 2.5 Graf 2.20"/>
      <sheetName val="Stran_cittad"/>
      <sheetName val="Graf 2.22 Stran x cittadinanza"/>
      <sheetName val="Stranieri_eta_2024"/>
      <sheetName val="Graf 2.23"/>
    </sheetNames>
    <sheetDataSet>
      <sheetData sheetId="0"/>
      <sheetData sheetId="1"/>
      <sheetData sheetId="2"/>
      <sheetData sheetId="3"/>
      <sheetData sheetId="4"/>
      <sheetData sheetId="5">
        <row r="21">
          <cell r="D21" t="str">
            <v>2013</v>
          </cell>
          <cell r="E21" t="str">
            <v>2014</v>
          </cell>
          <cell r="F21" t="str">
            <v>2015</v>
          </cell>
          <cell r="G21" t="str">
            <v>2016</v>
          </cell>
          <cell r="H21" t="str">
            <v>2017</v>
          </cell>
          <cell r="I21" t="str">
            <v>2018</v>
          </cell>
          <cell r="J21" t="str">
            <v xml:space="preserve">2019  </v>
          </cell>
          <cell r="K21" t="str">
            <v xml:space="preserve">2020  </v>
          </cell>
          <cell r="L21" t="str">
            <v xml:space="preserve">2021  </v>
          </cell>
          <cell r="M21">
            <v>2022</v>
          </cell>
          <cell r="N21" t="str">
            <v xml:space="preserve">2023* </v>
          </cell>
        </row>
        <row r="22">
          <cell r="A22" t="str">
            <v>Italia</v>
          </cell>
          <cell r="D22">
            <v>42.937721399257931</v>
          </cell>
          <cell r="E22">
            <v>22.478902310017382</v>
          </cell>
          <cell r="F22">
            <v>22.403655360479171</v>
          </cell>
          <cell r="G22">
            <v>26.216978964781092</v>
          </cell>
          <cell r="H22">
            <v>30.878982915974788</v>
          </cell>
          <cell r="I22">
            <v>33.520957503745876</v>
          </cell>
          <cell r="J22">
            <v>41.091451626377058</v>
          </cell>
          <cell r="K22">
            <v>29.550489627204271</v>
          </cell>
          <cell r="L22">
            <v>35.683588578643679</v>
          </cell>
          <cell r="M22">
            <v>55.591722081845965</v>
          </cell>
          <cell r="N22">
            <v>61.447758477563674</v>
          </cell>
        </row>
        <row r="23">
          <cell r="A23" t="str">
            <v>Abruzzo</v>
          </cell>
          <cell r="D23">
            <v>39.559728842791095</v>
          </cell>
          <cell r="E23">
            <v>25.180747048486207</v>
          </cell>
          <cell r="F23">
            <v>14.834778253455287</v>
          </cell>
          <cell r="G23">
            <v>27.405002405002403</v>
          </cell>
          <cell r="H23">
            <v>35.011125142822777</v>
          </cell>
          <cell r="I23">
            <v>46.010566002056471</v>
          </cell>
          <cell r="J23">
            <v>49.578463307146961</v>
          </cell>
          <cell r="K23">
            <v>37.217808351903884</v>
          </cell>
          <cell r="L23">
            <v>47.797204524127032</v>
          </cell>
          <cell r="M23">
            <v>70.261989771301742</v>
          </cell>
          <cell r="N23">
            <v>81.547331909126413</v>
          </cell>
        </row>
      </sheetData>
      <sheetData sheetId="6">
        <row r="36">
          <cell r="B36" t="str">
            <v xml:space="preserve">2019  </v>
          </cell>
          <cell r="C36" t="str">
            <v xml:space="preserve">2020  </v>
          </cell>
          <cell r="D36" t="str">
            <v xml:space="preserve">2021  </v>
          </cell>
          <cell r="E36" t="str">
            <v xml:space="preserve">2022  </v>
          </cell>
          <cell r="F36">
            <v>2023</v>
          </cell>
          <cell r="G36" t="str">
            <v>2024*</v>
          </cell>
        </row>
        <row r="37">
          <cell r="A37" t="str">
            <v xml:space="preserve">Italia  </v>
          </cell>
          <cell r="B37">
            <v>8.3524504948645344</v>
          </cell>
          <cell r="C37">
            <v>8.4498847513663637</v>
          </cell>
          <cell r="D37">
            <v>8.7309666470407219</v>
          </cell>
          <cell r="E37">
            <v>8.5222847117759333</v>
          </cell>
          <cell r="F37">
            <v>8.7145507123295562</v>
          </cell>
          <cell r="G37">
            <v>8.997492089684938</v>
          </cell>
        </row>
        <row r="38">
          <cell r="A38" t="str">
            <v xml:space="preserve">Abruzzo  </v>
          </cell>
          <cell r="B38">
            <v>6.5053108265514412</v>
          </cell>
          <cell r="C38">
            <v>6.4534627158425311</v>
          </cell>
          <cell r="D38">
            <v>6.4455290036315036</v>
          </cell>
          <cell r="E38">
            <v>6.3472706610760614</v>
          </cell>
          <cell r="F38">
            <v>6.5143989558605941</v>
          </cell>
          <cell r="G38">
            <v>6.8557115443520793</v>
          </cell>
        </row>
        <row r="39">
          <cell r="A39" t="str">
            <v xml:space="preserve">L'Aquila  </v>
          </cell>
          <cell r="B39">
            <v>8.0490930433583472</v>
          </cell>
          <cell r="C39">
            <v>8.0003256025342733</v>
          </cell>
          <cell r="D39">
            <v>8.0887586783168448</v>
          </cell>
          <cell r="E39">
            <v>7.9448082060936622</v>
          </cell>
          <cell r="F39">
            <v>8.0078247152595843</v>
          </cell>
          <cell r="G39">
            <v>8.5504007129975843</v>
          </cell>
        </row>
        <row r="40">
          <cell r="A40" t="str">
            <v xml:space="preserve">Teramo  </v>
          </cell>
          <cell r="B40">
            <v>7.596358883819045</v>
          </cell>
          <cell r="C40">
            <v>7.4567291872326429</v>
          </cell>
          <cell r="D40">
            <v>7.4186991869918701</v>
          </cell>
          <cell r="E40">
            <v>7.2815922788890886</v>
          </cell>
          <cell r="F40">
            <v>7.502231911485902</v>
          </cell>
          <cell r="G40">
            <v>7.8893267948293673</v>
          </cell>
        </row>
        <row r="41">
          <cell r="A41" t="str">
            <v xml:space="preserve">Pescara  </v>
          </cell>
          <cell r="B41">
            <v>5.3855800558345885</v>
          </cell>
          <cell r="C41">
            <v>5.3220509351599272</v>
          </cell>
          <cell r="D41">
            <v>5.506846521941366</v>
          </cell>
          <cell r="E41">
            <v>5.3645844957928261</v>
          </cell>
          <cell r="F41">
            <v>5.5322410654402603</v>
          </cell>
          <cell r="G41">
            <v>5.6857397127838709</v>
          </cell>
        </row>
        <row r="42">
          <cell r="A42" t="str">
            <v xml:space="preserve">Chieti  </v>
          </cell>
          <cell r="B42">
            <v>5.3581138766664473</v>
          </cell>
          <cell r="C42">
            <v>5.3896103896103895</v>
          </cell>
          <cell r="D42">
            <v>5.176232293485068</v>
          </cell>
          <cell r="E42">
            <v>5.1876152275652432</v>
          </cell>
          <cell r="F42">
            <v>5.3934091884929156</v>
          </cell>
          <cell r="G42">
            <v>5.6959126714727528</v>
          </cell>
        </row>
      </sheetData>
      <sheetData sheetId="7"/>
      <sheetData sheetId="8">
        <row r="9">
          <cell r="G9" t="str">
            <v xml:space="preserve">  Romania</v>
          </cell>
          <cell r="I9">
            <v>26.279793496091862</v>
          </cell>
        </row>
        <row r="10">
          <cell r="G10" t="str">
            <v xml:space="preserve">  Albania</v>
          </cell>
          <cell r="I10">
            <v>12.982485766669882</v>
          </cell>
        </row>
        <row r="11">
          <cell r="G11" t="str">
            <v xml:space="preserve">  Marocco</v>
          </cell>
          <cell r="I11">
            <v>9.4410402393129402</v>
          </cell>
        </row>
        <row r="12">
          <cell r="G12" t="str">
            <v xml:space="preserve">  Ucraina</v>
          </cell>
          <cell r="I12">
            <v>4.9864903985332436</v>
          </cell>
        </row>
        <row r="13">
          <cell r="G13" t="str">
            <v xml:space="preserve">  Cina</v>
          </cell>
          <cell r="I13">
            <v>4.6885554376145899</v>
          </cell>
        </row>
        <row r="14">
          <cell r="G14" t="str">
            <v xml:space="preserve">  Macedonia, Ex Jugosl.</v>
          </cell>
          <cell r="I14">
            <v>3.548682813856991</v>
          </cell>
        </row>
        <row r="15">
          <cell r="G15" t="str">
            <v xml:space="preserve">  Senegal</v>
          </cell>
          <cell r="I15">
            <v>3.2121489916047476</v>
          </cell>
        </row>
        <row r="16">
          <cell r="G16" t="str">
            <v xml:space="preserve">  Polonia</v>
          </cell>
          <cell r="I16">
            <v>2.3907169738492713</v>
          </cell>
        </row>
        <row r="17">
          <cell r="G17" t="str">
            <v xml:space="preserve">  Nigeria</v>
          </cell>
          <cell r="I17">
            <v>2.379861044099199</v>
          </cell>
        </row>
        <row r="18">
          <cell r="G18" t="str">
            <v xml:space="preserve">  Bangladesh</v>
          </cell>
          <cell r="I18">
            <v>2.2954260349319697</v>
          </cell>
        </row>
        <row r="19">
          <cell r="G19" t="str">
            <v xml:space="preserve">  Pakistan</v>
          </cell>
          <cell r="I19">
            <v>2.1410305895976069</v>
          </cell>
        </row>
        <row r="20">
          <cell r="G20" t="str">
            <v xml:space="preserve">  Regno unito</v>
          </cell>
          <cell r="I20">
            <v>1.3992087233426613</v>
          </cell>
        </row>
        <row r="21">
          <cell r="G21" t="str">
            <v xml:space="preserve">  Venezuela</v>
          </cell>
          <cell r="I21">
            <v>1.3702595773424684</v>
          </cell>
        </row>
        <row r="22">
          <cell r="G22" t="str">
            <v xml:space="preserve">  Kosovo</v>
          </cell>
          <cell r="I22">
            <v>1.30150535559201</v>
          </cell>
        </row>
        <row r="23">
          <cell r="G23" t="str">
            <v xml:space="preserve">  Bulgaria</v>
          </cell>
          <cell r="I23">
            <v>1.2858245681752387</v>
          </cell>
        </row>
        <row r="24">
          <cell r="G24" t="str">
            <v>Altri Paesi</v>
          </cell>
          <cell r="I24">
            <v>20.296969989385314</v>
          </cell>
        </row>
      </sheetData>
      <sheetData sheetId="9"/>
      <sheetData sheetId="10">
        <row r="4">
          <cell r="P4" t="str">
            <v>Uomini</v>
          </cell>
          <cell r="Q4" t="str">
            <v>Donne</v>
          </cell>
        </row>
        <row r="5">
          <cell r="K5" t="str">
            <v>&lt; 5 anni</v>
          </cell>
          <cell r="P5">
            <v>-2.3694940561649343E-2</v>
          </cell>
          <cell r="Q5">
            <v>2.1489691609716879E-2</v>
          </cell>
        </row>
        <row r="6">
          <cell r="K6" t="str">
            <v>5- 9</v>
          </cell>
          <cell r="P6">
            <v>-2.7875725033021305E-2</v>
          </cell>
          <cell r="Q6">
            <v>2.6141388617699421E-2</v>
          </cell>
        </row>
        <row r="7">
          <cell r="K7" t="str">
            <v>10 - 14</v>
          </cell>
          <cell r="P7">
            <v>-2.7691954287026935E-2</v>
          </cell>
          <cell r="Q7">
            <v>2.456785160512261E-2</v>
          </cell>
        </row>
        <row r="8">
          <cell r="K8" t="str">
            <v>15 - 19</v>
          </cell>
          <cell r="P8">
            <v>-2.6520415781312812E-2</v>
          </cell>
          <cell r="Q8">
            <v>2.2374088324814793E-2</v>
          </cell>
        </row>
        <row r="9">
          <cell r="K9" t="str">
            <v>20 - 24</v>
          </cell>
          <cell r="P9">
            <v>-3.5146155171423651E-2</v>
          </cell>
          <cell r="Q9">
            <v>2.3269970711537358E-2</v>
          </cell>
        </row>
        <row r="10">
          <cell r="K10" t="str">
            <v>25 - 29</v>
          </cell>
          <cell r="P10">
            <v>-4.9583644403606499E-2</v>
          </cell>
          <cell r="Q10">
            <v>3.454890024694194E-2</v>
          </cell>
        </row>
        <row r="11">
          <cell r="K11" t="str">
            <v>30 - 34</v>
          </cell>
          <cell r="P11">
            <v>-4.9365416642738184E-2</v>
          </cell>
          <cell r="Q11">
            <v>4.3668523516912652E-2</v>
          </cell>
        </row>
        <row r="12">
          <cell r="K12" t="str">
            <v>35 - 39</v>
          </cell>
          <cell r="P12">
            <v>-5.3236087980244644E-2</v>
          </cell>
          <cell r="Q12">
            <v>5.6670303796014475E-2</v>
          </cell>
        </row>
        <row r="13">
          <cell r="K13" t="str">
            <v>40 - 44</v>
          </cell>
          <cell r="P13">
            <v>-4.0165393671394933E-2</v>
          </cell>
          <cell r="Q13">
            <v>5.4292769769712285E-2</v>
          </cell>
        </row>
        <row r="14">
          <cell r="K14" t="str">
            <v>45 - 49</v>
          </cell>
          <cell r="P14">
            <v>-4.117613277436398E-2</v>
          </cell>
          <cell r="Q14">
            <v>5.084706828231781E-2</v>
          </cell>
        </row>
        <row r="15">
          <cell r="K15" t="str">
            <v>50 - 54</v>
          </cell>
          <cell r="P15">
            <v>-3.1757882042152415E-2</v>
          </cell>
          <cell r="Q15">
            <v>4.6895997243438813E-2</v>
          </cell>
        </row>
        <row r="16">
          <cell r="K16" t="str">
            <v>55 - 59</v>
          </cell>
          <cell r="P16">
            <v>-2.2810543846551429E-2</v>
          </cell>
          <cell r="Q16">
            <v>3.9545167403663928E-2</v>
          </cell>
        </row>
        <row r="17">
          <cell r="K17" t="str">
            <v>60 - 64</v>
          </cell>
          <cell r="P17">
            <v>-1.5965083558261071E-2</v>
          </cell>
          <cell r="Q17">
            <v>3.1723425027278471E-2</v>
          </cell>
        </row>
        <row r="18">
          <cell r="K18" t="str">
            <v>65 - 69</v>
          </cell>
          <cell r="P18">
            <v>-1.0520875208177799E-2</v>
          </cell>
          <cell r="Q18">
            <v>2.1133635789352782E-2</v>
          </cell>
        </row>
        <row r="19">
          <cell r="K19" t="str">
            <v>70 - 74</v>
          </cell>
          <cell r="P19">
            <v>-6.2137483489347039E-3</v>
          </cell>
          <cell r="Q19">
            <v>1.294435192097858E-2</v>
          </cell>
        </row>
        <row r="20">
          <cell r="K20" t="str">
            <v>75 - 79</v>
          </cell>
          <cell r="P20">
            <v>-3.2963877562740482E-3</v>
          </cell>
          <cell r="Q20">
            <v>6.1907770056854076E-3</v>
          </cell>
        </row>
        <row r="21">
          <cell r="K21" t="str">
            <v>80 - 84</v>
          </cell>
          <cell r="P21">
            <v>-1.9755355194394993E-3</v>
          </cell>
          <cell r="Q21">
            <v>3.801757307758571E-3</v>
          </cell>
        </row>
        <row r="22">
          <cell r="K22" t="str">
            <v>85 - 89</v>
          </cell>
          <cell r="P22">
            <v>-8.9588238672256356E-4</v>
          </cell>
          <cell r="Q22">
            <v>1.4357089530810314E-3</v>
          </cell>
        </row>
        <row r="23">
          <cell r="K23" t="str">
            <v>90 -94</v>
          </cell>
          <cell r="P23">
            <v>-2.8714179061620627E-4</v>
          </cell>
          <cell r="Q23">
            <v>6.7765462585424687E-4</v>
          </cell>
        </row>
        <row r="24">
          <cell r="K24" t="str">
            <v>95 -99</v>
          </cell>
          <cell r="P24">
            <v>-3.4457014873944753E-5</v>
          </cell>
          <cell r="Q24">
            <v>1.2634238787113077E-4</v>
          </cell>
        </row>
        <row r="25">
          <cell r="K25" t="str">
            <v>100 e più</v>
          </cell>
          <cell r="P25">
            <v>-1.1485671624648252E-5</v>
          </cell>
          <cell r="Q25">
            <v>1.1485671624648252E-5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53A9E-71BC-498B-8DE4-74A661E8D830}">
  <sheetPr>
    <tabColor rgb="FF92D050"/>
  </sheetPr>
  <dimension ref="A3:T24"/>
  <sheetViews>
    <sheetView zoomScale="85" zoomScaleNormal="85" workbookViewId="0">
      <selection activeCell="E40" sqref="E40"/>
    </sheetView>
  </sheetViews>
  <sheetFormatPr defaultRowHeight="15" x14ac:dyDescent="0.25"/>
  <cols>
    <col min="1" max="1" width="9.140625" style="1"/>
    <col min="2" max="2" width="28.7109375" style="1" customWidth="1"/>
    <col min="3" max="7" width="9.140625" style="1"/>
    <col min="8" max="8" width="13.7109375" style="1" customWidth="1"/>
    <col min="9" max="11" width="10" style="1" bestFit="1" customWidth="1"/>
    <col min="12" max="12" width="12.28515625" style="1" customWidth="1"/>
    <col min="13" max="13" width="6.7109375" style="1" customWidth="1"/>
    <col min="14" max="14" width="12.28515625" style="1" customWidth="1"/>
    <col min="15" max="19" width="9.140625" style="5"/>
    <col min="20" max="16384" width="9.140625" style="1"/>
  </cols>
  <sheetData>
    <row r="3" spans="1:20" x14ac:dyDescent="0.25">
      <c r="B3" s="15" t="s">
        <v>15</v>
      </c>
    </row>
    <row r="4" spans="1:20" ht="15.75" thickBot="1" x14ac:dyDescent="0.3">
      <c r="B4" s="16"/>
      <c r="C4" s="4">
        <v>2014</v>
      </c>
      <c r="D4" s="4">
        <v>2015</v>
      </c>
      <c r="E4" s="4">
        <v>2016</v>
      </c>
      <c r="F4" s="4">
        <v>2017</v>
      </c>
      <c r="G4" s="17" t="s">
        <v>16</v>
      </c>
      <c r="H4" s="18">
        <v>2019</v>
      </c>
      <c r="I4" s="18">
        <v>2020</v>
      </c>
      <c r="J4" s="18">
        <v>2021</v>
      </c>
      <c r="K4" s="18">
        <v>2022</v>
      </c>
      <c r="L4" s="19" t="s">
        <v>17</v>
      </c>
    </row>
    <row r="5" spans="1:20" x14ac:dyDescent="0.25">
      <c r="B5" s="21" t="s">
        <v>4</v>
      </c>
      <c r="C5" s="6">
        <v>1329918</v>
      </c>
      <c r="D5" s="6">
        <v>1325836</v>
      </c>
      <c r="E5" s="6">
        <v>1319294</v>
      </c>
      <c r="F5" s="6">
        <v>1313930</v>
      </c>
      <c r="G5" s="22">
        <v>1306059</v>
      </c>
      <c r="H5" s="23">
        <v>1300645</v>
      </c>
      <c r="I5" s="23">
        <v>1293941</v>
      </c>
      <c r="J5" s="23">
        <v>1281012</v>
      </c>
      <c r="K5" s="23">
        <v>1275950</v>
      </c>
      <c r="L5" s="23">
        <v>1272627</v>
      </c>
    </row>
    <row r="6" spans="1:20" x14ac:dyDescent="0.25">
      <c r="B6" s="24" t="s">
        <v>5</v>
      </c>
      <c r="C6" s="7">
        <v>10534</v>
      </c>
      <c r="D6" s="7">
        <v>10238</v>
      </c>
      <c r="E6" s="7">
        <v>10074</v>
      </c>
      <c r="F6" s="7">
        <v>9521</v>
      </c>
      <c r="G6" s="25">
        <v>8937</v>
      </c>
      <c r="H6" s="26">
        <v>8500</v>
      </c>
      <c r="I6" s="26">
        <v>8237</v>
      </c>
      <c r="J6" s="26">
        <v>8290</v>
      </c>
      <c r="K6" s="26">
        <v>8023</v>
      </c>
      <c r="L6" s="23">
        <v>7568</v>
      </c>
    </row>
    <row r="7" spans="1:20" x14ac:dyDescent="0.25">
      <c r="B7" s="24" t="s">
        <v>6</v>
      </c>
      <c r="C7" s="7">
        <v>14382</v>
      </c>
      <c r="D7" s="7">
        <v>15365</v>
      </c>
      <c r="E7" s="7">
        <v>14546</v>
      </c>
      <c r="F7" s="7">
        <v>15484</v>
      </c>
      <c r="G7" s="25">
        <v>14680</v>
      </c>
      <c r="H7" s="26">
        <v>14612</v>
      </c>
      <c r="I7" s="26">
        <v>16027</v>
      </c>
      <c r="J7" s="26">
        <v>16266</v>
      </c>
      <c r="K7" s="26">
        <v>16780</v>
      </c>
      <c r="L7" s="23">
        <v>15605</v>
      </c>
      <c r="T7" s="12"/>
    </row>
    <row r="8" spans="1:20" x14ac:dyDescent="0.25">
      <c r="B8" s="27" t="s">
        <v>7</v>
      </c>
      <c r="C8" s="8">
        <v>-3848</v>
      </c>
      <c r="D8" s="8">
        <v>-5127</v>
      </c>
      <c r="E8" s="8">
        <v>-4472</v>
      </c>
      <c r="F8" s="8">
        <v>-5963</v>
      </c>
      <c r="G8" s="28">
        <v>-5743</v>
      </c>
      <c r="H8" s="29">
        <v>-6112</v>
      </c>
      <c r="I8" s="29">
        <v>-7790</v>
      </c>
      <c r="J8" s="29">
        <v>-7976</v>
      </c>
      <c r="K8" s="29">
        <v>-8757</v>
      </c>
      <c r="L8" s="23">
        <v>-8037</v>
      </c>
    </row>
    <row r="9" spans="1:20" x14ac:dyDescent="0.25">
      <c r="A9" s="12"/>
      <c r="B9" s="24" t="s">
        <v>18</v>
      </c>
      <c r="C9" s="7">
        <v>30767</v>
      </c>
      <c r="D9" s="7">
        <v>30347</v>
      </c>
      <c r="E9" s="7">
        <v>30951</v>
      </c>
      <c r="F9" s="7">
        <v>28513</v>
      </c>
      <c r="G9" s="25">
        <v>31365</v>
      </c>
      <c r="H9" s="26">
        <v>28780</v>
      </c>
      <c r="I9" s="26">
        <v>26412</v>
      </c>
      <c r="J9" s="26">
        <v>28150</v>
      </c>
      <c r="K9" s="26">
        <v>29880</v>
      </c>
      <c r="L9" s="23">
        <v>29275</v>
      </c>
    </row>
    <row r="10" spans="1:20" x14ac:dyDescent="0.25">
      <c r="B10" s="24" t="s">
        <v>19</v>
      </c>
      <c r="C10" s="7">
        <v>31971</v>
      </c>
      <c r="D10" s="7">
        <v>31618</v>
      </c>
      <c r="E10" s="7">
        <v>32532</v>
      </c>
      <c r="F10" s="7">
        <v>31334</v>
      </c>
      <c r="G10" s="25">
        <v>32993</v>
      </c>
      <c r="H10" s="26">
        <v>30059</v>
      </c>
      <c r="I10" s="26">
        <v>26499</v>
      </c>
      <c r="J10" s="26">
        <v>28417</v>
      </c>
      <c r="K10" s="26">
        <v>30018</v>
      </c>
      <c r="L10" s="23">
        <v>29506</v>
      </c>
    </row>
    <row r="11" spans="1:20" x14ac:dyDescent="0.25">
      <c r="B11" s="27" t="s">
        <v>8</v>
      </c>
      <c r="C11" s="8">
        <v>-1204</v>
      </c>
      <c r="D11" s="8">
        <v>-1271</v>
      </c>
      <c r="E11" s="8">
        <v>-1581</v>
      </c>
      <c r="F11" s="8">
        <v>-2821</v>
      </c>
      <c r="G11" s="28">
        <v>-1628</v>
      </c>
      <c r="H11" s="29">
        <v>-1279</v>
      </c>
      <c r="I11" s="29">
        <v>-87</v>
      </c>
      <c r="J11" s="29">
        <v>-267</v>
      </c>
      <c r="K11" s="29">
        <v>-138</v>
      </c>
      <c r="L11" s="23">
        <v>-231</v>
      </c>
    </row>
    <row r="12" spans="1:20" x14ac:dyDescent="0.25">
      <c r="B12" s="24" t="s">
        <v>20</v>
      </c>
      <c r="C12" s="7">
        <v>5933</v>
      </c>
      <c r="D12" s="7">
        <v>6101</v>
      </c>
      <c r="E12" s="7">
        <v>7374</v>
      </c>
      <c r="F12" s="7">
        <v>8067</v>
      </c>
      <c r="G12" s="25">
        <v>9049</v>
      </c>
      <c r="H12" s="26">
        <v>7416</v>
      </c>
      <c r="I12" s="26">
        <v>5445</v>
      </c>
      <c r="J12" s="26">
        <v>7227</v>
      </c>
      <c r="K12" s="26">
        <v>9023</v>
      </c>
      <c r="L12" s="23">
        <v>9331</v>
      </c>
    </row>
    <row r="13" spans="1:20" x14ac:dyDescent="0.25">
      <c r="B13" s="24" t="s">
        <v>21</v>
      </c>
      <c r="C13" s="7">
        <v>4963</v>
      </c>
      <c r="D13" s="7">
        <v>6245</v>
      </c>
      <c r="E13" s="7">
        <v>6685</v>
      </c>
      <c r="F13" s="7">
        <v>7154</v>
      </c>
      <c r="G13" s="25">
        <v>7092</v>
      </c>
      <c r="H13" s="26">
        <v>4316</v>
      </c>
      <c r="I13" s="26">
        <v>3746</v>
      </c>
      <c r="J13" s="26">
        <v>3592</v>
      </c>
      <c r="K13" s="26">
        <v>3602</v>
      </c>
      <c r="L13" s="23">
        <v>3727</v>
      </c>
    </row>
    <row r="14" spans="1:20" x14ac:dyDescent="0.25">
      <c r="B14" s="27" t="s">
        <v>9</v>
      </c>
      <c r="C14" s="8">
        <v>970</v>
      </c>
      <c r="D14" s="8">
        <v>-144</v>
      </c>
      <c r="E14" s="8">
        <v>689</v>
      </c>
      <c r="F14" s="8">
        <v>913</v>
      </c>
      <c r="G14" s="28">
        <v>1957</v>
      </c>
      <c r="H14" s="29">
        <v>3100</v>
      </c>
      <c r="I14" s="29">
        <v>1699</v>
      </c>
      <c r="J14" s="29">
        <v>3635</v>
      </c>
      <c r="K14" s="29">
        <v>5421</v>
      </c>
      <c r="L14" s="23">
        <v>5604</v>
      </c>
    </row>
    <row r="15" spans="1:20" x14ac:dyDescent="0.25">
      <c r="B15" s="27" t="s">
        <v>10</v>
      </c>
      <c r="C15" s="8">
        <v>0</v>
      </c>
      <c r="D15" s="8">
        <v>0</v>
      </c>
      <c r="E15" s="8">
        <v>0</v>
      </c>
      <c r="F15" s="8">
        <v>0</v>
      </c>
      <c r="G15" s="28">
        <v>0</v>
      </c>
      <c r="H15" s="29">
        <v>-2891</v>
      </c>
      <c r="I15" s="29">
        <v>-2375</v>
      </c>
      <c r="J15" s="29">
        <v>-2558</v>
      </c>
      <c r="K15" s="30" t="s">
        <v>12</v>
      </c>
      <c r="L15" s="30" t="s">
        <v>12</v>
      </c>
    </row>
    <row r="16" spans="1:20" x14ac:dyDescent="0.25">
      <c r="B16" s="27" t="s">
        <v>23</v>
      </c>
      <c r="C16" s="30" t="s">
        <v>12</v>
      </c>
      <c r="D16" s="30" t="s">
        <v>12</v>
      </c>
      <c r="E16" s="30" t="s">
        <v>12</v>
      </c>
      <c r="F16" s="10" t="s">
        <v>12</v>
      </c>
      <c r="G16" s="30" t="s">
        <v>12</v>
      </c>
      <c r="H16" s="30" t="s">
        <v>12</v>
      </c>
      <c r="I16" s="30" t="s">
        <v>12</v>
      </c>
      <c r="J16" s="30" t="s">
        <v>12</v>
      </c>
      <c r="K16" s="31">
        <v>151</v>
      </c>
    </row>
    <row r="17" spans="2:12" x14ac:dyDescent="0.25">
      <c r="B17" s="27" t="s">
        <v>11</v>
      </c>
      <c r="C17" s="8">
        <v>0</v>
      </c>
      <c r="D17" s="8">
        <v>0</v>
      </c>
      <c r="E17" s="8">
        <v>0</v>
      </c>
      <c r="F17" s="8">
        <v>0</v>
      </c>
      <c r="G17" s="28">
        <v>0</v>
      </c>
      <c r="H17" s="29">
        <v>478</v>
      </c>
      <c r="I17" s="29">
        <v>-4376</v>
      </c>
      <c r="J17" s="29">
        <v>2104</v>
      </c>
      <c r="K17" s="30" t="s">
        <v>12</v>
      </c>
      <c r="L17" s="30" t="s">
        <v>12</v>
      </c>
    </row>
    <row r="18" spans="2:12" x14ac:dyDescent="0.25">
      <c r="B18" s="21" t="s">
        <v>13</v>
      </c>
      <c r="C18" s="11">
        <v>1325836</v>
      </c>
      <c r="D18" s="11">
        <v>1319294</v>
      </c>
      <c r="E18" s="11">
        <v>1313930</v>
      </c>
      <c r="F18" s="11">
        <v>1306059</v>
      </c>
      <c r="G18" s="32">
        <v>1300645</v>
      </c>
      <c r="H18" s="33">
        <f>H5+H8+H11+H14+H15+H17</f>
        <v>1293941</v>
      </c>
      <c r="I18" s="33">
        <f>I5+I8+I11+I14+I15+I17</f>
        <v>1281012</v>
      </c>
      <c r="J18" s="33">
        <f>J5+J8+J11+J14+J15+J17</f>
        <v>1275950</v>
      </c>
      <c r="K18" s="33">
        <v>1272627</v>
      </c>
      <c r="L18" s="33">
        <v>1269963</v>
      </c>
    </row>
    <row r="19" spans="2:12" x14ac:dyDescent="0.25">
      <c r="F19" s="3"/>
    </row>
    <row r="20" spans="2:12" x14ac:dyDescent="0.25">
      <c r="F20" s="3"/>
      <c r="H20" s="12"/>
      <c r="I20" s="12"/>
      <c r="J20" s="12"/>
      <c r="K20" s="12"/>
      <c r="L20" s="12"/>
    </row>
    <row r="22" spans="2:12" x14ac:dyDescent="0.25">
      <c r="B22" s="1" t="s">
        <v>24</v>
      </c>
    </row>
    <row r="24" spans="2:12" x14ac:dyDescent="0.25">
      <c r="B24" s="105" t="s">
        <v>107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867F5-EF45-472E-AA39-4A2504489616}">
  <sheetPr>
    <tabColor theme="9"/>
  </sheetPr>
  <dimension ref="A2:N41"/>
  <sheetViews>
    <sheetView topLeftCell="A16" zoomScaleNormal="100" workbookViewId="0">
      <selection activeCell="C41" sqref="C41"/>
    </sheetView>
  </sheetViews>
  <sheetFormatPr defaultRowHeight="15" x14ac:dyDescent="0.25"/>
  <cols>
    <col min="1" max="1" width="32.140625" style="308" customWidth="1"/>
    <col min="2" max="9" width="9.5703125" style="308" bestFit="1" customWidth="1"/>
    <col min="10" max="15" width="9.140625" style="308"/>
    <col min="16" max="16" width="15" style="308" customWidth="1"/>
    <col min="17" max="16384" width="9.140625" style="308"/>
  </cols>
  <sheetData>
    <row r="2" spans="1:14" s="305" customFormat="1" ht="22.5" customHeight="1" x14ac:dyDescent="0.25">
      <c r="A2" s="304" t="s">
        <v>431</v>
      </c>
      <c r="J2" s="305" t="s">
        <v>432</v>
      </c>
    </row>
    <row r="3" spans="1:14" x14ac:dyDescent="0.25">
      <c r="A3" s="305" t="s">
        <v>433</v>
      </c>
      <c r="B3" s="306" t="s">
        <v>74</v>
      </c>
      <c r="C3" s="306" t="s">
        <v>75</v>
      </c>
      <c r="D3" s="306" t="s">
        <v>76</v>
      </c>
      <c r="E3" s="306" t="s">
        <v>77</v>
      </c>
      <c r="F3" s="306" t="s">
        <v>347</v>
      </c>
      <c r="G3" s="306" t="s">
        <v>348</v>
      </c>
      <c r="H3" s="306" t="s">
        <v>349</v>
      </c>
      <c r="I3" s="306" t="s">
        <v>350</v>
      </c>
      <c r="J3" s="307" t="s">
        <v>0</v>
      </c>
      <c r="K3" s="307" t="s">
        <v>1</v>
      </c>
      <c r="L3" s="307" t="s">
        <v>2</v>
      </c>
      <c r="M3" s="307" t="s">
        <v>3</v>
      </c>
      <c r="N3" s="307"/>
    </row>
    <row r="4" spans="1:14" x14ac:dyDescent="0.25">
      <c r="A4" s="309" t="s">
        <v>401</v>
      </c>
      <c r="B4" s="310">
        <v>376582</v>
      </c>
      <c r="C4" s="310">
        <v>359523</v>
      </c>
      <c r="D4" s="310">
        <v>309211</v>
      </c>
      <c r="E4" s="310">
        <v>267042</v>
      </c>
      <c r="F4" s="310">
        <v>259758</v>
      </c>
      <c r="G4" s="310">
        <v>271810</v>
      </c>
      <c r="H4" s="310">
        <v>314567</v>
      </c>
      <c r="I4" s="310">
        <v>303399</v>
      </c>
      <c r="J4" s="311">
        <v>264571</v>
      </c>
      <c r="K4" s="311">
        <v>191766</v>
      </c>
      <c r="L4" s="311">
        <v>243607</v>
      </c>
      <c r="M4" s="311">
        <v>336495</v>
      </c>
      <c r="N4" s="311">
        <v>360081</v>
      </c>
    </row>
    <row r="5" spans="1:14" x14ac:dyDescent="0.25">
      <c r="A5" s="309" t="s">
        <v>402</v>
      </c>
      <c r="B5" s="312">
        <v>176019</v>
      </c>
      <c r="C5" s="312">
        <v>77188</v>
      </c>
      <c r="D5" s="312">
        <v>103661</v>
      </c>
      <c r="E5" s="312">
        <v>158351</v>
      </c>
      <c r="F5" s="312">
        <v>151525</v>
      </c>
      <c r="G5" s="312">
        <v>145480</v>
      </c>
      <c r="H5" s="312">
        <v>163771</v>
      </c>
      <c r="I5" s="312">
        <v>135923</v>
      </c>
      <c r="J5" s="311">
        <v>57485</v>
      </c>
      <c r="K5" s="311">
        <v>38934</v>
      </c>
      <c r="L5" s="311">
        <v>64093</v>
      </c>
      <c r="M5" s="311">
        <v>50679</v>
      </c>
      <c r="N5" s="311">
        <v>33941</v>
      </c>
    </row>
    <row r="6" spans="1:14" ht="30" x14ac:dyDescent="0.25">
      <c r="A6" s="313" t="s">
        <v>434</v>
      </c>
      <c r="B6" s="314">
        <f t="shared" ref="B6:I6" si="0">B4-B5</f>
        <v>200563</v>
      </c>
      <c r="C6" s="314">
        <f>C4-C5</f>
        <v>282335</v>
      </c>
      <c r="D6" s="314">
        <f t="shared" si="0"/>
        <v>205550</v>
      </c>
      <c r="E6" s="314">
        <f t="shared" si="0"/>
        <v>108691</v>
      </c>
      <c r="F6" s="314">
        <f t="shared" si="0"/>
        <v>108233</v>
      </c>
      <c r="G6" s="314">
        <f t="shared" si="0"/>
        <v>126330</v>
      </c>
      <c r="H6" s="314">
        <f t="shared" si="0"/>
        <v>150796</v>
      </c>
      <c r="I6" s="314">
        <f t="shared" si="0"/>
        <v>167476</v>
      </c>
      <c r="J6" s="311">
        <v>207086</v>
      </c>
      <c r="K6" s="311">
        <v>152832</v>
      </c>
      <c r="L6" s="311">
        <v>179514</v>
      </c>
      <c r="M6" s="311">
        <v>285816</v>
      </c>
      <c r="N6" s="311">
        <v>326140</v>
      </c>
    </row>
    <row r="7" spans="1:14" x14ac:dyDescent="0.2">
      <c r="A7" s="315" t="s">
        <v>403</v>
      </c>
      <c r="B7" s="260">
        <v>4319201</v>
      </c>
      <c r="C7" s="260">
        <v>4610493</v>
      </c>
      <c r="D7" s="260">
        <v>4787166</v>
      </c>
      <c r="E7" s="260">
        <v>4835245</v>
      </c>
      <c r="F7" s="260">
        <v>4831042</v>
      </c>
      <c r="G7" s="260">
        <v>4818633</v>
      </c>
      <c r="H7" s="260">
        <v>4883451</v>
      </c>
      <c r="I7" s="260">
        <v>4996158</v>
      </c>
      <c r="J7" s="316">
        <v>5039637</v>
      </c>
      <c r="K7" s="316">
        <v>5171894</v>
      </c>
      <c r="L7" s="316">
        <v>5030716</v>
      </c>
      <c r="M7" s="316">
        <v>5141341</v>
      </c>
      <c r="N7" s="316">
        <v>5307598</v>
      </c>
    </row>
    <row r="11" spans="1:14" x14ac:dyDescent="0.25">
      <c r="A11" s="304" t="s">
        <v>435</v>
      </c>
    </row>
    <row r="12" spans="1:14" x14ac:dyDescent="0.25">
      <c r="B12" s="306" t="s">
        <v>74</v>
      </c>
      <c r="C12" s="306" t="s">
        <v>75</v>
      </c>
      <c r="D12" s="306" t="s">
        <v>76</v>
      </c>
      <c r="E12" s="306" t="s">
        <v>77</v>
      </c>
      <c r="F12" s="306" t="s">
        <v>347</v>
      </c>
      <c r="G12" s="306" t="s">
        <v>348</v>
      </c>
      <c r="H12" s="306" t="s">
        <v>349</v>
      </c>
      <c r="I12" s="306" t="s">
        <v>350</v>
      </c>
      <c r="J12" s="307" t="s">
        <v>0</v>
      </c>
      <c r="K12" s="307" t="s">
        <v>1</v>
      </c>
      <c r="L12" s="307" t="s">
        <v>2</v>
      </c>
      <c r="M12" s="307">
        <v>2022</v>
      </c>
      <c r="N12" s="307">
        <v>2023</v>
      </c>
    </row>
    <row r="13" spans="1:14" x14ac:dyDescent="0.25">
      <c r="A13" s="257" t="s">
        <v>401</v>
      </c>
      <c r="B13" s="317">
        <v>7298</v>
      </c>
      <c r="C13" s="317">
        <v>6752</v>
      </c>
      <c r="D13" s="317">
        <v>5667</v>
      </c>
      <c r="E13" s="317">
        <v>4735</v>
      </c>
      <c r="F13" s="258">
        <v>4708</v>
      </c>
      <c r="G13" s="258">
        <v>5649</v>
      </c>
      <c r="H13" s="258">
        <v>6326</v>
      </c>
      <c r="I13" s="258">
        <v>7008</v>
      </c>
      <c r="J13" s="20">
        <v>5333</v>
      </c>
      <c r="K13" s="20">
        <v>3869</v>
      </c>
      <c r="L13" s="20">
        <v>5210</v>
      </c>
      <c r="M13" s="20">
        <v>6882</v>
      </c>
      <c r="N13" s="20">
        <v>7832</v>
      </c>
    </row>
    <row r="14" spans="1:14" x14ac:dyDescent="0.25">
      <c r="A14" s="257" t="s">
        <v>402</v>
      </c>
      <c r="B14" s="318">
        <v>3294</v>
      </c>
      <c r="C14" s="318">
        <v>1418</v>
      </c>
      <c r="D14" s="318">
        <v>2364</v>
      </c>
      <c r="E14" s="318">
        <v>2600</v>
      </c>
      <c r="F14" s="259">
        <v>3464</v>
      </c>
      <c r="G14" s="259">
        <v>3370</v>
      </c>
      <c r="H14" s="259">
        <v>3415</v>
      </c>
      <c r="I14" s="259">
        <v>3115</v>
      </c>
      <c r="J14" s="20">
        <v>1193</v>
      </c>
      <c r="K14" s="20">
        <v>796</v>
      </c>
      <c r="L14" s="20">
        <v>1339</v>
      </c>
      <c r="M14" s="20">
        <v>1057</v>
      </c>
      <c r="N14" s="20">
        <v>732</v>
      </c>
    </row>
    <row r="15" spans="1:14" ht="30" x14ac:dyDescent="0.25">
      <c r="A15" s="313" t="s">
        <v>434</v>
      </c>
      <c r="B15" s="319">
        <f>B13-B14</f>
        <v>4004</v>
      </c>
      <c r="C15" s="319">
        <f t="shared" ref="C15:I15" si="1">C13-C14</f>
        <v>5334</v>
      </c>
      <c r="D15" s="319">
        <f t="shared" si="1"/>
        <v>3303</v>
      </c>
      <c r="E15" s="319">
        <f t="shared" si="1"/>
        <v>2135</v>
      </c>
      <c r="F15" s="319">
        <f t="shared" si="1"/>
        <v>1244</v>
      </c>
      <c r="G15" s="319">
        <f t="shared" si="1"/>
        <v>2279</v>
      </c>
      <c r="H15" s="319">
        <f t="shared" si="1"/>
        <v>2911</v>
      </c>
      <c r="I15" s="319">
        <f t="shared" si="1"/>
        <v>3893</v>
      </c>
      <c r="J15" s="20">
        <v>4140</v>
      </c>
      <c r="K15" s="20">
        <v>3073</v>
      </c>
      <c r="L15" s="20">
        <v>3871</v>
      </c>
      <c r="M15" s="20">
        <v>5825</v>
      </c>
      <c r="N15" s="20">
        <v>7100</v>
      </c>
    </row>
    <row r="16" spans="1:14" x14ac:dyDescent="0.25">
      <c r="A16" s="257" t="s">
        <v>403</v>
      </c>
      <c r="B16" s="317">
        <v>75988</v>
      </c>
      <c r="C16" s="317">
        <v>80952</v>
      </c>
      <c r="D16" s="317">
        <v>83494</v>
      </c>
      <c r="E16" s="317">
        <v>84787</v>
      </c>
      <c r="F16" s="258">
        <v>83857</v>
      </c>
      <c r="G16" s="258">
        <v>83160</v>
      </c>
      <c r="H16" s="258">
        <v>83145</v>
      </c>
      <c r="I16" s="258">
        <v>84611</v>
      </c>
      <c r="J16" s="70">
        <v>83504</v>
      </c>
      <c r="K16" s="70">
        <v>82568</v>
      </c>
      <c r="L16" s="70">
        <v>80988</v>
      </c>
      <c r="M16" s="70">
        <v>82904</v>
      </c>
      <c r="N16" s="70">
        <v>87066</v>
      </c>
    </row>
    <row r="20" spans="1:14" x14ac:dyDescent="0.25">
      <c r="A20" s="308" t="s">
        <v>436</v>
      </c>
    </row>
    <row r="21" spans="1:14" x14ac:dyDescent="0.25">
      <c r="B21" s="306" t="s">
        <v>74</v>
      </c>
      <c r="C21" s="306" t="s">
        <v>75</v>
      </c>
      <c r="D21" s="306" t="s">
        <v>76</v>
      </c>
      <c r="E21" s="306" t="s">
        <v>77</v>
      </c>
      <c r="F21" s="306" t="s">
        <v>347</v>
      </c>
      <c r="G21" s="306" t="s">
        <v>348</v>
      </c>
      <c r="H21" s="306" t="s">
        <v>349</v>
      </c>
      <c r="I21" s="306" t="s">
        <v>350</v>
      </c>
      <c r="J21" s="307" t="s">
        <v>0</v>
      </c>
      <c r="K21" s="307" t="s">
        <v>1</v>
      </c>
      <c r="L21" s="307" t="s">
        <v>2</v>
      </c>
      <c r="M21" s="320">
        <v>2022</v>
      </c>
      <c r="N21" s="320" t="s">
        <v>437</v>
      </c>
    </row>
    <row r="22" spans="1:14" x14ac:dyDescent="0.25">
      <c r="A22" s="308" t="s">
        <v>30</v>
      </c>
      <c r="B22" s="321">
        <f>B6/B7*1000</f>
        <v>46.435208734208018</v>
      </c>
      <c r="C22" s="321">
        <f>C6/C7*1000</f>
        <v>61.237485882746164</v>
      </c>
      <c r="D22" s="321">
        <f t="shared" ref="D22:I22" si="2">D6/D7*1000</f>
        <v>42.937721399257931</v>
      </c>
      <c r="E22" s="321">
        <f t="shared" si="2"/>
        <v>22.478902310017382</v>
      </c>
      <c r="F22" s="321">
        <f t="shared" si="2"/>
        <v>22.403655360479171</v>
      </c>
      <c r="G22" s="321">
        <f t="shared" si="2"/>
        <v>26.216978964781092</v>
      </c>
      <c r="H22" s="321">
        <f>H6/H7*1000</f>
        <v>30.878982915974788</v>
      </c>
      <c r="I22" s="321">
        <f t="shared" si="2"/>
        <v>33.520957503745876</v>
      </c>
      <c r="J22" s="321">
        <f>J6/J7*1000</f>
        <v>41.091451626377058</v>
      </c>
      <c r="K22" s="321">
        <f>K6/K7*1000</f>
        <v>29.550489627204271</v>
      </c>
      <c r="L22" s="321">
        <f>L6/L7*1000</f>
        <v>35.683588578643679</v>
      </c>
      <c r="M22" s="321">
        <f t="shared" ref="M22:N22" si="3">M6/M7*1000</f>
        <v>55.591722081845965</v>
      </c>
      <c r="N22" s="321">
        <f t="shared" si="3"/>
        <v>61.447758477563674</v>
      </c>
    </row>
    <row r="23" spans="1:14" x14ac:dyDescent="0.25">
      <c r="A23" s="308" t="s">
        <v>29</v>
      </c>
      <c r="B23" s="321">
        <f>B15/B16*1000</f>
        <v>52.692530399536764</v>
      </c>
      <c r="C23" s="321">
        <f>C15/C16*1000</f>
        <v>65.890898310109691</v>
      </c>
      <c r="D23" s="321">
        <f t="shared" ref="D23:J23" si="4">D15/D16*1000</f>
        <v>39.559728842791095</v>
      </c>
      <c r="E23" s="321">
        <f t="shared" si="4"/>
        <v>25.180747048486207</v>
      </c>
      <c r="F23" s="321">
        <f t="shared" si="4"/>
        <v>14.834778253455287</v>
      </c>
      <c r="G23" s="321">
        <f t="shared" si="4"/>
        <v>27.405002405002403</v>
      </c>
      <c r="H23" s="321">
        <f>H15/H16*1000</f>
        <v>35.011125142822777</v>
      </c>
      <c r="I23" s="321">
        <f t="shared" si="4"/>
        <v>46.010566002056471</v>
      </c>
      <c r="J23" s="321">
        <f t="shared" si="4"/>
        <v>49.578463307146961</v>
      </c>
      <c r="K23" s="321">
        <f>K15/K16*1000</f>
        <v>37.217808351903884</v>
      </c>
      <c r="L23" s="321">
        <f>L15/L16*1000</f>
        <v>47.797204524127032</v>
      </c>
      <c r="M23" s="321">
        <f t="shared" ref="M23" si="5">M15/M16*1000</f>
        <v>70.261989771301742</v>
      </c>
      <c r="N23" s="321">
        <f>N15/N16*1000</f>
        <v>81.547331909126413</v>
      </c>
    </row>
    <row r="28" spans="1:14" x14ac:dyDescent="0.2">
      <c r="F28" s="322" t="s">
        <v>438</v>
      </c>
    </row>
    <row r="41" spans="3:3" x14ac:dyDescent="0.2">
      <c r="C41" s="303" t="s">
        <v>430</v>
      </c>
    </row>
  </sheetData>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FD73C-3F0B-44F6-8BAF-54B2DFC3AD9D}">
  <sheetPr>
    <tabColor theme="9"/>
  </sheetPr>
  <dimension ref="A1:Q59"/>
  <sheetViews>
    <sheetView topLeftCell="A16" zoomScale="120" zoomScaleNormal="120" workbookViewId="0">
      <selection activeCell="I18" sqref="I18"/>
    </sheetView>
  </sheetViews>
  <sheetFormatPr defaultColWidth="26.28515625" defaultRowHeight="15" x14ac:dyDescent="0.25"/>
  <cols>
    <col min="1" max="8" width="26.28515625" style="323"/>
    <col min="9" max="9" width="12.85546875" style="323" customWidth="1"/>
    <col min="10" max="10" width="13.28515625" style="323" customWidth="1"/>
    <col min="11" max="17" width="9.5703125" style="323" customWidth="1"/>
    <col min="18" max="16384" width="26.28515625" style="323"/>
  </cols>
  <sheetData>
    <row r="1" spans="1:17" x14ac:dyDescent="0.25">
      <c r="A1" s="5"/>
      <c r="B1" s="5"/>
      <c r="C1" s="5"/>
      <c r="D1" s="5"/>
      <c r="E1" s="5"/>
      <c r="F1" s="5"/>
      <c r="G1" s="5"/>
      <c r="H1" s="5"/>
      <c r="I1" s="5"/>
    </row>
    <row r="2" spans="1:17" x14ac:dyDescent="0.25">
      <c r="A2" s="324" t="s">
        <v>439</v>
      </c>
    </row>
    <row r="3" spans="1:17" x14ac:dyDescent="0.25">
      <c r="A3" s="324" t="s">
        <v>440</v>
      </c>
    </row>
    <row r="4" spans="1:17" x14ac:dyDescent="0.25">
      <c r="A4" s="324" t="s">
        <v>441</v>
      </c>
      <c r="I4" s="325" t="s">
        <v>442</v>
      </c>
      <c r="J4" s="326"/>
      <c r="K4" s="326"/>
      <c r="L4" s="326"/>
      <c r="M4" s="326"/>
      <c r="N4" s="326"/>
      <c r="O4" s="326"/>
      <c r="P4" s="326"/>
      <c r="Q4" s="326"/>
    </row>
    <row r="5" spans="1:17" x14ac:dyDescent="0.25">
      <c r="A5" s="324" t="s">
        <v>443</v>
      </c>
      <c r="I5" s="69"/>
      <c r="J5" s="326"/>
      <c r="K5" s="326"/>
      <c r="L5" s="326"/>
      <c r="M5" s="326"/>
      <c r="N5" s="326"/>
      <c r="O5" s="326"/>
      <c r="P5" s="326"/>
      <c r="Q5" s="326"/>
    </row>
    <row r="6" spans="1:17" x14ac:dyDescent="0.25">
      <c r="A6" s="327" t="s">
        <v>444</v>
      </c>
    </row>
    <row r="7" spans="1:17" x14ac:dyDescent="0.25">
      <c r="A7" s="328" t="s">
        <v>445</v>
      </c>
      <c r="B7" s="329" t="s">
        <v>0</v>
      </c>
      <c r="C7" s="329" t="s">
        <v>1</v>
      </c>
      <c r="D7" s="329" t="s">
        <v>2</v>
      </c>
      <c r="E7" s="329" t="s">
        <v>3</v>
      </c>
      <c r="F7" s="329">
        <v>2023</v>
      </c>
      <c r="G7" s="329">
        <v>2024</v>
      </c>
    </row>
    <row r="8" spans="1:17" ht="15.75" thickBot="1" x14ac:dyDescent="0.3">
      <c r="A8" s="328" t="s">
        <v>446</v>
      </c>
      <c r="B8" s="330" t="s">
        <v>447</v>
      </c>
      <c r="C8" s="330" t="s">
        <v>447</v>
      </c>
      <c r="D8" s="330" t="s">
        <v>447</v>
      </c>
      <c r="E8" s="330" t="s">
        <v>447</v>
      </c>
      <c r="F8" s="330" t="s">
        <v>447</v>
      </c>
      <c r="G8" s="330" t="s">
        <v>447</v>
      </c>
      <c r="I8" s="331" t="s">
        <v>33</v>
      </c>
      <c r="J8" s="18">
        <v>2019</v>
      </c>
      <c r="K8" s="18">
        <v>2020</v>
      </c>
      <c r="L8" s="18">
        <v>2021</v>
      </c>
      <c r="M8" s="18">
        <v>2022</v>
      </c>
      <c r="N8" s="18">
        <v>2023</v>
      </c>
      <c r="O8" s="18" t="s">
        <v>38</v>
      </c>
    </row>
    <row r="9" spans="1:17" x14ac:dyDescent="0.25">
      <c r="A9" s="332" t="s">
        <v>48</v>
      </c>
      <c r="B9" s="333">
        <v>4996158</v>
      </c>
      <c r="C9" s="333">
        <v>5039637</v>
      </c>
      <c r="D9" s="333">
        <v>5171894</v>
      </c>
      <c r="E9" s="333">
        <v>5030716</v>
      </c>
      <c r="F9" s="333">
        <v>5141341</v>
      </c>
      <c r="G9" s="333">
        <v>5307598</v>
      </c>
      <c r="I9" s="24" t="s">
        <v>34</v>
      </c>
      <c r="J9" s="334">
        <v>23931</v>
      </c>
      <c r="K9" s="334">
        <v>23588</v>
      </c>
      <c r="L9" s="334">
        <v>23523</v>
      </c>
      <c r="M9" s="334">
        <v>22957</v>
      </c>
      <c r="N9" s="334">
        <v>23047</v>
      </c>
      <c r="O9" s="334">
        <v>24560</v>
      </c>
    </row>
    <row r="10" spans="1:17" x14ac:dyDescent="0.25">
      <c r="A10" s="332" t="s">
        <v>47</v>
      </c>
      <c r="B10" s="333">
        <v>84611</v>
      </c>
      <c r="C10" s="333">
        <v>83504</v>
      </c>
      <c r="D10" s="333">
        <v>82568</v>
      </c>
      <c r="E10" s="333">
        <v>80988</v>
      </c>
      <c r="F10" s="333">
        <v>82904</v>
      </c>
      <c r="G10" s="333">
        <v>87065</v>
      </c>
      <c r="I10" s="24" t="s">
        <v>35</v>
      </c>
      <c r="J10" s="334">
        <v>23191</v>
      </c>
      <c r="K10" s="334">
        <v>22661</v>
      </c>
      <c r="L10" s="334">
        <v>22338</v>
      </c>
      <c r="M10" s="334">
        <v>21819</v>
      </c>
      <c r="N10" s="334">
        <v>22437</v>
      </c>
      <c r="O10" s="334">
        <v>23601</v>
      </c>
    </row>
    <row r="11" spans="1:17" x14ac:dyDescent="0.25">
      <c r="A11" s="329" t="s">
        <v>43</v>
      </c>
      <c r="B11" s="335">
        <v>23931</v>
      </c>
      <c r="C11" s="335">
        <v>23588</v>
      </c>
      <c r="D11" s="335">
        <v>23523</v>
      </c>
      <c r="E11" s="335">
        <v>22957</v>
      </c>
      <c r="F11" s="335">
        <v>23047</v>
      </c>
      <c r="G11" s="335">
        <v>24560</v>
      </c>
      <c r="I11" s="24" t="s">
        <v>36</v>
      </c>
      <c r="J11" s="334">
        <v>17092</v>
      </c>
      <c r="K11" s="334">
        <v>16837</v>
      </c>
      <c r="L11" s="334">
        <v>17285</v>
      </c>
      <c r="M11" s="334">
        <v>16825</v>
      </c>
      <c r="N11" s="334">
        <v>17322</v>
      </c>
      <c r="O11" s="334">
        <v>17761</v>
      </c>
    </row>
    <row r="12" spans="1:17" x14ac:dyDescent="0.25">
      <c r="A12" s="329" t="s">
        <v>44</v>
      </c>
      <c r="B12" s="335">
        <v>23191</v>
      </c>
      <c r="C12" s="335">
        <v>22661</v>
      </c>
      <c r="D12" s="335">
        <v>22338</v>
      </c>
      <c r="E12" s="335">
        <v>21819</v>
      </c>
      <c r="F12" s="335">
        <v>22437</v>
      </c>
      <c r="G12" s="335">
        <v>23601</v>
      </c>
      <c r="I12" s="24" t="s">
        <v>37</v>
      </c>
      <c r="J12" s="334">
        <v>20397</v>
      </c>
      <c r="K12" s="334">
        <v>20418</v>
      </c>
      <c r="L12" s="334">
        <v>19422</v>
      </c>
      <c r="M12" s="334">
        <v>19387</v>
      </c>
      <c r="N12" s="334">
        <v>20098</v>
      </c>
      <c r="O12" s="334">
        <v>21143</v>
      </c>
    </row>
    <row r="13" spans="1:17" x14ac:dyDescent="0.25">
      <c r="A13" s="329" t="s">
        <v>45</v>
      </c>
      <c r="B13" s="335">
        <v>17092</v>
      </c>
      <c r="C13" s="335">
        <v>16837</v>
      </c>
      <c r="D13" s="335">
        <v>17285</v>
      </c>
      <c r="E13" s="335">
        <v>16825</v>
      </c>
      <c r="F13" s="335">
        <v>17322</v>
      </c>
      <c r="G13" s="335">
        <v>17761</v>
      </c>
      <c r="I13" s="336" t="s">
        <v>29</v>
      </c>
      <c r="J13" s="337">
        <v>84611</v>
      </c>
      <c r="K13" s="337">
        <v>83504</v>
      </c>
      <c r="L13" s="337">
        <v>82568</v>
      </c>
      <c r="M13" s="337">
        <v>80988</v>
      </c>
      <c r="N13" s="337">
        <v>82904</v>
      </c>
      <c r="O13" s="337">
        <v>87065</v>
      </c>
    </row>
    <row r="14" spans="1:17" x14ac:dyDescent="0.25">
      <c r="A14" s="329" t="s">
        <v>46</v>
      </c>
      <c r="B14" s="335">
        <v>20397</v>
      </c>
      <c r="C14" s="335">
        <v>20418</v>
      </c>
      <c r="D14" s="335">
        <v>19422</v>
      </c>
      <c r="E14" s="335">
        <v>19387</v>
      </c>
      <c r="F14" s="335">
        <v>20098</v>
      </c>
      <c r="G14" s="335">
        <v>21143</v>
      </c>
      <c r="I14" s="338" t="s">
        <v>30</v>
      </c>
      <c r="J14" s="339">
        <v>4996158</v>
      </c>
      <c r="K14" s="339">
        <v>5039637</v>
      </c>
      <c r="L14" s="339">
        <v>5171894</v>
      </c>
      <c r="M14" s="339">
        <v>5030716</v>
      </c>
      <c r="N14" s="339">
        <v>5141341</v>
      </c>
      <c r="O14" s="339">
        <v>5307598</v>
      </c>
    </row>
    <row r="16" spans="1:17" x14ac:dyDescent="0.25">
      <c r="B16" s="340"/>
      <c r="C16" s="340"/>
      <c r="D16" s="340"/>
      <c r="E16" s="340"/>
      <c r="F16" s="340"/>
      <c r="G16" s="5"/>
      <c r="H16" s="5"/>
      <c r="I16" s="5" t="s">
        <v>658</v>
      </c>
      <c r="J16" s="5"/>
      <c r="K16" s="5"/>
      <c r="L16" s="5"/>
    </row>
    <row r="18" spans="1:9" x14ac:dyDescent="0.25">
      <c r="I18" s="303" t="s">
        <v>430</v>
      </c>
    </row>
    <row r="19" spans="1:9" s="5" customFormat="1" x14ac:dyDescent="0.25">
      <c r="A19" s="341" t="s">
        <v>448</v>
      </c>
    </row>
    <row r="20" spans="1:9" x14ac:dyDescent="0.25">
      <c r="A20" s="342" t="s">
        <v>439</v>
      </c>
      <c r="B20" s="5"/>
      <c r="C20" s="5"/>
      <c r="D20" s="5"/>
      <c r="E20" s="5"/>
      <c r="F20" s="5"/>
    </row>
    <row r="21" spans="1:9" x14ac:dyDescent="0.25">
      <c r="A21" s="342" t="s">
        <v>443</v>
      </c>
      <c r="B21" s="5"/>
      <c r="C21" s="5"/>
      <c r="D21" s="5"/>
      <c r="E21" s="5"/>
      <c r="F21" s="5"/>
    </row>
    <row r="22" spans="1:9" x14ac:dyDescent="0.25">
      <c r="A22" s="342" t="s">
        <v>440</v>
      </c>
      <c r="B22" s="5"/>
      <c r="C22" s="5"/>
      <c r="D22" s="5"/>
      <c r="E22" s="5"/>
      <c r="F22" s="5"/>
    </row>
    <row r="23" spans="1:9" x14ac:dyDescent="0.25">
      <c r="A23" s="342" t="s">
        <v>441</v>
      </c>
      <c r="B23" s="5"/>
      <c r="C23" s="5"/>
      <c r="D23" s="5"/>
      <c r="E23" s="5"/>
      <c r="F23" s="5"/>
    </row>
    <row r="24" spans="1:9" x14ac:dyDescent="0.25">
      <c r="A24" s="342" t="s">
        <v>449</v>
      </c>
      <c r="B24" s="5"/>
      <c r="C24" s="5"/>
      <c r="D24" s="5"/>
      <c r="E24" s="5"/>
      <c r="F24" s="5"/>
    </row>
    <row r="25" spans="1:9" x14ac:dyDescent="0.25">
      <c r="A25" s="343" t="s">
        <v>450</v>
      </c>
      <c r="B25" s="5"/>
      <c r="C25" s="5"/>
      <c r="D25" s="5"/>
      <c r="E25" s="5"/>
      <c r="F25" s="5"/>
    </row>
    <row r="26" spans="1:9" x14ac:dyDescent="0.25">
      <c r="A26" s="344" t="s">
        <v>445</v>
      </c>
      <c r="B26" s="14" t="s">
        <v>0</v>
      </c>
      <c r="C26" s="14" t="s">
        <v>1</v>
      </c>
      <c r="D26" s="14" t="s">
        <v>2</v>
      </c>
      <c r="E26" s="14" t="s">
        <v>3</v>
      </c>
      <c r="F26" s="14" t="s">
        <v>14</v>
      </c>
      <c r="G26" s="14">
        <v>2024</v>
      </c>
    </row>
    <row r="27" spans="1:9" x14ac:dyDescent="0.25">
      <c r="A27" s="344" t="s">
        <v>446</v>
      </c>
      <c r="B27" s="345" t="s">
        <v>447</v>
      </c>
      <c r="C27" s="345" t="s">
        <v>447</v>
      </c>
      <c r="D27" s="345" t="s">
        <v>447</v>
      </c>
      <c r="E27" s="345" t="s">
        <v>447</v>
      </c>
      <c r="F27" s="345" t="s">
        <v>447</v>
      </c>
      <c r="G27" s="345" t="s">
        <v>447</v>
      </c>
    </row>
    <row r="28" spans="1:9" x14ac:dyDescent="0.25">
      <c r="A28" s="346" t="s">
        <v>48</v>
      </c>
      <c r="B28" s="70">
        <v>59816673</v>
      </c>
      <c r="C28" s="70">
        <v>59641488</v>
      </c>
      <c r="D28" s="70">
        <v>59236213</v>
      </c>
      <c r="E28" s="70">
        <v>59030133</v>
      </c>
      <c r="F28" s="70">
        <v>58997201</v>
      </c>
      <c r="G28" s="70">
        <v>58989749</v>
      </c>
      <c r="H28" s="347"/>
    </row>
    <row r="29" spans="1:9" x14ac:dyDescent="0.25">
      <c r="A29" s="346" t="s">
        <v>47</v>
      </c>
      <c r="B29" s="70">
        <v>1300645</v>
      </c>
      <c r="C29" s="70">
        <v>1293941</v>
      </c>
      <c r="D29" s="70">
        <v>1281012</v>
      </c>
      <c r="E29" s="70">
        <v>1275950</v>
      </c>
      <c r="F29" s="70">
        <v>1272627</v>
      </c>
      <c r="G29" s="70">
        <v>1269963</v>
      </c>
      <c r="H29" s="347"/>
    </row>
    <row r="30" spans="1:9" x14ac:dyDescent="0.25">
      <c r="A30" s="14" t="s">
        <v>43</v>
      </c>
      <c r="B30" s="20">
        <v>297313</v>
      </c>
      <c r="C30" s="20">
        <v>294838</v>
      </c>
      <c r="D30" s="20">
        <v>290811</v>
      </c>
      <c r="E30" s="20">
        <v>288956</v>
      </c>
      <c r="F30" s="20">
        <v>287806</v>
      </c>
      <c r="G30" s="20">
        <v>287238</v>
      </c>
      <c r="H30" s="348"/>
    </row>
    <row r="31" spans="1:9" x14ac:dyDescent="0.25">
      <c r="A31" s="14" t="s">
        <v>44</v>
      </c>
      <c r="B31" s="20">
        <v>305291</v>
      </c>
      <c r="C31" s="20">
        <v>303900</v>
      </c>
      <c r="D31" s="20">
        <v>301104</v>
      </c>
      <c r="E31" s="20">
        <v>299646</v>
      </c>
      <c r="F31" s="20">
        <v>299071</v>
      </c>
      <c r="G31" s="20">
        <v>299151</v>
      </c>
      <c r="H31" s="348"/>
    </row>
    <row r="32" spans="1:9" x14ac:dyDescent="0.25">
      <c r="A32" s="14" t="s">
        <v>45</v>
      </c>
      <c r="B32" s="20">
        <v>317366</v>
      </c>
      <c r="C32" s="20">
        <v>316363</v>
      </c>
      <c r="D32" s="20">
        <v>313882</v>
      </c>
      <c r="E32" s="20">
        <v>313631</v>
      </c>
      <c r="F32" s="20">
        <v>313110</v>
      </c>
      <c r="G32" s="20">
        <v>312378</v>
      </c>
      <c r="H32" s="348"/>
    </row>
    <row r="33" spans="1:8" x14ac:dyDescent="0.25">
      <c r="A33" s="14" t="s">
        <v>46</v>
      </c>
      <c r="B33" s="20">
        <v>380675</v>
      </c>
      <c r="C33" s="20">
        <v>378840</v>
      </c>
      <c r="D33" s="20">
        <v>375215</v>
      </c>
      <c r="E33" s="20">
        <v>373717</v>
      </c>
      <c r="F33" s="20">
        <v>372640</v>
      </c>
      <c r="G33" s="20">
        <v>371196</v>
      </c>
      <c r="H33" s="348"/>
    </row>
    <row r="34" spans="1:8" x14ac:dyDescent="0.25">
      <c r="A34" s="5"/>
      <c r="B34" s="5"/>
      <c r="C34" s="5"/>
      <c r="D34" s="5"/>
      <c r="E34" s="5"/>
      <c r="F34" s="5"/>
    </row>
    <row r="35" spans="1:8" x14ac:dyDescent="0.25">
      <c r="A35" s="5"/>
      <c r="B35" s="5"/>
      <c r="C35" s="5"/>
      <c r="D35" s="5"/>
      <c r="E35" s="5"/>
      <c r="F35" s="5"/>
    </row>
    <row r="36" spans="1:8" x14ac:dyDescent="0.25">
      <c r="A36" s="5"/>
      <c r="B36" s="14" t="s">
        <v>0</v>
      </c>
      <c r="C36" s="14" t="s">
        <v>1</v>
      </c>
      <c r="D36" s="14" t="s">
        <v>2</v>
      </c>
      <c r="E36" s="14" t="s">
        <v>3</v>
      </c>
      <c r="F36" s="14">
        <v>2023</v>
      </c>
      <c r="G36" s="14" t="s">
        <v>38</v>
      </c>
    </row>
    <row r="37" spans="1:8" x14ac:dyDescent="0.25">
      <c r="A37" s="14" t="s">
        <v>48</v>
      </c>
      <c r="B37" s="349">
        <f>B9/B28*100</f>
        <v>8.3524504948645344</v>
      </c>
      <c r="C37" s="349">
        <f t="shared" ref="C37:D37" si="0">C9/C28*100</f>
        <v>8.4498847513663637</v>
      </c>
      <c r="D37" s="349">
        <f t="shared" si="0"/>
        <v>8.7309666470407219</v>
      </c>
      <c r="E37" s="349">
        <f>E9/E28*100</f>
        <v>8.5222847117759333</v>
      </c>
      <c r="F37" s="349">
        <f t="shared" ref="F37:G40" si="1">F9/F28*100</f>
        <v>8.7145507123295562</v>
      </c>
      <c r="G37" s="349">
        <f>G9/G28*100</f>
        <v>8.997492089684938</v>
      </c>
    </row>
    <row r="38" spans="1:8" x14ac:dyDescent="0.25">
      <c r="A38" s="14" t="s">
        <v>47</v>
      </c>
      <c r="B38" s="349">
        <f t="shared" ref="B38:G42" si="2">B10/B29*100</f>
        <v>6.5053108265514412</v>
      </c>
      <c r="C38" s="349">
        <f t="shared" si="2"/>
        <v>6.4534627158425311</v>
      </c>
      <c r="D38" s="349">
        <f t="shared" si="2"/>
        <v>6.4455290036315036</v>
      </c>
      <c r="E38" s="349">
        <f t="shared" si="2"/>
        <v>6.3472706610760614</v>
      </c>
      <c r="F38" s="349">
        <f t="shared" si="1"/>
        <v>6.5143989558605941</v>
      </c>
      <c r="G38" s="349">
        <f t="shared" si="1"/>
        <v>6.8557115443520793</v>
      </c>
    </row>
    <row r="39" spans="1:8" x14ac:dyDescent="0.25">
      <c r="A39" s="14" t="s">
        <v>43</v>
      </c>
      <c r="B39" s="349">
        <f t="shared" si="2"/>
        <v>8.0490930433583472</v>
      </c>
      <c r="C39" s="349">
        <f t="shared" si="2"/>
        <v>8.0003256025342733</v>
      </c>
      <c r="D39" s="349">
        <f t="shared" si="2"/>
        <v>8.0887586783168448</v>
      </c>
      <c r="E39" s="349">
        <f t="shared" si="2"/>
        <v>7.9448082060936622</v>
      </c>
      <c r="F39" s="349">
        <f t="shared" si="1"/>
        <v>8.0078247152595843</v>
      </c>
      <c r="G39" s="349">
        <f t="shared" si="1"/>
        <v>8.5504007129975843</v>
      </c>
    </row>
    <row r="40" spans="1:8" x14ac:dyDescent="0.25">
      <c r="A40" s="14" t="s">
        <v>44</v>
      </c>
      <c r="B40" s="349">
        <f t="shared" si="2"/>
        <v>7.596358883819045</v>
      </c>
      <c r="C40" s="349">
        <f t="shared" si="2"/>
        <v>7.4567291872326429</v>
      </c>
      <c r="D40" s="349">
        <f t="shared" si="2"/>
        <v>7.4186991869918701</v>
      </c>
      <c r="E40" s="349">
        <f t="shared" si="2"/>
        <v>7.2815922788890886</v>
      </c>
      <c r="F40" s="349">
        <f>F12/F31*100</f>
        <v>7.502231911485902</v>
      </c>
      <c r="G40" s="349">
        <f t="shared" si="1"/>
        <v>7.8893267948293673</v>
      </c>
    </row>
    <row r="41" spans="1:8" x14ac:dyDescent="0.25">
      <c r="A41" s="14" t="s">
        <v>45</v>
      </c>
      <c r="B41" s="349">
        <f t="shared" si="2"/>
        <v>5.3855800558345885</v>
      </c>
      <c r="C41" s="349">
        <f t="shared" si="2"/>
        <v>5.3220509351599272</v>
      </c>
      <c r="D41" s="349">
        <f t="shared" si="2"/>
        <v>5.506846521941366</v>
      </c>
      <c r="E41" s="349">
        <f t="shared" si="2"/>
        <v>5.3645844957928261</v>
      </c>
      <c r="F41" s="349">
        <f t="shared" si="2"/>
        <v>5.5322410654402603</v>
      </c>
      <c r="G41" s="349">
        <f t="shared" si="2"/>
        <v>5.6857397127838709</v>
      </c>
    </row>
    <row r="42" spans="1:8" x14ac:dyDescent="0.25">
      <c r="A42" s="14" t="s">
        <v>46</v>
      </c>
      <c r="B42" s="349">
        <f t="shared" si="2"/>
        <v>5.3581138766664473</v>
      </c>
      <c r="C42" s="349">
        <f t="shared" si="2"/>
        <v>5.3896103896103895</v>
      </c>
      <c r="D42" s="349">
        <f t="shared" si="2"/>
        <v>5.176232293485068</v>
      </c>
      <c r="E42" s="349">
        <f>E14/E33*100</f>
        <v>5.1876152275652432</v>
      </c>
      <c r="F42" s="349">
        <f t="shared" si="2"/>
        <v>5.3934091884929156</v>
      </c>
      <c r="G42" s="349">
        <f t="shared" si="2"/>
        <v>5.6959126714727528</v>
      </c>
    </row>
    <row r="45" spans="1:8" x14ac:dyDescent="0.25">
      <c r="B45" s="350" t="s">
        <v>659</v>
      </c>
    </row>
    <row r="46" spans="1:8" x14ac:dyDescent="0.25">
      <c r="B46" s="351"/>
    </row>
    <row r="59" spans="2:2" x14ac:dyDescent="0.25">
      <c r="B59" s="303" t="s">
        <v>430</v>
      </c>
    </row>
  </sheetData>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8B676-E56A-4E4E-A431-468D949AA5AF}">
  <sheetPr>
    <tabColor theme="9"/>
  </sheetPr>
  <dimension ref="A1:K190"/>
  <sheetViews>
    <sheetView tabSelected="1" topLeftCell="B1" zoomScale="140" zoomScaleNormal="140" workbookViewId="0">
      <selection activeCell="L5" sqref="L5"/>
    </sheetView>
  </sheetViews>
  <sheetFormatPr defaultColWidth="26.28515625" defaultRowHeight="15" x14ac:dyDescent="0.25"/>
  <cols>
    <col min="1" max="1" width="26.28515625" style="323"/>
    <col min="2" max="5" width="7.140625" style="323" bestFit="1" customWidth="1"/>
    <col min="6" max="7" width="26.28515625" style="323"/>
    <col min="8" max="9" width="8.28515625" style="323" bestFit="1" customWidth="1"/>
    <col min="10" max="16384" width="26.28515625" style="323"/>
  </cols>
  <sheetData>
    <row r="1" spans="1:11" x14ac:dyDescent="0.25">
      <c r="A1" s="352" t="s">
        <v>451</v>
      </c>
    </row>
    <row r="2" spans="1:11" x14ac:dyDescent="0.25">
      <c r="A2" s="324" t="s">
        <v>439</v>
      </c>
    </row>
    <row r="3" spans="1:11" x14ac:dyDescent="0.25">
      <c r="A3" s="324" t="s">
        <v>452</v>
      </c>
    </row>
    <row r="4" spans="1:11" x14ac:dyDescent="0.25">
      <c r="A4" s="324" t="s">
        <v>443</v>
      </c>
    </row>
    <row r="5" spans="1:11" x14ac:dyDescent="0.25">
      <c r="A5" s="324" t="s">
        <v>453</v>
      </c>
    </row>
    <row r="7" spans="1:11" x14ac:dyDescent="0.25">
      <c r="A7" s="328" t="s">
        <v>445</v>
      </c>
      <c r="B7" s="329" t="s">
        <v>0</v>
      </c>
      <c r="C7" s="329" t="s">
        <v>1</v>
      </c>
      <c r="D7" s="329" t="s">
        <v>2</v>
      </c>
      <c r="E7" s="329" t="s">
        <v>3</v>
      </c>
      <c r="H7" s="353">
        <v>2023</v>
      </c>
      <c r="I7" s="354" t="s">
        <v>454</v>
      </c>
    </row>
    <row r="8" spans="1:11" x14ac:dyDescent="0.25">
      <c r="A8" s="328" t="s">
        <v>455</v>
      </c>
      <c r="B8" s="355" t="s">
        <v>447</v>
      </c>
      <c r="C8" s="355" t="s">
        <v>447</v>
      </c>
      <c r="D8" s="355" t="s">
        <v>447</v>
      </c>
      <c r="E8" s="355" t="s">
        <v>447</v>
      </c>
      <c r="G8" s="356" t="s">
        <v>236</v>
      </c>
      <c r="H8" s="357">
        <v>82904</v>
      </c>
      <c r="I8" s="358">
        <v>100</v>
      </c>
    </row>
    <row r="9" spans="1:11" x14ac:dyDescent="0.25">
      <c r="A9" s="329" t="s">
        <v>456</v>
      </c>
      <c r="B9" s="335">
        <v>2</v>
      </c>
      <c r="C9" s="335">
        <v>3</v>
      </c>
      <c r="D9" s="335">
        <v>3</v>
      </c>
      <c r="E9" s="359" t="s">
        <v>22</v>
      </c>
      <c r="G9" s="329" t="s">
        <v>457</v>
      </c>
      <c r="H9" s="335">
        <v>21787</v>
      </c>
      <c r="I9" s="360">
        <f>H9/$H$8*100</f>
        <v>26.279793496091862</v>
      </c>
      <c r="J9" s="351"/>
      <c r="K9" s="350" t="s">
        <v>458</v>
      </c>
    </row>
    <row r="10" spans="1:11" x14ac:dyDescent="0.25">
      <c r="A10" s="329" t="s">
        <v>459</v>
      </c>
      <c r="B10" s="359" t="s">
        <v>22</v>
      </c>
      <c r="C10" s="359" t="s">
        <v>22</v>
      </c>
      <c r="D10" s="335">
        <v>4</v>
      </c>
      <c r="E10" s="359" t="s">
        <v>22</v>
      </c>
      <c r="G10" s="329" t="s">
        <v>460</v>
      </c>
      <c r="H10" s="335">
        <v>10763</v>
      </c>
      <c r="I10" s="360">
        <f t="shared" ref="I10:I24" si="0">H10/$H$8*100</f>
        <v>12.982485766669882</v>
      </c>
    </row>
    <row r="11" spans="1:11" x14ac:dyDescent="0.25">
      <c r="A11" s="329" t="s">
        <v>461</v>
      </c>
      <c r="B11" s="359" t="s">
        <v>22</v>
      </c>
      <c r="C11" s="359" t="s">
        <v>22</v>
      </c>
      <c r="D11" s="335">
        <v>1</v>
      </c>
      <c r="E11" s="359" t="s">
        <v>22</v>
      </c>
      <c r="G11" s="329" t="s">
        <v>462</v>
      </c>
      <c r="H11" s="335">
        <v>7827</v>
      </c>
      <c r="I11" s="360">
        <f t="shared" si="0"/>
        <v>9.4410402393129402</v>
      </c>
    </row>
    <row r="12" spans="1:11" x14ac:dyDescent="0.25">
      <c r="A12" s="329" t="s">
        <v>463</v>
      </c>
      <c r="B12" s="335">
        <v>1</v>
      </c>
      <c r="C12" s="335">
        <v>1</v>
      </c>
      <c r="D12" s="335">
        <v>1</v>
      </c>
      <c r="E12" s="359" t="s">
        <v>22</v>
      </c>
      <c r="G12" s="329" t="s">
        <v>464</v>
      </c>
      <c r="H12" s="335">
        <v>4134</v>
      </c>
      <c r="I12" s="360">
        <f t="shared" si="0"/>
        <v>4.9864903985332436</v>
      </c>
    </row>
    <row r="13" spans="1:11" x14ac:dyDescent="0.25">
      <c r="A13" s="329" t="s">
        <v>465</v>
      </c>
      <c r="B13" s="335">
        <v>1</v>
      </c>
      <c r="C13" s="335">
        <v>1</v>
      </c>
      <c r="D13" s="359" t="s">
        <v>22</v>
      </c>
      <c r="E13" s="359" t="s">
        <v>22</v>
      </c>
      <c r="G13" s="329" t="s">
        <v>466</v>
      </c>
      <c r="H13" s="335">
        <v>3887</v>
      </c>
      <c r="I13" s="360">
        <f t="shared" si="0"/>
        <v>4.6885554376145899</v>
      </c>
    </row>
    <row r="14" spans="1:11" x14ac:dyDescent="0.25">
      <c r="A14" s="329" t="s">
        <v>467</v>
      </c>
      <c r="B14" s="335">
        <v>1</v>
      </c>
      <c r="C14" s="359" t="s">
        <v>22</v>
      </c>
      <c r="D14" s="359" t="s">
        <v>22</v>
      </c>
      <c r="E14" s="359" t="s">
        <v>22</v>
      </c>
      <c r="G14" s="361" t="s">
        <v>468</v>
      </c>
      <c r="H14" s="335">
        <v>2942</v>
      </c>
      <c r="I14" s="360">
        <f t="shared" si="0"/>
        <v>3.548682813856991</v>
      </c>
    </row>
    <row r="15" spans="1:11" x14ac:dyDescent="0.25">
      <c r="A15" s="329" t="s">
        <v>469</v>
      </c>
      <c r="B15" s="335">
        <v>1</v>
      </c>
      <c r="C15" s="335">
        <v>1</v>
      </c>
      <c r="D15" s="335">
        <v>2</v>
      </c>
      <c r="E15" s="359" t="s">
        <v>22</v>
      </c>
      <c r="G15" s="329" t="s">
        <v>470</v>
      </c>
      <c r="H15" s="335">
        <v>2663</v>
      </c>
      <c r="I15" s="360">
        <f t="shared" si="0"/>
        <v>3.2121489916047476</v>
      </c>
    </row>
    <row r="16" spans="1:11" x14ac:dyDescent="0.25">
      <c r="A16" s="329" t="s">
        <v>471</v>
      </c>
      <c r="B16" s="359" t="s">
        <v>22</v>
      </c>
      <c r="C16" s="359" t="s">
        <v>22</v>
      </c>
      <c r="D16" s="335">
        <v>6</v>
      </c>
      <c r="E16" s="359" t="s">
        <v>22</v>
      </c>
      <c r="G16" s="329" t="s">
        <v>472</v>
      </c>
      <c r="H16" s="335">
        <v>1982</v>
      </c>
      <c r="I16" s="360">
        <f t="shared" si="0"/>
        <v>2.3907169738492713</v>
      </c>
    </row>
    <row r="17" spans="1:11" x14ac:dyDescent="0.25">
      <c r="A17" s="329" t="s">
        <v>473</v>
      </c>
      <c r="B17" s="359" t="s">
        <v>22</v>
      </c>
      <c r="C17" s="359" t="s">
        <v>22</v>
      </c>
      <c r="D17" s="335">
        <v>1</v>
      </c>
      <c r="E17" s="359" t="s">
        <v>22</v>
      </c>
      <c r="G17" s="329" t="s">
        <v>474</v>
      </c>
      <c r="H17" s="335">
        <v>1973</v>
      </c>
      <c r="I17" s="360">
        <f t="shared" si="0"/>
        <v>2.379861044099199</v>
      </c>
    </row>
    <row r="18" spans="1:11" x14ac:dyDescent="0.25">
      <c r="A18" s="329" t="s">
        <v>475</v>
      </c>
      <c r="B18" s="359" t="s">
        <v>22</v>
      </c>
      <c r="C18" s="359" t="s">
        <v>22</v>
      </c>
      <c r="D18" s="335">
        <v>1</v>
      </c>
      <c r="E18" s="359" t="s">
        <v>22</v>
      </c>
      <c r="G18" s="329" t="s">
        <v>476</v>
      </c>
      <c r="H18" s="335">
        <v>1903</v>
      </c>
      <c r="I18" s="360">
        <f t="shared" si="0"/>
        <v>2.2954260349319697</v>
      </c>
    </row>
    <row r="19" spans="1:11" x14ac:dyDescent="0.25">
      <c r="A19" s="329" t="s">
        <v>477</v>
      </c>
      <c r="B19" s="359" t="s">
        <v>22</v>
      </c>
      <c r="C19" s="359" t="s">
        <v>22</v>
      </c>
      <c r="D19" s="335">
        <v>2</v>
      </c>
      <c r="E19" s="359" t="s">
        <v>22</v>
      </c>
      <c r="G19" s="329" t="s">
        <v>478</v>
      </c>
      <c r="H19" s="335">
        <v>1775</v>
      </c>
      <c r="I19" s="360">
        <f t="shared" si="0"/>
        <v>2.1410305895976069</v>
      </c>
    </row>
    <row r="20" spans="1:11" x14ac:dyDescent="0.25">
      <c r="A20" s="329" t="s">
        <v>479</v>
      </c>
      <c r="B20" s="335">
        <v>2</v>
      </c>
      <c r="C20" s="359" t="s">
        <v>22</v>
      </c>
      <c r="D20" s="359" t="s">
        <v>22</v>
      </c>
      <c r="E20" s="359" t="s">
        <v>22</v>
      </c>
      <c r="G20" s="329" t="s">
        <v>480</v>
      </c>
      <c r="H20" s="335">
        <v>1160</v>
      </c>
      <c r="I20" s="360">
        <f t="shared" si="0"/>
        <v>1.3992087233426613</v>
      </c>
    </row>
    <row r="21" spans="1:11" x14ac:dyDescent="0.25">
      <c r="A21" s="329" t="s">
        <v>481</v>
      </c>
      <c r="B21" s="335">
        <v>1</v>
      </c>
      <c r="C21" s="359" t="s">
        <v>22</v>
      </c>
      <c r="D21" s="359" t="s">
        <v>22</v>
      </c>
      <c r="E21" s="359" t="s">
        <v>22</v>
      </c>
      <c r="G21" s="329" t="s">
        <v>482</v>
      </c>
      <c r="H21" s="335">
        <v>1136</v>
      </c>
      <c r="I21" s="360">
        <f t="shared" si="0"/>
        <v>1.3702595773424684</v>
      </c>
    </row>
    <row r="22" spans="1:11" x14ac:dyDescent="0.25">
      <c r="A22" s="329" t="s">
        <v>483</v>
      </c>
      <c r="B22" s="335">
        <v>1</v>
      </c>
      <c r="C22" s="335">
        <v>1</v>
      </c>
      <c r="D22" s="335">
        <v>1</v>
      </c>
      <c r="E22" s="359" t="s">
        <v>22</v>
      </c>
      <c r="G22" s="329" t="s">
        <v>484</v>
      </c>
      <c r="H22" s="335">
        <v>1079</v>
      </c>
      <c r="I22" s="360">
        <f t="shared" si="0"/>
        <v>1.30150535559201</v>
      </c>
    </row>
    <row r="23" spans="1:11" x14ac:dyDescent="0.25">
      <c r="A23" s="329" t="s">
        <v>485</v>
      </c>
      <c r="B23" s="335">
        <v>1</v>
      </c>
      <c r="C23" s="335">
        <v>1</v>
      </c>
      <c r="D23" s="335">
        <v>1</v>
      </c>
      <c r="E23" s="359" t="s">
        <v>22</v>
      </c>
      <c r="G23" s="329" t="s">
        <v>486</v>
      </c>
      <c r="H23" s="335">
        <v>1066</v>
      </c>
      <c r="I23" s="360">
        <f t="shared" si="0"/>
        <v>1.2858245681752387</v>
      </c>
    </row>
    <row r="24" spans="1:11" x14ac:dyDescent="0.25">
      <c r="A24" s="329" t="s">
        <v>487</v>
      </c>
      <c r="B24" s="359" t="s">
        <v>22</v>
      </c>
      <c r="C24" s="359" t="s">
        <v>22</v>
      </c>
      <c r="D24" s="335">
        <v>1</v>
      </c>
      <c r="E24" s="359" t="s">
        <v>22</v>
      </c>
      <c r="G24" s="361" t="s">
        <v>488</v>
      </c>
      <c r="H24" s="335">
        <v>16827</v>
      </c>
      <c r="I24" s="360">
        <f t="shared" si="0"/>
        <v>20.296969989385314</v>
      </c>
      <c r="K24" s="303" t="s">
        <v>430</v>
      </c>
    </row>
    <row r="25" spans="1:11" x14ac:dyDescent="0.25">
      <c r="A25" s="362" t="s">
        <v>489</v>
      </c>
      <c r="B25" s="357">
        <v>84611</v>
      </c>
      <c r="C25" s="357">
        <v>83504</v>
      </c>
      <c r="D25" s="357">
        <v>82568</v>
      </c>
      <c r="E25" s="357">
        <v>80988</v>
      </c>
    </row>
    <row r="26" spans="1:11" x14ac:dyDescent="0.25">
      <c r="A26" s="329" t="s">
        <v>490</v>
      </c>
      <c r="B26" s="335">
        <v>25120</v>
      </c>
      <c r="C26" s="335">
        <v>24431</v>
      </c>
      <c r="D26" s="335">
        <v>21589</v>
      </c>
      <c r="E26" s="335">
        <v>21756</v>
      </c>
      <c r="H26" s="363"/>
    </row>
    <row r="27" spans="1:11" x14ac:dyDescent="0.25">
      <c r="A27" s="329" t="s">
        <v>491</v>
      </c>
      <c r="B27" s="335">
        <v>11186</v>
      </c>
      <c r="C27" s="335">
        <v>10855</v>
      </c>
      <c r="D27" s="335">
        <v>10975</v>
      </c>
      <c r="E27" s="335">
        <v>10747</v>
      </c>
    </row>
    <row r="28" spans="1:11" x14ac:dyDescent="0.25">
      <c r="A28" s="362" t="s">
        <v>492</v>
      </c>
      <c r="B28" s="357">
        <v>8630</v>
      </c>
      <c r="C28" s="357">
        <v>8949</v>
      </c>
      <c r="D28" s="357">
        <v>9552</v>
      </c>
      <c r="E28" s="357">
        <v>9495</v>
      </c>
    </row>
    <row r="29" spans="1:11" x14ac:dyDescent="0.25">
      <c r="A29" s="329" t="s">
        <v>493</v>
      </c>
      <c r="B29" s="335">
        <v>7343</v>
      </c>
      <c r="C29" s="335">
        <v>7623</v>
      </c>
      <c r="D29" s="335">
        <v>8116</v>
      </c>
      <c r="E29" s="335">
        <v>8064</v>
      </c>
    </row>
    <row r="30" spans="1:11" x14ac:dyDescent="0.25">
      <c r="A30" s="362" t="s">
        <v>494</v>
      </c>
      <c r="B30" s="357">
        <v>5720</v>
      </c>
      <c r="C30" s="357">
        <v>5557</v>
      </c>
      <c r="D30" s="357">
        <v>6029</v>
      </c>
      <c r="E30" s="357">
        <v>5929</v>
      </c>
    </row>
    <row r="31" spans="1:11" x14ac:dyDescent="0.25">
      <c r="A31" s="362" t="s">
        <v>495</v>
      </c>
      <c r="B31" s="357">
        <v>5040</v>
      </c>
      <c r="C31" s="357">
        <v>4916</v>
      </c>
      <c r="D31" s="357">
        <v>5464</v>
      </c>
      <c r="E31" s="357">
        <v>4897</v>
      </c>
      <c r="G31" s="364" t="s">
        <v>496</v>
      </c>
      <c r="H31" s="365" t="s">
        <v>80</v>
      </c>
      <c r="I31" s="365" t="s">
        <v>82</v>
      </c>
    </row>
    <row r="32" spans="1:11" x14ac:dyDescent="0.25">
      <c r="A32" s="362" t="s">
        <v>497</v>
      </c>
      <c r="B32" s="357">
        <v>3673</v>
      </c>
      <c r="C32" s="357">
        <v>3810</v>
      </c>
      <c r="D32" s="357">
        <v>4513</v>
      </c>
      <c r="E32" s="357">
        <v>4674</v>
      </c>
      <c r="G32" s="366" t="s">
        <v>457</v>
      </c>
      <c r="H32" s="258">
        <v>21756</v>
      </c>
      <c r="I32" s="258">
        <v>21787</v>
      </c>
    </row>
    <row r="33" spans="1:9" ht="30" x14ac:dyDescent="0.25">
      <c r="A33" s="362" t="s">
        <v>498</v>
      </c>
      <c r="B33" s="357">
        <v>4080</v>
      </c>
      <c r="C33" s="357">
        <v>4403</v>
      </c>
      <c r="D33" s="357">
        <v>4492</v>
      </c>
      <c r="E33" s="357">
        <v>4319</v>
      </c>
      <c r="G33" s="366" t="s">
        <v>460</v>
      </c>
      <c r="H33" s="259">
        <v>10747</v>
      </c>
      <c r="I33" s="259">
        <v>10763</v>
      </c>
    </row>
    <row r="34" spans="1:9" x14ac:dyDescent="0.25">
      <c r="A34" s="329" t="s">
        <v>499</v>
      </c>
      <c r="B34" s="335">
        <v>4061</v>
      </c>
      <c r="C34" s="335">
        <v>3956</v>
      </c>
      <c r="D34" s="335">
        <v>4423</v>
      </c>
      <c r="E34" s="335">
        <v>3893</v>
      </c>
      <c r="G34" s="366" t="s">
        <v>462</v>
      </c>
      <c r="H34" s="258">
        <v>8064</v>
      </c>
      <c r="I34" s="258">
        <v>7827</v>
      </c>
    </row>
    <row r="35" spans="1:9" x14ac:dyDescent="0.25">
      <c r="A35" s="329" t="s">
        <v>500</v>
      </c>
      <c r="B35" s="335">
        <v>3636</v>
      </c>
      <c r="C35" s="335">
        <v>3613</v>
      </c>
      <c r="D35" s="335">
        <v>3812</v>
      </c>
      <c r="E35" s="335">
        <v>3630</v>
      </c>
      <c r="G35" s="366" t="s">
        <v>464</v>
      </c>
      <c r="H35" s="258">
        <v>3630</v>
      </c>
      <c r="I35" s="258">
        <v>4134</v>
      </c>
    </row>
    <row r="36" spans="1:9" ht="30" x14ac:dyDescent="0.25">
      <c r="A36" s="329" t="s">
        <v>501</v>
      </c>
      <c r="B36" s="335">
        <v>3920</v>
      </c>
      <c r="C36" s="335">
        <v>3487</v>
      </c>
      <c r="D36" s="335">
        <v>3360</v>
      </c>
      <c r="E36" s="335">
        <v>3120</v>
      </c>
      <c r="G36" s="366" t="s">
        <v>466</v>
      </c>
      <c r="H36" s="258">
        <v>3893</v>
      </c>
      <c r="I36" s="258">
        <v>3887</v>
      </c>
    </row>
    <row r="37" spans="1:9" ht="21" x14ac:dyDescent="0.25">
      <c r="A37" s="329" t="s">
        <v>502</v>
      </c>
      <c r="B37" s="335">
        <v>2222</v>
      </c>
      <c r="C37" s="335">
        <v>2322</v>
      </c>
      <c r="D37" s="335">
        <v>2552</v>
      </c>
      <c r="E37" s="335">
        <v>2545</v>
      </c>
      <c r="G37" s="366" t="s">
        <v>503</v>
      </c>
      <c r="H37" s="258">
        <v>3120</v>
      </c>
      <c r="I37" s="258">
        <v>2942</v>
      </c>
    </row>
    <row r="38" spans="1:9" x14ac:dyDescent="0.25">
      <c r="A38" s="329" t="s">
        <v>504</v>
      </c>
      <c r="B38" s="335">
        <v>2478</v>
      </c>
      <c r="C38" s="335">
        <v>2385</v>
      </c>
      <c r="D38" s="335">
        <v>1982</v>
      </c>
      <c r="E38" s="335">
        <v>1979</v>
      </c>
      <c r="G38" s="366" t="s">
        <v>470</v>
      </c>
      <c r="H38" s="258">
        <v>2545</v>
      </c>
      <c r="I38" s="258">
        <v>2663</v>
      </c>
    </row>
    <row r="39" spans="1:9" x14ac:dyDescent="0.25">
      <c r="A39" s="329" t="s">
        <v>505</v>
      </c>
      <c r="B39" s="335">
        <v>1845</v>
      </c>
      <c r="C39" s="335">
        <v>1777</v>
      </c>
      <c r="D39" s="335">
        <v>1939</v>
      </c>
      <c r="E39" s="335">
        <v>1910</v>
      </c>
      <c r="G39" s="366" t="s">
        <v>472</v>
      </c>
      <c r="H39" s="259">
        <v>1979</v>
      </c>
      <c r="I39" s="259">
        <v>1982</v>
      </c>
    </row>
    <row r="40" spans="1:9" x14ac:dyDescent="0.25">
      <c r="A40" s="329" t="s">
        <v>506</v>
      </c>
      <c r="B40" s="335">
        <v>1236</v>
      </c>
      <c r="C40" s="335">
        <v>1235</v>
      </c>
      <c r="D40" s="335">
        <v>1402</v>
      </c>
      <c r="E40" s="335">
        <v>1618</v>
      </c>
      <c r="G40" s="366" t="s">
        <v>474</v>
      </c>
      <c r="H40" s="258">
        <v>1910</v>
      </c>
      <c r="I40" s="258">
        <v>1973</v>
      </c>
    </row>
    <row r="41" spans="1:9" x14ac:dyDescent="0.25">
      <c r="A41" s="329" t="s">
        <v>507</v>
      </c>
      <c r="B41" s="335">
        <v>1155</v>
      </c>
      <c r="C41" s="335">
        <v>1198</v>
      </c>
      <c r="D41" s="335">
        <v>1531</v>
      </c>
      <c r="E41" s="335">
        <v>1602</v>
      </c>
      <c r="G41" s="366" t="s">
        <v>476</v>
      </c>
      <c r="H41" s="259">
        <v>1618</v>
      </c>
      <c r="I41" s="259">
        <v>1903</v>
      </c>
    </row>
    <row r="42" spans="1:9" x14ac:dyDescent="0.25">
      <c r="A42" s="329" t="s">
        <v>508</v>
      </c>
      <c r="B42" s="335">
        <v>1006</v>
      </c>
      <c r="C42" s="335">
        <v>1146</v>
      </c>
      <c r="D42" s="335">
        <v>1166</v>
      </c>
      <c r="E42" s="335">
        <v>1186</v>
      </c>
      <c r="G42" s="366" t="s">
        <v>478</v>
      </c>
      <c r="H42" s="259">
        <v>1602</v>
      </c>
      <c r="I42" s="259">
        <v>1775</v>
      </c>
    </row>
    <row r="43" spans="1:9" x14ac:dyDescent="0.25">
      <c r="A43" s="329" t="s">
        <v>509</v>
      </c>
      <c r="B43" s="335">
        <v>1571</v>
      </c>
      <c r="C43" s="335">
        <v>1450</v>
      </c>
      <c r="D43" s="335">
        <v>1327</v>
      </c>
      <c r="E43" s="335">
        <v>1165</v>
      </c>
      <c r="G43" s="366" t="s">
        <v>480</v>
      </c>
      <c r="H43" s="259">
        <v>1186</v>
      </c>
      <c r="I43" s="259">
        <v>1160</v>
      </c>
    </row>
    <row r="44" spans="1:9" x14ac:dyDescent="0.25">
      <c r="A44" s="329" t="s">
        <v>510</v>
      </c>
      <c r="B44" s="335">
        <v>1347</v>
      </c>
      <c r="C44" s="335">
        <v>1276</v>
      </c>
      <c r="D44" s="335">
        <v>1098</v>
      </c>
      <c r="E44" s="335">
        <v>1066</v>
      </c>
      <c r="G44" s="366" t="s">
        <v>482</v>
      </c>
      <c r="H44" s="259">
        <v>1007</v>
      </c>
      <c r="I44" s="259">
        <v>1136</v>
      </c>
    </row>
    <row r="45" spans="1:9" x14ac:dyDescent="0.25">
      <c r="A45" s="329" t="s">
        <v>511</v>
      </c>
      <c r="B45" s="335">
        <v>804</v>
      </c>
      <c r="C45" s="335">
        <v>960</v>
      </c>
      <c r="D45" s="335">
        <v>1061</v>
      </c>
      <c r="E45" s="335">
        <v>1007</v>
      </c>
      <c r="G45" s="366" t="s">
        <v>484</v>
      </c>
      <c r="H45" s="258">
        <v>1165</v>
      </c>
      <c r="I45" s="258">
        <v>1079</v>
      </c>
    </row>
    <row r="46" spans="1:9" x14ac:dyDescent="0.25">
      <c r="A46" s="329" t="s">
        <v>512</v>
      </c>
      <c r="B46" s="335">
        <v>876</v>
      </c>
      <c r="C46" s="335">
        <v>880</v>
      </c>
      <c r="D46" s="335">
        <v>932</v>
      </c>
      <c r="E46" s="335">
        <v>899</v>
      </c>
      <c r="G46" s="366" t="s">
        <v>486</v>
      </c>
      <c r="H46" s="258">
        <v>1066</v>
      </c>
      <c r="I46" s="258">
        <v>1066</v>
      </c>
    </row>
    <row r="47" spans="1:9" x14ac:dyDescent="0.25">
      <c r="A47" s="329" t="s">
        <v>513</v>
      </c>
      <c r="B47" s="335">
        <v>747</v>
      </c>
      <c r="C47" s="335">
        <v>790</v>
      </c>
      <c r="D47" s="335">
        <v>826</v>
      </c>
      <c r="E47" s="335">
        <v>839</v>
      </c>
      <c r="G47" s="326" t="s">
        <v>488</v>
      </c>
      <c r="H47" s="367">
        <f>SUM(D47:D190)</f>
        <v>16909</v>
      </c>
      <c r="I47" s="367">
        <f>SUM(E47:E190)</f>
        <v>16432</v>
      </c>
    </row>
    <row r="48" spans="1:9" x14ac:dyDescent="0.25">
      <c r="A48" s="329" t="s">
        <v>514</v>
      </c>
      <c r="B48" s="335">
        <v>981</v>
      </c>
      <c r="C48" s="335">
        <v>1004</v>
      </c>
      <c r="D48" s="335">
        <v>870</v>
      </c>
      <c r="E48" s="335">
        <v>813</v>
      </c>
    </row>
    <row r="49" spans="1:5" x14ac:dyDescent="0.25">
      <c r="A49" s="329" t="s">
        <v>515</v>
      </c>
      <c r="B49" s="335">
        <v>749</v>
      </c>
      <c r="C49" s="335">
        <v>761</v>
      </c>
      <c r="D49" s="335">
        <v>762</v>
      </c>
      <c r="E49" s="335">
        <v>763</v>
      </c>
    </row>
    <row r="50" spans="1:5" x14ac:dyDescent="0.25">
      <c r="A50" s="329" t="s">
        <v>516</v>
      </c>
      <c r="B50" s="335">
        <v>702</v>
      </c>
      <c r="C50" s="335">
        <v>693</v>
      </c>
      <c r="D50" s="335">
        <v>750</v>
      </c>
      <c r="E50" s="335">
        <v>760</v>
      </c>
    </row>
    <row r="51" spans="1:5" x14ac:dyDescent="0.25">
      <c r="A51" s="329" t="s">
        <v>517</v>
      </c>
      <c r="B51" s="335">
        <v>604</v>
      </c>
      <c r="C51" s="335">
        <v>665</v>
      </c>
      <c r="D51" s="335">
        <v>708</v>
      </c>
      <c r="E51" s="335">
        <v>686</v>
      </c>
    </row>
    <row r="52" spans="1:5" x14ac:dyDescent="0.25">
      <c r="A52" s="362" t="s">
        <v>518</v>
      </c>
      <c r="B52" s="357">
        <v>553</v>
      </c>
      <c r="C52" s="357">
        <v>590</v>
      </c>
      <c r="D52" s="357">
        <v>638</v>
      </c>
      <c r="E52" s="357">
        <v>673</v>
      </c>
    </row>
    <row r="53" spans="1:5" x14ac:dyDescent="0.25">
      <c r="A53" s="329" t="s">
        <v>519</v>
      </c>
      <c r="B53" s="335">
        <v>577</v>
      </c>
      <c r="C53" s="335">
        <v>626</v>
      </c>
      <c r="D53" s="335">
        <v>650</v>
      </c>
      <c r="E53" s="335">
        <v>621</v>
      </c>
    </row>
    <row r="54" spans="1:5" x14ac:dyDescent="0.25">
      <c r="A54" s="329" t="s">
        <v>520</v>
      </c>
      <c r="B54" s="335">
        <v>601</v>
      </c>
      <c r="C54" s="335">
        <v>568</v>
      </c>
      <c r="D54" s="335">
        <v>590</v>
      </c>
      <c r="E54" s="335">
        <v>558</v>
      </c>
    </row>
    <row r="55" spans="1:5" x14ac:dyDescent="0.25">
      <c r="A55" s="329" t="s">
        <v>521</v>
      </c>
      <c r="B55" s="335">
        <v>480</v>
      </c>
      <c r="C55" s="335">
        <v>490</v>
      </c>
      <c r="D55" s="335">
        <v>448</v>
      </c>
      <c r="E55" s="335">
        <v>475</v>
      </c>
    </row>
    <row r="56" spans="1:5" x14ac:dyDescent="0.25">
      <c r="A56" s="329" t="s">
        <v>522</v>
      </c>
      <c r="B56" s="335">
        <v>302</v>
      </c>
      <c r="C56" s="335">
        <v>318</v>
      </c>
      <c r="D56" s="335">
        <v>410</v>
      </c>
      <c r="E56" s="335">
        <v>428</v>
      </c>
    </row>
    <row r="57" spans="1:5" x14ac:dyDescent="0.25">
      <c r="A57" s="329" t="s">
        <v>523</v>
      </c>
      <c r="B57" s="335">
        <v>430</v>
      </c>
      <c r="C57" s="335">
        <v>432</v>
      </c>
      <c r="D57" s="335">
        <v>410</v>
      </c>
      <c r="E57" s="335">
        <v>412</v>
      </c>
    </row>
    <row r="58" spans="1:5" x14ac:dyDescent="0.25">
      <c r="A58" s="362" t="s">
        <v>524</v>
      </c>
      <c r="B58" s="357">
        <v>422</v>
      </c>
      <c r="C58" s="357">
        <v>448</v>
      </c>
      <c r="D58" s="357">
        <v>437</v>
      </c>
      <c r="E58" s="357">
        <v>399</v>
      </c>
    </row>
    <row r="59" spans="1:5" x14ac:dyDescent="0.25">
      <c r="A59" s="329" t="s">
        <v>525</v>
      </c>
      <c r="B59" s="335">
        <v>421</v>
      </c>
      <c r="C59" s="335">
        <v>433</v>
      </c>
      <c r="D59" s="335">
        <v>383</v>
      </c>
      <c r="E59" s="335">
        <v>391</v>
      </c>
    </row>
    <row r="60" spans="1:5" x14ac:dyDescent="0.25">
      <c r="A60" s="329" t="s">
        <v>526</v>
      </c>
      <c r="B60" s="335">
        <v>366</v>
      </c>
      <c r="C60" s="335">
        <v>397</v>
      </c>
      <c r="D60" s="335">
        <v>505</v>
      </c>
      <c r="E60" s="335">
        <v>369</v>
      </c>
    </row>
    <row r="61" spans="1:5" x14ac:dyDescent="0.25">
      <c r="A61" s="329" t="s">
        <v>527</v>
      </c>
      <c r="B61" s="335">
        <v>348</v>
      </c>
      <c r="C61" s="335">
        <v>333</v>
      </c>
      <c r="D61" s="335">
        <v>361</v>
      </c>
      <c r="E61" s="335">
        <v>350</v>
      </c>
    </row>
    <row r="62" spans="1:5" x14ac:dyDescent="0.25">
      <c r="A62" s="329" t="s">
        <v>528</v>
      </c>
      <c r="B62" s="335">
        <v>259</v>
      </c>
      <c r="C62" s="335">
        <v>294</v>
      </c>
      <c r="D62" s="335">
        <v>272</v>
      </c>
      <c r="E62" s="335">
        <v>320</v>
      </c>
    </row>
    <row r="63" spans="1:5" x14ac:dyDescent="0.25">
      <c r="A63" s="362" t="s">
        <v>529</v>
      </c>
      <c r="B63" s="357">
        <v>370</v>
      </c>
      <c r="C63" s="357">
        <v>369</v>
      </c>
      <c r="D63" s="357">
        <v>322</v>
      </c>
      <c r="E63" s="357">
        <v>319</v>
      </c>
    </row>
    <row r="64" spans="1:5" x14ac:dyDescent="0.25">
      <c r="A64" s="329" t="s">
        <v>530</v>
      </c>
      <c r="B64" s="335">
        <v>344</v>
      </c>
      <c r="C64" s="335">
        <v>299</v>
      </c>
      <c r="D64" s="335">
        <v>331</v>
      </c>
      <c r="E64" s="335">
        <v>312</v>
      </c>
    </row>
    <row r="65" spans="1:5" x14ac:dyDescent="0.25">
      <c r="A65" s="329" t="s">
        <v>531</v>
      </c>
      <c r="B65" s="335">
        <v>250</v>
      </c>
      <c r="C65" s="335">
        <v>263</v>
      </c>
      <c r="D65" s="335">
        <v>301</v>
      </c>
      <c r="E65" s="335">
        <v>282</v>
      </c>
    </row>
    <row r="66" spans="1:5" x14ac:dyDescent="0.25">
      <c r="A66" s="329" t="s">
        <v>532</v>
      </c>
      <c r="B66" s="335">
        <v>249</v>
      </c>
      <c r="C66" s="335">
        <v>240</v>
      </c>
      <c r="D66" s="335">
        <v>264</v>
      </c>
      <c r="E66" s="335">
        <v>266</v>
      </c>
    </row>
    <row r="67" spans="1:5" x14ac:dyDescent="0.25">
      <c r="A67" s="329" t="s">
        <v>533</v>
      </c>
      <c r="B67" s="335">
        <v>107</v>
      </c>
      <c r="C67" s="335">
        <v>204</v>
      </c>
      <c r="D67" s="335">
        <v>340</v>
      </c>
      <c r="E67" s="335">
        <v>259</v>
      </c>
    </row>
    <row r="68" spans="1:5" x14ac:dyDescent="0.25">
      <c r="A68" s="329" t="s">
        <v>534</v>
      </c>
      <c r="B68" s="335">
        <v>287</v>
      </c>
      <c r="C68" s="335">
        <v>287</v>
      </c>
      <c r="D68" s="335">
        <v>248</v>
      </c>
      <c r="E68" s="335">
        <v>253</v>
      </c>
    </row>
    <row r="69" spans="1:5" x14ac:dyDescent="0.25">
      <c r="A69" s="362" t="s">
        <v>535</v>
      </c>
      <c r="B69" s="357">
        <v>238</v>
      </c>
      <c r="C69" s="357">
        <v>232</v>
      </c>
      <c r="D69" s="357">
        <v>233</v>
      </c>
      <c r="E69" s="357">
        <v>240</v>
      </c>
    </row>
    <row r="70" spans="1:5" x14ac:dyDescent="0.25">
      <c r="A70" s="329" t="s">
        <v>536</v>
      </c>
      <c r="B70" s="335">
        <v>110</v>
      </c>
      <c r="C70" s="335">
        <v>112</v>
      </c>
      <c r="D70" s="335">
        <v>133</v>
      </c>
      <c r="E70" s="335">
        <v>223</v>
      </c>
    </row>
    <row r="71" spans="1:5" x14ac:dyDescent="0.25">
      <c r="A71" s="329" t="s">
        <v>537</v>
      </c>
      <c r="B71" s="335">
        <v>232</v>
      </c>
      <c r="C71" s="335">
        <v>235</v>
      </c>
      <c r="D71" s="335">
        <v>232</v>
      </c>
      <c r="E71" s="335">
        <v>221</v>
      </c>
    </row>
    <row r="72" spans="1:5" x14ac:dyDescent="0.25">
      <c r="A72" s="329" t="s">
        <v>538</v>
      </c>
      <c r="B72" s="335">
        <v>289</v>
      </c>
      <c r="C72" s="335">
        <v>248</v>
      </c>
      <c r="D72" s="335">
        <v>244</v>
      </c>
      <c r="E72" s="335">
        <v>207</v>
      </c>
    </row>
    <row r="73" spans="1:5" x14ac:dyDescent="0.25">
      <c r="A73" s="329" t="s">
        <v>539</v>
      </c>
      <c r="B73" s="335">
        <v>202</v>
      </c>
      <c r="C73" s="335">
        <v>188</v>
      </c>
      <c r="D73" s="335">
        <v>205</v>
      </c>
      <c r="E73" s="335">
        <v>205</v>
      </c>
    </row>
    <row r="74" spans="1:5" x14ac:dyDescent="0.25">
      <c r="A74" s="329" t="s">
        <v>540</v>
      </c>
      <c r="B74" s="335">
        <v>207</v>
      </c>
      <c r="C74" s="335">
        <v>213</v>
      </c>
      <c r="D74" s="335">
        <v>210</v>
      </c>
      <c r="E74" s="335">
        <v>190</v>
      </c>
    </row>
    <row r="75" spans="1:5" x14ac:dyDescent="0.25">
      <c r="A75" s="329" t="s">
        <v>541</v>
      </c>
      <c r="B75" s="335">
        <v>161</v>
      </c>
      <c r="C75" s="335">
        <v>161</v>
      </c>
      <c r="D75" s="335">
        <v>172</v>
      </c>
      <c r="E75" s="335">
        <v>174</v>
      </c>
    </row>
    <row r="76" spans="1:5" x14ac:dyDescent="0.25">
      <c r="A76" s="329" t="s">
        <v>542</v>
      </c>
      <c r="B76" s="335">
        <v>206</v>
      </c>
      <c r="C76" s="335">
        <v>179</v>
      </c>
      <c r="D76" s="335">
        <v>178</v>
      </c>
      <c r="E76" s="335">
        <v>173</v>
      </c>
    </row>
    <row r="77" spans="1:5" x14ac:dyDescent="0.25">
      <c r="A77" s="329" t="s">
        <v>543</v>
      </c>
      <c r="B77" s="335">
        <v>268</v>
      </c>
      <c r="C77" s="335">
        <v>257</v>
      </c>
      <c r="D77" s="335">
        <v>172</v>
      </c>
      <c r="E77" s="335">
        <v>166</v>
      </c>
    </row>
    <row r="78" spans="1:5" x14ac:dyDescent="0.25">
      <c r="A78" s="329" t="s">
        <v>544</v>
      </c>
      <c r="B78" s="335">
        <v>259</v>
      </c>
      <c r="C78" s="335">
        <v>201</v>
      </c>
      <c r="D78" s="335">
        <v>177</v>
      </c>
      <c r="E78" s="335">
        <v>164</v>
      </c>
    </row>
    <row r="79" spans="1:5" x14ac:dyDescent="0.25">
      <c r="A79" s="329" t="s">
        <v>545</v>
      </c>
      <c r="B79" s="335">
        <v>202</v>
      </c>
      <c r="C79" s="335">
        <v>156</v>
      </c>
      <c r="D79" s="335">
        <v>156</v>
      </c>
      <c r="E79" s="335">
        <v>161</v>
      </c>
    </row>
    <row r="80" spans="1:5" x14ac:dyDescent="0.25">
      <c r="A80" s="329" t="s">
        <v>546</v>
      </c>
      <c r="B80" s="335">
        <v>140</v>
      </c>
      <c r="C80" s="335">
        <v>142</v>
      </c>
      <c r="D80" s="335">
        <v>148</v>
      </c>
      <c r="E80" s="335">
        <v>158</v>
      </c>
    </row>
    <row r="81" spans="1:5" x14ac:dyDescent="0.25">
      <c r="A81" s="329" t="s">
        <v>547</v>
      </c>
      <c r="B81" s="335">
        <v>177</v>
      </c>
      <c r="C81" s="335">
        <v>161</v>
      </c>
      <c r="D81" s="335">
        <v>152</v>
      </c>
      <c r="E81" s="335">
        <v>154</v>
      </c>
    </row>
    <row r="82" spans="1:5" ht="30" x14ac:dyDescent="0.25">
      <c r="A82" s="329" t="s">
        <v>548</v>
      </c>
      <c r="B82" s="335">
        <v>149</v>
      </c>
      <c r="C82" s="335">
        <v>149</v>
      </c>
      <c r="D82" s="335">
        <v>166</v>
      </c>
      <c r="E82" s="335">
        <v>149</v>
      </c>
    </row>
    <row r="83" spans="1:5" x14ac:dyDescent="0.25">
      <c r="A83" s="329" t="s">
        <v>549</v>
      </c>
      <c r="B83" s="335">
        <v>133</v>
      </c>
      <c r="C83" s="335">
        <v>131</v>
      </c>
      <c r="D83" s="335">
        <v>148</v>
      </c>
      <c r="E83" s="335">
        <v>135</v>
      </c>
    </row>
    <row r="84" spans="1:5" x14ac:dyDescent="0.25">
      <c r="A84" s="329" t="s">
        <v>550</v>
      </c>
      <c r="B84" s="335">
        <v>155</v>
      </c>
      <c r="C84" s="335">
        <v>142</v>
      </c>
      <c r="D84" s="335">
        <v>130</v>
      </c>
      <c r="E84" s="335">
        <v>132</v>
      </c>
    </row>
    <row r="85" spans="1:5" x14ac:dyDescent="0.25">
      <c r="A85" s="329" t="s">
        <v>551</v>
      </c>
      <c r="B85" s="335">
        <v>113</v>
      </c>
      <c r="C85" s="335">
        <v>121</v>
      </c>
      <c r="D85" s="335">
        <v>153</v>
      </c>
      <c r="E85" s="335">
        <v>118</v>
      </c>
    </row>
    <row r="86" spans="1:5" x14ac:dyDescent="0.25">
      <c r="A86" s="329" t="s">
        <v>552</v>
      </c>
      <c r="B86" s="335">
        <v>77</v>
      </c>
      <c r="C86" s="335">
        <v>91</v>
      </c>
      <c r="D86" s="335">
        <v>112</v>
      </c>
      <c r="E86" s="335">
        <v>117</v>
      </c>
    </row>
    <row r="87" spans="1:5" x14ac:dyDescent="0.25">
      <c r="A87" s="329" t="s">
        <v>553</v>
      </c>
      <c r="B87" s="335">
        <v>94</v>
      </c>
      <c r="C87" s="335">
        <v>103</v>
      </c>
      <c r="D87" s="335">
        <v>114</v>
      </c>
      <c r="E87" s="335">
        <v>109</v>
      </c>
    </row>
    <row r="88" spans="1:5" x14ac:dyDescent="0.25">
      <c r="A88" s="329" t="s">
        <v>554</v>
      </c>
      <c r="B88" s="335">
        <v>102</v>
      </c>
      <c r="C88" s="335">
        <v>99</v>
      </c>
      <c r="D88" s="335">
        <v>95</v>
      </c>
      <c r="E88" s="335">
        <v>99</v>
      </c>
    </row>
    <row r="89" spans="1:5" x14ac:dyDescent="0.25">
      <c r="A89" s="329" t="s">
        <v>555</v>
      </c>
      <c r="B89" s="335">
        <v>106</v>
      </c>
      <c r="C89" s="335">
        <v>104</v>
      </c>
      <c r="D89" s="335">
        <v>101</v>
      </c>
      <c r="E89" s="335">
        <v>98</v>
      </c>
    </row>
    <row r="90" spans="1:5" x14ac:dyDescent="0.25">
      <c r="A90" s="329" t="s">
        <v>556</v>
      </c>
      <c r="B90" s="335">
        <v>134</v>
      </c>
      <c r="C90" s="335">
        <v>138</v>
      </c>
      <c r="D90" s="335">
        <v>111</v>
      </c>
      <c r="E90" s="335">
        <v>95</v>
      </c>
    </row>
    <row r="91" spans="1:5" x14ac:dyDescent="0.25">
      <c r="A91" s="329" t="s">
        <v>557</v>
      </c>
      <c r="B91" s="335">
        <v>96</v>
      </c>
      <c r="C91" s="335">
        <v>96</v>
      </c>
      <c r="D91" s="335">
        <v>99</v>
      </c>
      <c r="E91" s="335">
        <v>95</v>
      </c>
    </row>
    <row r="92" spans="1:5" x14ac:dyDescent="0.25">
      <c r="A92" s="329" t="s">
        <v>558</v>
      </c>
      <c r="B92" s="335">
        <v>100</v>
      </c>
      <c r="C92" s="335">
        <v>89</v>
      </c>
      <c r="D92" s="335">
        <v>83</v>
      </c>
      <c r="E92" s="335">
        <v>86</v>
      </c>
    </row>
    <row r="93" spans="1:5" x14ac:dyDescent="0.25">
      <c r="A93" s="329" t="s">
        <v>559</v>
      </c>
      <c r="B93" s="335">
        <v>94</v>
      </c>
      <c r="C93" s="335">
        <v>91</v>
      </c>
      <c r="D93" s="335">
        <v>99</v>
      </c>
      <c r="E93" s="335">
        <v>85</v>
      </c>
    </row>
    <row r="94" spans="1:5" x14ac:dyDescent="0.25">
      <c r="A94" s="329" t="s">
        <v>560</v>
      </c>
      <c r="B94" s="335">
        <v>46</v>
      </c>
      <c r="C94" s="335">
        <v>54</v>
      </c>
      <c r="D94" s="335">
        <v>84</v>
      </c>
      <c r="E94" s="335">
        <v>83</v>
      </c>
    </row>
    <row r="95" spans="1:5" x14ac:dyDescent="0.25">
      <c r="A95" s="329" t="s">
        <v>561</v>
      </c>
      <c r="B95" s="335">
        <v>83</v>
      </c>
      <c r="C95" s="335">
        <v>77</v>
      </c>
      <c r="D95" s="335">
        <v>81</v>
      </c>
      <c r="E95" s="335">
        <v>75</v>
      </c>
    </row>
    <row r="96" spans="1:5" x14ac:dyDescent="0.25">
      <c r="A96" s="329" t="s">
        <v>562</v>
      </c>
      <c r="B96" s="335">
        <v>57</v>
      </c>
      <c r="C96" s="335">
        <v>53</v>
      </c>
      <c r="D96" s="335">
        <v>59</v>
      </c>
      <c r="E96" s="335">
        <v>70</v>
      </c>
    </row>
    <row r="97" spans="1:5" x14ac:dyDescent="0.25">
      <c r="A97" s="329" t="s">
        <v>563</v>
      </c>
      <c r="B97" s="335">
        <v>60</v>
      </c>
      <c r="C97" s="335">
        <v>68</v>
      </c>
      <c r="D97" s="335">
        <v>63</v>
      </c>
      <c r="E97" s="335">
        <v>69</v>
      </c>
    </row>
    <row r="98" spans="1:5" x14ac:dyDescent="0.25">
      <c r="A98" s="329" t="s">
        <v>564</v>
      </c>
      <c r="B98" s="335">
        <v>39</v>
      </c>
      <c r="C98" s="335">
        <v>48</v>
      </c>
      <c r="D98" s="335">
        <v>60</v>
      </c>
      <c r="E98" s="335">
        <v>68</v>
      </c>
    </row>
    <row r="99" spans="1:5" x14ac:dyDescent="0.25">
      <c r="A99" s="329" t="s">
        <v>565</v>
      </c>
      <c r="B99" s="335">
        <v>83</v>
      </c>
      <c r="C99" s="335">
        <v>82</v>
      </c>
      <c r="D99" s="335">
        <v>74</v>
      </c>
      <c r="E99" s="335">
        <v>66</v>
      </c>
    </row>
    <row r="100" spans="1:5" x14ac:dyDescent="0.25">
      <c r="A100" s="329" t="s">
        <v>566</v>
      </c>
      <c r="B100" s="335">
        <v>72</v>
      </c>
      <c r="C100" s="335">
        <v>70</v>
      </c>
      <c r="D100" s="335">
        <v>77</v>
      </c>
      <c r="E100" s="335">
        <v>65</v>
      </c>
    </row>
    <row r="101" spans="1:5" x14ac:dyDescent="0.25">
      <c r="A101" s="329" t="s">
        <v>567</v>
      </c>
      <c r="B101" s="335">
        <v>70</v>
      </c>
      <c r="C101" s="335">
        <v>67</v>
      </c>
      <c r="D101" s="335">
        <v>65</v>
      </c>
      <c r="E101" s="335">
        <v>65</v>
      </c>
    </row>
    <row r="102" spans="1:5" x14ac:dyDescent="0.25">
      <c r="A102" s="329" t="s">
        <v>568</v>
      </c>
      <c r="B102" s="335">
        <v>73</v>
      </c>
      <c r="C102" s="335">
        <v>72</v>
      </c>
      <c r="D102" s="335">
        <v>77</v>
      </c>
      <c r="E102" s="335">
        <v>61</v>
      </c>
    </row>
    <row r="103" spans="1:5" x14ac:dyDescent="0.25">
      <c r="A103" s="329" t="s">
        <v>569</v>
      </c>
      <c r="B103" s="335">
        <v>99</v>
      </c>
      <c r="C103" s="335">
        <v>99</v>
      </c>
      <c r="D103" s="335">
        <v>73</v>
      </c>
      <c r="E103" s="335">
        <v>59</v>
      </c>
    </row>
    <row r="104" spans="1:5" x14ac:dyDescent="0.25">
      <c r="A104" s="329" t="s">
        <v>570</v>
      </c>
      <c r="B104" s="335">
        <v>80</v>
      </c>
      <c r="C104" s="335">
        <v>86</v>
      </c>
      <c r="D104" s="335">
        <v>69</v>
      </c>
      <c r="E104" s="335">
        <v>55</v>
      </c>
    </row>
    <row r="105" spans="1:5" ht="30" x14ac:dyDescent="0.25">
      <c r="A105" s="329" t="s">
        <v>571</v>
      </c>
      <c r="B105" s="335">
        <v>48</v>
      </c>
      <c r="C105" s="335">
        <v>52</v>
      </c>
      <c r="D105" s="335">
        <v>47</v>
      </c>
      <c r="E105" s="335">
        <v>53</v>
      </c>
    </row>
    <row r="106" spans="1:5" x14ac:dyDescent="0.25">
      <c r="A106" s="329" t="s">
        <v>572</v>
      </c>
      <c r="B106" s="335">
        <v>64</v>
      </c>
      <c r="C106" s="335">
        <v>62</v>
      </c>
      <c r="D106" s="335">
        <v>63</v>
      </c>
      <c r="E106" s="335">
        <v>53</v>
      </c>
    </row>
    <row r="107" spans="1:5" x14ac:dyDescent="0.25">
      <c r="A107" s="329" t="s">
        <v>573</v>
      </c>
      <c r="B107" s="335">
        <v>69</v>
      </c>
      <c r="C107" s="335">
        <v>71</v>
      </c>
      <c r="D107" s="335">
        <v>68</v>
      </c>
      <c r="E107" s="335">
        <v>51</v>
      </c>
    </row>
    <row r="108" spans="1:5" x14ac:dyDescent="0.25">
      <c r="A108" s="329" t="s">
        <v>574</v>
      </c>
      <c r="B108" s="335">
        <v>44</v>
      </c>
      <c r="C108" s="335">
        <v>55</v>
      </c>
      <c r="D108" s="335">
        <v>43</v>
      </c>
      <c r="E108" s="335">
        <v>49</v>
      </c>
    </row>
    <row r="109" spans="1:5" x14ac:dyDescent="0.25">
      <c r="A109" s="329" t="s">
        <v>575</v>
      </c>
      <c r="B109" s="335">
        <v>48</v>
      </c>
      <c r="C109" s="335">
        <v>51</v>
      </c>
      <c r="D109" s="335">
        <v>51</v>
      </c>
      <c r="E109" s="335">
        <v>47</v>
      </c>
    </row>
    <row r="110" spans="1:5" x14ac:dyDescent="0.25">
      <c r="A110" s="329" t="s">
        <v>576</v>
      </c>
      <c r="B110" s="335">
        <v>44</v>
      </c>
      <c r="C110" s="335">
        <v>46</v>
      </c>
      <c r="D110" s="335">
        <v>45</v>
      </c>
      <c r="E110" s="335">
        <v>46</v>
      </c>
    </row>
    <row r="111" spans="1:5" x14ac:dyDescent="0.25">
      <c r="A111" s="329" t="s">
        <v>577</v>
      </c>
      <c r="B111" s="335">
        <v>45</v>
      </c>
      <c r="C111" s="335">
        <v>46</v>
      </c>
      <c r="D111" s="335">
        <v>42</v>
      </c>
      <c r="E111" s="335">
        <v>45</v>
      </c>
    </row>
    <row r="112" spans="1:5" x14ac:dyDescent="0.25">
      <c r="A112" s="329" t="s">
        <v>578</v>
      </c>
      <c r="B112" s="335">
        <v>41</v>
      </c>
      <c r="C112" s="335">
        <v>44</v>
      </c>
      <c r="D112" s="335">
        <v>50</v>
      </c>
      <c r="E112" s="335">
        <v>43</v>
      </c>
    </row>
    <row r="113" spans="1:5" x14ac:dyDescent="0.25">
      <c r="A113" s="329" t="s">
        <v>579</v>
      </c>
      <c r="B113" s="335">
        <v>24</v>
      </c>
      <c r="C113" s="335">
        <v>31</v>
      </c>
      <c r="D113" s="335">
        <v>47</v>
      </c>
      <c r="E113" s="335">
        <v>42</v>
      </c>
    </row>
    <row r="114" spans="1:5" x14ac:dyDescent="0.25">
      <c r="A114" s="329" t="s">
        <v>580</v>
      </c>
      <c r="B114" s="335">
        <v>37</v>
      </c>
      <c r="C114" s="335">
        <v>38</v>
      </c>
      <c r="D114" s="335">
        <v>33</v>
      </c>
      <c r="E114" s="335">
        <v>40</v>
      </c>
    </row>
    <row r="115" spans="1:5" x14ac:dyDescent="0.25">
      <c r="A115" s="329" t="s">
        <v>581</v>
      </c>
      <c r="B115" s="335">
        <v>44</v>
      </c>
      <c r="C115" s="335">
        <v>43</v>
      </c>
      <c r="D115" s="335">
        <v>43</v>
      </c>
      <c r="E115" s="335">
        <v>39</v>
      </c>
    </row>
    <row r="116" spans="1:5" x14ac:dyDescent="0.25">
      <c r="A116" s="329" t="s">
        <v>582</v>
      </c>
      <c r="B116" s="335">
        <v>35</v>
      </c>
      <c r="C116" s="335">
        <v>45</v>
      </c>
      <c r="D116" s="335">
        <v>43</v>
      </c>
      <c r="E116" s="335">
        <v>38</v>
      </c>
    </row>
    <row r="117" spans="1:5" x14ac:dyDescent="0.25">
      <c r="A117" s="368" t="s">
        <v>583</v>
      </c>
      <c r="B117" s="333">
        <v>45</v>
      </c>
      <c r="C117" s="333">
        <v>51</v>
      </c>
      <c r="D117" s="333">
        <v>35</v>
      </c>
      <c r="E117" s="333">
        <v>38</v>
      </c>
    </row>
    <row r="118" spans="1:5" x14ac:dyDescent="0.25">
      <c r="A118" s="329" t="s">
        <v>584</v>
      </c>
      <c r="B118" s="335">
        <v>36</v>
      </c>
      <c r="C118" s="335">
        <v>35</v>
      </c>
      <c r="D118" s="335">
        <v>41</v>
      </c>
      <c r="E118" s="335">
        <v>37</v>
      </c>
    </row>
    <row r="119" spans="1:5" x14ac:dyDescent="0.25">
      <c r="A119" s="329" t="s">
        <v>585</v>
      </c>
      <c r="B119" s="335">
        <v>30</v>
      </c>
      <c r="C119" s="335">
        <v>33</v>
      </c>
      <c r="D119" s="335">
        <v>33</v>
      </c>
      <c r="E119" s="335">
        <v>36</v>
      </c>
    </row>
    <row r="120" spans="1:5" x14ac:dyDescent="0.25">
      <c r="A120" s="329" t="s">
        <v>586</v>
      </c>
      <c r="B120" s="335">
        <v>42</v>
      </c>
      <c r="C120" s="335">
        <v>31</v>
      </c>
      <c r="D120" s="335">
        <v>33</v>
      </c>
      <c r="E120" s="335">
        <v>35</v>
      </c>
    </row>
    <row r="121" spans="1:5" x14ac:dyDescent="0.25">
      <c r="A121" s="329" t="s">
        <v>587</v>
      </c>
      <c r="B121" s="335">
        <v>31</v>
      </c>
      <c r="C121" s="335">
        <v>26</v>
      </c>
      <c r="D121" s="335">
        <v>32</v>
      </c>
      <c r="E121" s="335">
        <v>34</v>
      </c>
    </row>
    <row r="122" spans="1:5" x14ac:dyDescent="0.25">
      <c r="A122" s="329" t="s">
        <v>588</v>
      </c>
      <c r="B122" s="335">
        <v>45</v>
      </c>
      <c r="C122" s="335">
        <v>39</v>
      </c>
      <c r="D122" s="335">
        <v>35</v>
      </c>
      <c r="E122" s="335">
        <v>34</v>
      </c>
    </row>
    <row r="123" spans="1:5" x14ac:dyDescent="0.25">
      <c r="A123" s="329" t="s">
        <v>589</v>
      </c>
      <c r="B123" s="335">
        <v>32</v>
      </c>
      <c r="C123" s="335">
        <v>32</v>
      </c>
      <c r="D123" s="335">
        <v>28</v>
      </c>
      <c r="E123" s="335">
        <v>32</v>
      </c>
    </row>
    <row r="124" spans="1:5" ht="30" x14ac:dyDescent="0.25">
      <c r="A124" s="329" t="s">
        <v>590</v>
      </c>
      <c r="B124" s="335">
        <v>22</v>
      </c>
      <c r="C124" s="335">
        <v>24</v>
      </c>
      <c r="D124" s="335">
        <v>33</v>
      </c>
      <c r="E124" s="335">
        <v>31</v>
      </c>
    </row>
    <row r="125" spans="1:5" x14ac:dyDescent="0.25">
      <c r="A125" s="329" t="s">
        <v>591</v>
      </c>
      <c r="B125" s="335">
        <v>24</v>
      </c>
      <c r="C125" s="335">
        <v>27</v>
      </c>
      <c r="D125" s="335">
        <v>30</v>
      </c>
      <c r="E125" s="335">
        <v>30</v>
      </c>
    </row>
    <row r="126" spans="1:5" x14ac:dyDescent="0.25">
      <c r="A126" s="329" t="s">
        <v>592</v>
      </c>
      <c r="B126" s="335">
        <v>33</v>
      </c>
      <c r="C126" s="335">
        <v>35</v>
      </c>
      <c r="D126" s="335">
        <v>34</v>
      </c>
      <c r="E126" s="335">
        <v>30</v>
      </c>
    </row>
    <row r="127" spans="1:5" x14ac:dyDescent="0.25">
      <c r="A127" s="329" t="s">
        <v>593</v>
      </c>
      <c r="B127" s="335">
        <v>25</v>
      </c>
      <c r="C127" s="335">
        <v>23</v>
      </c>
      <c r="D127" s="335">
        <v>30</v>
      </c>
      <c r="E127" s="335">
        <v>28</v>
      </c>
    </row>
    <row r="128" spans="1:5" x14ac:dyDescent="0.25">
      <c r="A128" s="329" t="s">
        <v>594</v>
      </c>
      <c r="B128" s="335">
        <v>21</v>
      </c>
      <c r="C128" s="335">
        <v>23</v>
      </c>
      <c r="D128" s="335">
        <v>31</v>
      </c>
      <c r="E128" s="335">
        <v>27</v>
      </c>
    </row>
    <row r="129" spans="1:5" x14ac:dyDescent="0.25">
      <c r="A129" s="329" t="s">
        <v>595</v>
      </c>
      <c r="B129" s="335">
        <v>28</v>
      </c>
      <c r="C129" s="335">
        <v>27</v>
      </c>
      <c r="D129" s="335">
        <v>24</v>
      </c>
      <c r="E129" s="335">
        <v>24</v>
      </c>
    </row>
    <row r="130" spans="1:5" x14ac:dyDescent="0.25">
      <c r="A130" s="329" t="s">
        <v>596</v>
      </c>
      <c r="B130" s="335">
        <v>17</v>
      </c>
      <c r="C130" s="335">
        <v>17</v>
      </c>
      <c r="D130" s="335">
        <v>20</v>
      </c>
      <c r="E130" s="335">
        <v>22</v>
      </c>
    </row>
    <row r="131" spans="1:5" x14ac:dyDescent="0.25">
      <c r="A131" s="329" t="s">
        <v>597</v>
      </c>
      <c r="B131" s="335">
        <v>17</v>
      </c>
      <c r="C131" s="335">
        <v>13</v>
      </c>
      <c r="D131" s="335">
        <v>20</v>
      </c>
      <c r="E131" s="335">
        <v>21</v>
      </c>
    </row>
    <row r="132" spans="1:5" x14ac:dyDescent="0.25">
      <c r="A132" s="329" t="s">
        <v>598</v>
      </c>
      <c r="B132" s="335">
        <v>15</v>
      </c>
      <c r="C132" s="335">
        <v>14</v>
      </c>
      <c r="D132" s="335">
        <v>17</v>
      </c>
      <c r="E132" s="335">
        <v>18</v>
      </c>
    </row>
    <row r="133" spans="1:5" x14ac:dyDescent="0.25">
      <c r="A133" s="329" t="s">
        <v>599</v>
      </c>
      <c r="B133" s="335">
        <v>17</v>
      </c>
      <c r="C133" s="335">
        <v>21</v>
      </c>
      <c r="D133" s="335">
        <v>23</v>
      </c>
      <c r="E133" s="335">
        <v>18</v>
      </c>
    </row>
    <row r="134" spans="1:5" x14ac:dyDescent="0.25">
      <c r="A134" s="329" t="s">
        <v>600</v>
      </c>
      <c r="B134" s="335">
        <v>11</v>
      </c>
      <c r="C134" s="335">
        <v>16</v>
      </c>
      <c r="D134" s="335">
        <v>17</v>
      </c>
      <c r="E134" s="335">
        <v>18</v>
      </c>
    </row>
    <row r="135" spans="1:5" x14ac:dyDescent="0.25">
      <c r="A135" s="329" t="s">
        <v>601</v>
      </c>
      <c r="B135" s="335">
        <v>14</v>
      </c>
      <c r="C135" s="335">
        <v>15</v>
      </c>
      <c r="D135" s="335">
        <v>19</v>
      </c>
      <c r="E135" s="335">
        <v>17</v>
      </c>
    </row>
    <row r="136" spans="1:5" x14ac:dyDescent="0.25">
      <c r="A136" s="329" t="s">
        <v>602</v>
      </c>
      <c r="B136" s="335">
        <v>17</v>
      </c>
      <c r="C136" s="335">
        <v>19</v>
      </c>
      <c r="D136" s="335">
        <v>20</v>
      </c>
      <c r="E136" s="335">
        <v>17</v>
      </c>
    </row>
    <row r="137" spans="1:5" x14ac:dyDescent="0.25">
      <c r="A137" s="329" t="s">
        <v>603</v>
      </c>
      <c r="B137" s="335">
        <v>12</v>
      </c>
      <c r="C137" s="335">
        <v>14</v>
      </c>
      <c r="D137" s="335">
        <v>14</v>
      </c>
      <c r="E137" s="335">
        <v>16</v>
      </c>
    </row>
    <row r="138" spans="1:5" x14ac:dyDescent="0.25">
      <c r="A138" s="329" t="s">
        <v>604</v>
      </c>
      <c r="B138" s="335">
        <v>16</v>
      </c>
      <c r="C138" s="335">
        <v>16</v>
      </c>
      <c r="D138" s="335">
        <v>17</v>
      </c>
      <c r="E138" s="335">
        <v>14</v>
      </c>
    </row>
    <row r="139" spans="1:5" x14ac:dyDescent="0.25">
      <c r="A139" s="329" t="s">
        <v>605</v>
      </c>
      <c r="B139" s="335">
        <v>26</v>
      </c>
      <c r="C139" s="335">
        <v>23</v>
      </c>
      <c r="D139" s="335">
        <v>18</v>
      </c>
      <c r="E139" s="335">
        <v>13</v>
      </c>
    </row>
    <row r="140" spans="1:5" x14ac:dyDescent="0.25">
      <c r="A140" s="329" t="s">
        <v>606</v>
      </c>
      <c r="B140" s="335">
        <v>8</v>
      </c>
      <c r="C140" s="335">
        <v>9</v>
      </c>
      <c r="D140" s="335">
        <v>9</v>
      </c>
      <c r="E140" s="335">
        <v>12</v>
      </c>
    </row>
    <row r="141" spans="1:5" x14ac:dyDescent="0.25">
      <c r="A141" s="329" t="s">
        <v>607</v>
      </c>
      <c r="B141" s="335">
        <v>6</v>
      </c>
      <c r="C141" s="335">
        <v>8</v>
      </c>
      <c r="D141" s="335">
        <v>9</v>
      </c>
      <c r="E141" s="335">
        <v>11</v>
      </c>
    </row>
    <row r="142" spans="1:5" x14ac:dyDescent="0.25">
      <c r="A142" s="329" t="s">
        <v>608</v>
      </c>
      <c r="B142" s="335">
        <v>7</v>
      </c>
      <c r="C142" s="335">
        <v>4</v>
      </c>
      <c r="D142" s="335">
        <v>10</v>
      </c>
      <c r="E142" s="335">
        <v>11</v>
      </c>
    </row>
    <row r="143" spans="1:5" x14ac:dyDescent="0.25">
      <c r="A143" s="329" t="s">
        <v>609</v>
      </c>
      <c r="B143" s="335">
        <v>17</v>
      </c>
      <c r="C143" s="335">
        <v>17</v>
      </c>
      <c r="D143" s="335">
        <v>19</v>
      </c>
      <c r="E143" s="335">
        <v>11</v>
      </c>
    </row>
    <row r="144" spans="1:5" x14ac:dyDescent="0.25">
      <c r="A144" s="329" t="s">
        <v>610</v>
      </c>
      <c r="B144" s="335">
        <v>14</v>
      </c>
      <c r="C144" s="335">
        <v>8</v>
      </c>
      <c r="D144" s="335">
        <v>8</v>
      </c>
      <c r="E144" s="335">
        <v>11</v>
      </c>
    </row>
    <row r="145" spans="1:5" x14ac:dyDescent="0.25">
      <c r="A145" s="329" t="s">
        <v>611</v>
      </c>
      <c r="B145" s="335">
        <v>5</v>
      </c>
      <c r="C145" s="335">
        <v>5</v>
      </c>
      <c r="D145" s="335">
        <v>8</v>
      </c>
      <c r="E145" s="335">
        <v>10</v>
      </c>
    </row>
    <row r="146" spans="1:5" x14ac:dyDescent="0.25">
      <c r="A146" s="329" t="s">
        <v>612</v>
      </c>
      <c r="B146" s="335">
        <v>13</v>
      </c>
      <c r="C146" s="335">
        <v>15</v>
      </c>
      <c r="D146" s="335">
        <v>9</v>
      </c>
      <c r="E146" s="335">
        <v>10</v>
      </c>
    </row>
    <row r="147" spans="1:5" x14ac:dyDescent="0.25">
      <c r="A147" s="329" t="s">
        <v>613</v>
      </c>
      <c r="B147" s="335">
        <v>9</v>
      </c>
      <c r="C147" s="335">
        <v>7</v>
      </c>
      <c r="D147" s="335">
        <v>5</v>
      </c>
      <c r="E147" s="335">
        <v>9</v>
      </c>
    </row>
    <row r="148" spans="1:5" x14ac:dyDescent="0.25">
      <c r="A148" s="329" t="s">
        <v>614</v>
      </c>
      <c r="B148" s="335">
        <v>27</v>
      </c>
      <c r="C148" s="335">
        <v>19</v>
      </c>
      <c r="D148" s="335">
        <v>11</v>
      </c>
      <c r="E148" s="335">
        <v>9</v>
      </c>
    </row>
    <row r="149" spans="1:5" x14ac:dyDescent="0.25">
      <c r="A149" s="329" t="s">
        <v>615</v>
      </c>
      <c r="B149" s="335">
        <v>9</v>
      </c>
      <c r="C149" s="335">
        <v>8</v>
      </c>
      <c r="D149" s="335">
        <v>10</v>
      </c>
      <c r="E149" s="335">
        <v>9</v>
      </c>
    </row>
    <row r="150" spans="1:5" x14ac:dyDescent="0.25">
      <c r="A150" s="329" t="s">
        <v>616</v>
      </c>
      <c r="B150" s="335">
        <v>10</v>
      </c>
      <c r="C150" s="335">
        <v>10</v>
      </c>
      <c r="D150" s="335">
        <v>11</v>
      </c>
      <c r="E150" s="335">
        <v>9</v>
      </c>
    </row>
    <row r="151" spans="1:5" x14ac:dyDescent="0.25">
      <c r="A151" s="329" t="s">
        <v>617</v>
      </c>
      <c r="B151" s="335">
        <v>7</v>
      </c>
      <c r="C151" s="335">
        <v>6</v>
      </c>
      <c r="D151" s="335">
        <v>9</v>
      </c>
      <c r="E151" s="335">
        <v>8</v>
      </c>
    </row>
    <row r="152" spans="1:5" x14ac:dyDescent="0.25">
      <c r="A152" s="329" t="s">
        <v>618</v>
      </c>
      <c r="B152" s="335">
        <v>13</v>
      </c>
      <c r="C152" s="335">
        <v>11</v>
      </c>
      <c r="D152" s="335">
        <v>11</v>
      </c>
      <c r="E152" s="335">
        <v>8</v>
      </c>
    </row>
    <row r="153" spans="1:5" x14ac:dyDescent="0.25">
      <c r="A153" s="329" t="s">
        <v>619</v>
      </c>
      <c r="B153" s="335">
        <v>8</v>
      </c>
      <c r="C153" s="335">
        <v>9</v>
      </c>
      <c r="D153" s="335">
        <v>8</v>
      </c>
      <c r="E153" s="335">
        <v>8</v>
      </c>
    </row>
    <row r="154" spans="1:5" x14ac:dyDescent="0.25">
      <c r="A154" s="329" t="s">
        <v>620</v>
      </c>
      <c r="B154" s="335">
        <v>5</v>
      </c>
      <c r="C154" s="335">
        <v>3</v>
      </c>
      <c r="D154" s="335">
        <v>7</v>
      </c>
      <c r="E154" s="335">
        <v>8</v>
      </c>
    </row>
    <row r="155" spans="1:5" x14ac:dyDescent="0.25">
      <c r="A155" s="329" t="s">
        <v>621</v>
      </c>
      <c r="B155" s="335">
        <v>12</v>
      </c>
      <c r="C155" s="335">
        <v>11</v>
      </c>
      <c r="D155" s="335">
        <v>11</v>
      </c>
      <c r="E155" s="335">
        <v>8</v>
      </c>
    </row>
    <row r="156" spans="1:5" x14ac:dyDescent="0.25">
      <c r="A156" s="329" t="s">
        <v>622</v>
      </c>
      <c r="B156" s="335">
        <v>6</v>
      </c>
      <c r="C156" s="335">
        <v>4</v>
      </c>
      <c r="D156" s="335">
        <v>6</v>
      </c>
      <c r="E156" s="335">
        <v>7</v>
      </c>
    </row>
    <row r="157" spans="1:5" x14ac:dyDescent="0.25">
      <c r="A157" s="329" t="s">
        <v>623</v>
      </c>
      <c r="B157" s="335">
        <v>8</v>
      </c>
      <c r="C157" s="335">
        <v>7</v>
      </c>
      <c r="D157" s="335">
        <v>5</v>
      </c>
      <c r="E157" s="335">
        <v>7</v>
      </c>
    </row>
    <row r="158" spans="1:5" x14ac:dyDescent="0.25">
      <c r="A158" s="329" t="s">
        <v>624</v>
      </c>
      <c r="B158" s="335">
        <v>12</v>
      </c>
      <c r="C158" s="335">
        <v>10</v>
      </c>
      <c r="D158" s="335">
        <v>10</v>
      </c>
      <c r="E158" s="335">
        <v>7</v>
      </c>
    </row>
    <row r="159" spans="1:5" x14ac:dyDescent="0.25">
      <c r="A159" s="329" t="s">
        <v>625</v>
      </c>
      <c r="B159" s="335">
        <v>8</v>
      </c>
      <c r="C159" s="335">
        <v>7</v>
      </c>
      <c r="D159" s="335">
        <v>10</v>
      </c>
      <c r="E159" s="335">
        <v>7</v>
      </c>
    </row>
    <row r="160" spans="1:5" x14ac:dyDescent="0.25">
      <c r="A160" s="329" t="s">
        <v>626</v>
      </c>
      <c r="B160" s="335">
        <v>10</v>
      </c>
      <c r="C160" s="335">
        <v>9</v>
      </c>
      <c r="D160" s="335">
        <v>11</v>
      </c>
      <c r="E160" s="335">
        <v>7</v>
      </c>
    </row>
    <row r="161" spans="1:5" x14ac:dyDescent="0.25">
      <c r="A161" s="329" t="s">
        <v>627</v>
      </c>
      <c r="B161" s="335">
        <v>4</v>
      </c>
      <c r="C161" s="335">
        <v>2</v>
      </c>
      <c r="D161" s="335">
        <v>7</v>
      </c>
      <c r="E161" s="335">
        <v>6</v>
      </c>
    </row>
    <row r="162" spans="1:5" x14ac:dyDescent="0.25">
      <c r="A162" s="329" t="s">
        <v>628</v>
      </c>
      <c r="B162" s="335">
        <v>7</v>
      </c>
      <c r="C162" s="335">
        <v>5</v>
      </c>
      <c r="D162" s="335">
        <v>6</v>
      </c>
      <c r="E162" s="335">
        <v>6</v>
      </c>
    </row>
    <row r="163" spans="1:5" x14ac:dyDescent="0.25">
      <c r="A163" s="329" t="s">
        <v>629</v>
      </c>
      <c r="B163" s="335">
        <v>6</v>
      </c>
      <c r="C163" s="335">
        <v>8</v>
      </c>
      <c r="D163" s="335">
        <v>10</v>
      </c>
      <c r="E163" s="335">
        <v>5</v>
      </c>
    </row>
    <row r="164" spans="1:5" x14ac:dyDescent="0.25">
      <c r="A164" s="329" t="s">
        <v>630</v>
      </c>
      <c r="B164" s="335">
        <v>7</v>
      </c>
      <c r="C164" s="335">
        <v>7</v>
      </c>
      <c r="D164" s="335">
        <v>7</v>
      </c>
      <c r="E164" s="335">
        <v>5</v>
      </c>
    </row>
    <row r="165" spans="1:5" x14ac:dyDescent="0.25">
      <c r="A165" s="329" t="s">
        <v>631</v>
      </c>
      <c r="B165" s="335">
        <v>3</v>
      </c>
      <c r="C165" s="335">
        <v>3</v>
      </c>
      <c r="D165" s="335">
        <v>4</v>
      </c>
      <c r="E165" s="335">
        <v>4</v>
      </c>
    </row>
    <row r="166" spans="1:5" x14ac:dyDescent="0.25">
      <c r="A166" s="329" t="s">
        <v>632</v>
      </c>
      <c r="B166" s="335">
        <v>7</v>
      </c>
      <c r="C166" s="335">
        <v>6</v>
      </c>
      <c r="D166" s="335">
        <v>6</v>
      </c>
      <c r="E166" s="335">
        <v>4</v>
      </c>
    </row>
    <row r="167" spans="1:5" x14ac:dyDescent="0.25">
      <c r="A167" s="329" t="s">
        <v>633</v>
      </c>
      <c r="B167" s="335">
        <v>3</v>
      </c>
      <c r="C167" s="335">
        <v>4</v>
      </c>
      <c r="D167" s="335">
        <v>4</v>
      </c>
      <c r="E167" s="335">
        <v>4</v>
      </c>
    </row>
    <row r="168" spans="1:5" x14ac:dyDescent="0.25">
      <c r="A168" s="329" t="s">
        <v>634</v>
      </c>
      <c r="B168" s="335">
        <v>3</v>
      </c>
      <c r="C168" s="335">
        <v>3</v>
      </c>
      <c r="D168" s="335">
        <v>5</v>
      </c>
      <c r="E168" s="335">
        <v>3</v>
      </c>
    </row>
    <row r="169" spans="1:5" x14ac:dyDescent="0.25">
      <c r="A169" s="329" t="s">
        <v>635</v>
      </c>
      <c r="B169" s="335">
        <v>8</v>
      </c>
      <c r="C169" s="335">
        <v>2</v>
      </c>
      <c r="D169" s="335">
        <v>3</v>
      </c>
      <c r="E169" s="335">
        <v>3</v>
      </c>
    </row>
    <row r="170" spans="1:5" x14ac:dyDescent="0.25">
      <c r="A170" s="329" t="s">
        <v>636</v>
      </c>
      <c r="B170" s="335">
        <v>1</v>
      </c>
      <c r="C170" s="335">
        <v>2</v>
      </c>
      <c r="D170" s="335">
        <v>3</v>
      </c>
      <c r="E170" s="335">
        <v>3</v>
      </c>
    </row>
    <row r="171" spans="1:5" x14ac:dyDescent="0.25">
      <c r="A171" s="329" t="s">
        <v>637</v>
      </c>
      <c r="B171" s="335">
        <v>3</v>
      </c>
      <c r="C171" s="335">
        <v>3</v>
      </c>
      <c r="D171" s="335">
        <v>3</v>
      </c>
      <c r="E171" s="335">
        <v>3</v>
      </c>
    </row>
    <row r="172" spans="1:5" x14ac:dyDescent="0.25">
      <c r="A172" s="329" t="s">
        <v>638</v>
      </c>
      <c r="B172" s="335">
        <v>6</v>
      </c>
      <c r="C172" s="335">
        <v>5</v>
      </c>
      <c r="D172" s="335">
        <v>3</v>
      </c>
      <c r="E172" s="335">
        <v>3</v>
      </c>
    </row>
    <row r="173" spans="1:5" x14ac:dyDescent="0.25">
      <c r="A173" s="329" t="s">
        <v>639</v>
      </c>
      <c r="B173" s="335">
        <v>2</v>
      </c>
      <c r="C173" s="335">
        <v>2</v>
      </c>
      <c r="D173" s="335">
        <v>2</v>
      </c>
      <c r="E173" s="335">
        <v>2</v>
      </c>
    </row>
    <row r="174" spans="1:5" ht="45" x14ac:dyDescent="0.25">
      <c r="A174" s="329" t="s">
        <v>640</v>
      </c>
      <c r="B174" s="335">
        <v>3</v>
      </c>
      <c r="C174" s="335">
        <v>3</v>
      </c>
      <c r="D174" s="335">
        <v>13</v>
      </c>
      <c r="E174" s="335">
        <v>2</v>
      </c>
    </row>
    <row r="175" spans="1:5" x14ac:dyDescent="0.25">
      <c r="A175" s="329" t="s">
        <v>641</v>
      </c>
      <c r="B175" s="335">
        <v>1</v>
      </c>
      <c r="C175" s="335">
        <v>2</v>
      </c>
      <c r="D175" s="335">
        <v>2</v>
      </c>
      <c r="E175" s="335">
        <v>2</v>
      </c>
    </row>
    <row r="176" spans="1:5" x14ac:dyDescent="0.25">
      <c r="A176" s="329" t="s">
        <v>642</v>
      </c>
      <c r="B176" s="335">
        <v>2</v>
      </c>
      <c r="C176" s="335">
        <v>1</v>
      </c>
      <c r="D176" s="335">
        <v>1</v>
      </c>
      <c r="E176" s="335">
        <v>2</v>
      </c>
    </row>
    <row r="177" spans="1:5" x14ac:dyDescent="0.25">
      <c r="A177" s="329" t="s">
        <v>643</v>
      </c>
      <c r="B177" s="335">
        <v>3</v>
      </c>
      <c r="C177" s="335">
        <v>3</v>
      </c>
      <c r="D177" s="335">
        <v>2</v>
      </c>
      <c r="E177" s="335">
        <v>2</v>
      </c>
    </row>
    <row r="178" spans="1:5" x14ac:dyDescent="0.25">
      <c r="A178" s="329" t="s">
        <v>644</v>
      </c>
      <c r="B178" s="335">
        <v>7</v>
      </c>
      <c r="C178" s="335">
        <v>3</v>
      </c>
      <c r="D178" s="335">
        <v>3</v>
      </c>
      <c r="E178" s="335">
        <v>2</v>
      </c>
    </row>
    <row r="179" spans="1:5" x14ac:dyDescent="0.25">
      <c r="A179" s="329" t="s">
        <v>645</v>
      </c>
      <c r="B179" s="335">
        <v>2</v>
      </c>
      <c r="C179" s="335">
        <v>1</v>
      </c>
      <c r="D179" s="335">
        <v>1</v>
      </c>
      <c r="E179" s="335">
        <v>1</v>
      </c>
    </row>
    <row r="180" spans="1:5" x14ac:dyDescent="0.25">
      <c r="A180" s="329" t="s">
        <v>646</v>
      </c>
      <c r="B180" s="335">
        <v>1</v>
      </c>
      <c r="C180" s="335">
        <v>1</v>
      </c>
      <c r="D180" s="335">
        <v>1</v>
      </c>
      <c r="E180" s="335">
        <v>1</v>
      </c>
    </row>
    <row r="181" spans="1:5" x14ac:dyDescent="0.25">
      <c r="A181" s="329" t="s">
        <v>647</v>
      </c>
      <c r="B181" s="335">
        <v>3</v>
      </c>
      <c r="C181" s="335">
        <v>4</v>
      </c>
      <c r="D181" s="335">
        <v>6</v>
      </c>
      <c r="E181" s="335">
        <v>1</v>
      </c>
    </row>
    <row r="182" spans="1:5" x14ac:dyDescent="0.25">
      <c r="A182" s="329" t="s">
        <v>648</v>
      </c>
      <c r="B182" s="335">
        <v>1</v>
      </c>
      <c r="C182" s="335">
        <v>1</v>
      </c>
      <c r="D182" s="335">
        <v>2</v>
      </c>
      <c r="E182" s="335">
        <v>1</v>
      </c>
    </row>
    <row r="183" spans="1:5" x14ac:dyDescent="0.25">
      <c r="A183" s="329" t="s">
        <v>649</v>
      </c>
      <c r="B183" s="335">
        <v>1</v>
      </c>
      <c r="C183" s="359" t="s">
        <v>22</v>
      </c>
      <c r="D183" s="335">
        <v>2</v>
      </c>
      <c r="E183" s="335">
        <v>1</v>
      </c>
    </row>
    <row r="184" spans="1:5" x14ac:dyDescent="0.25">
      <c r="A184" s="329" t="s">
        <v>650</v>
      </c>
      <c r="B184" s="359" t="s">
        <v>22</v>
      </c>
      <c r="C184" s="359" t="s">
        <v>22</v>
      </c>
      <c r="D184" s="335">
        <v>2</v>
      </c>
      <c r="E184" s="335">
        <v>1</v>
      </c>
    </row>
    <row r="185" spans="1:5" x14ac:dyDescent="0.25">
      <c r="A185" s="329" t="s">
        <v>651</v>
      </c>
      <c r="B185" s="335">
        <v>1</v>
      </c>
      <c r="C185" s="335">
        <v>1</v>
      </c>
      <c r="D185" s="359" t="s">
        <v>22</v>
      </c>
      <c r="E185" s="335">
        <v>1</v>
      </c>
    </row>
    <row r="186" spans="1:5" x14ac:dyDescent="0.25">
      <c r="A186" s="329" t="s">
        <v>652</v>
      </c>
      <c r="B186" s="335">
        <v>2</v>
      </c>
      <c r="C186" s="335">
        <v>3</v>
      </c>
      <c r="D186" s="335">
        <v>2</v>
      </c>
      <c r="E186" s="335">
        <v>1</v>
      </c>
    </row>
    <row r="187" spans="1:5" x14ac:dyDescent="0.25">
      <c r="A187" s="329" t="s">
        <v>653</v>
      </c>
      <c r="B187" s="335">
        <v>1</v>
      </c>
      <c r="C187" s="335">
        <v>1</v>
      </c>
      <c r="D187" s="335">
        <v>1</v>
      </c>
      <c r="E187" s="335">
        <v>1</v>
      </c>
    </row>
    <row r="188" spans="1:5" x14ac:dyDescent="0.25">
      <c r="A188" s="329" t="s">
        <v>654</v>
      </c>
      <c r="B188" s="335">
        <v>1</v>
      </c>
      <c r="C188" s="335">
        <v>2</v>
      </c>
      <c r="D188" s="335">
        <v>1</v>
      </c>
      <c r="E188" s="335">
        <v>1</v>
      </c>
    </row>
    <row r="190" spans="1:5" x14ac:dyDescent="0.25">
      <c r="A190" s="369"/>
      <c r="B190" s="370"/>
      <c r="C190" s="370"/>
      <c r="D190" s="370"/>
      <c r="E190" s="370"/>
    </row>
  </sheetData>
  <mergeCells count="1">
    <mergeCell ref="B8:E8"/>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8272A-29E4-4119-97FE-F077E8C01074}">
  <sheetPr>
    <tabColor rgb="FF92D050"/>
  </sheetPr>
  <dimension ref="A2:T107"/>
  <sheetViews>
    <sheetView zoomScale="85" zoomScaleNormal="85" workbookViewId="0">
      <selection activeCell="AA32" sqref="AA32"/>
    </sheetView>
  </sheetViews>
  <sheetFormatPr defaultColWidth="8.7109375" defaultRowHeight="15" x14ac:dyDescent="0.25"/>
  <cols>
    <col min="1" max="1" width="8.7109375" style="372"/>
    <col min="2" max="3" width="9.85546875" style="372" bestFit="1" customWidth="1"/>
    <col min="4" max="4" width="12" style="372" customWidth="1"/>
    <col min="5" max="5" width="8.7109375" style="372"/>
    <col min="6" max="6" width="10.140625" style="372" bestFit="1" customWidth="1"/>
    <col min="7" max="7" width="9.85546875" style="372" bestFit="1" customWidth="1"/>
    <col min="8" max="8" width="9.85546875" style="372" customWidth="1"/>
    <col min="9" max="9" width="13.28515625" style="372" customWidth="1"/>
    <col min="10" max="10" width="4.42578125" style="372" customWidth="1"/>
    <col min="11" max="13" width="10.140625" style="372" bestFit="1" customWidth="1"/>
    <col min="14" max="14" width="9.85546875" style="372" bestFit="1" customWidth="1"/>
    <col min="15" max="15" width="6.85546875" style="372" customWidth="1"/>
    <col min="16" max="16" width="8.7109375" style="372"/>
    <col min="17" max="17" width="9.85546875" style="372" bestFit="1" customWidth="1"/>
    <col min="18" max="18" width="6.28515625" style="372" customWidth="1"/>
    <col min="19" max="19" width="5.85546875" style="372" customWidth="1"/>
    <col min="20" max="21" width="8.7109375" style="372"/>
    <col min="22" max="22" width="8" style="372" customWidth="1"/>
    <col min="23" max="23" width="8.42578125" style="372" bestFit="1" customWidth="1"/>
    <col min="24" max="16384" width="8.7109375" style="372"/>
  </cols>
  <sheetData>
    <row r="2" spans="1:20" x14ac:dyDescent="0.25">
      <c r="A2" s="371" t="s">
        <v>655</v>
      </c>
      <c r="F2" s="373"/>
      <c r="G2" s="373"/>
      <c r="H2" s="373"/>
    </row>
    <row r="3" spans="1:20" x14ac:dyDescent="0.25">
      <c r="D3" s="374" t="s">
        <v>656</v>
      </c>
      <c r="E3" s="375"/>
      <c r="F3" s="371" t="s">
        <v>29</v>
      </c>
      <c r="G3" s="373"/>
      <c r="H3" s="373"/>
      <c r="P3" s="374" t="s">
        <v>656</v>
      </c>
      <c r="Q3" s="374"/>
      <c r="T3" s="373" t="s">
        <v>657</v>
      </c>
    </row>
    <row r="4" spans="1:20" s="378" customFormat="1" ht="26.25" x14ac:dyDescent="0.25">
      <c r="A4" s="376" t="s">
        <v>240</v>
      </c>
      <c r="B4" s="377" t="s">
        <v>238</v>
      </c>
      <c r="C4" s="377" t="s">
        <v>237</v>
      </c>
      <c r="D4" s="377" t="s">
        <v>239</v>
      </c>
      <c r="G4" s="377" t="s">
        <v>238</v>
      </c>
      <c r="H4" s="377" t="s">
        <v>237</v>
      </c>
      <c r="I4" s="377" t="s">
        <v>239</v>
      </c>
      <c r="L4" s="377" t="s">
        <v>238</v>
      </c>
      <c r="M4" s="377" t="s">
        <v>237</v>
      </c>
      <c r="N4" s="377" t="s">
        <v>236</v>
      </c>
      <c r="P4" s="377" t="s">
        <v>234</v>
      </c>
      <c r="Q4" s="377" t="s">
        <v>235</v>
      </c>
    </row>
    <row r="5" spans="1:20" x14ac:dyDescent="0.25">
      <c r="A5" s="372" t="s">
        <v>233</v>
      </c>
      <c r="B5" s="379">
        <v>389</v>
      </c>
      <c r="C5" s="379">
        <v>368</v>
      </c>
      <c r="D5" s="380">
        <v>757</v>
      </c>
      <c r="K5" s="381" t="s">
        <v>228</v>
      </c>
      <c r="L5" s="382">
        <f>G9</f>
        <v>2063</v>
      </c>
      <c r="M5" s="382">
        <f>H9</f>
        <v>1871</v>
      </c>
      <c r="N5" s="382">
        <f>I9</f>
        <v>3934</v>
      </c>
      <c r="P5" s="383">
        <f>L5/$N$26*-1</f>
        <v>-2.3694940561649343E-2</v>
      </c>
      <c r="Q5" s="383">
        <f t="shared" ref="Q5:Q26" si="0">M5/$N$26</f>
        <v>2.1489691609716879E-2</v>
      </c>
    </row>
    <row r="6" spans="1:20" x14ac:dyDescent="0.25">
      <c r="A6" s="372" t="s">
        <v>232</v>
      </c>
      <c r="B6" s="382">
        <v>404</v>
      </c>
      <c r="C6" s="382">
        <v>337</v>
      </c>
      <c r="D6" s="384">
        <v>741</v>
      </c>
      <c r="K6" s="381" t="s">
        <v>222</v>
      </c>
      <c r="L6" s="382">
        <f>G14</f>
        <v>2427</v>
      </c>
      <c r="M6" s="382">
        <f>H14</f>
        <v>2276</v>
      </c>
      <c r="N6" s="382">
        <f>I14</f>
        <v>4703</v>
      </c>
      <c r="P6" s="383">
        <f t="shared" ref="P6:P26" si="1">L6/$N$26*-1</f>
        <v>-2.7875725033021305E-2</v>
      </c>
      <c r="Q6" s="383">
        <f t="shared" si="0"/>
        <v>2.6141388617699421E-2</v>
      </c>
    </row>
    <row r="7" spans="1:20" x14ac:dyDescent="0.25">
      <c r="A7" s="372" t="s">
        <v>231</v>
      </c>
      <c r="B7" s="382">
        <v>381</v>
      </c>
      <c r="C7" s="382">
        <v>353</v>
      </c>
      <c r="D7" s="384">
        <v>734</v>
      </c>
      <c r="K7" s="381" t="s">
        <v>216</v>
      </c>
      <c r="L7" s="382">
        <f>G19</f>
        <v>2411</v>
      </c>
      <c r="M7" s="382">
        <f>H19</f>
        <v>2139</v>
      </c>
      <c r="N7" s="382">
        <f>I19</f>
        <v>4550</v>
      </c>
      <c r="P7" s="383">
        <f t="shared" si="1"/>
        <v>-2.7691954287026935E-2</v>
      </c>
      <c r="Q7" s="383">
        <f t="shared" si="0"/>
        <v>2.456785160512261E-2</v>
      </c>
    </row>
    <row r="8" spans="1:20" x14ac:dyDescent="0.25">
      <c r="A8" s="372" t="s">
        <v>230</v>
      </c>
      <c r="B8" s="382">
        <v>442</v>
      </c>
      <c r="C8" s="382">
        <v>385</v>
      </c>
      <c r="D8" s="384">
        <v>827</v>
      </c>
      <c r="K8" s="381" t="s">
        <v>210</v>
      </c>
      <c r="L8" s="382">
        <f>G24</f>
        <v>2309</v>
      </c>
      <c r="M8" s="382">
        <f>H24</f>
        <v>1948</v>
      </c>
      <c r="N8" s="382">
        <f>I24</f>
        <v>4257</v>
      </c>
      <c r="P8" s="383">
        <f t="shared" si="1"/>
        <v>-2.6520415781312812E-2</v>
      </c>
      <c r="Q8" s="383">
        <f t="shared" si="0"/>
        <v>2.2374088324814793E-2</v>
      </c>
    </row>
    <row r="9" spans="1:20" x14ac:dyDescent="0.25">
      <c r="A9" s="372" t="s">
        <v>229</v>
      </c>
      <c r="B9" s="385">
        <v>447</v>
      </c>
      <c r="C9" s="385">
        <v>428</v>
      </c>
      <c r="D9" s="386">
        <v>875</v>
      </c>
      <c r="F9" s="387" t="s">
        <v>228</v>
      </c>
      <c r="G9" s="388">
        <f>SUM(B5:B9)</f>
        <v>2063</v>
      </c>
      <c r="H9" s="388">
        <f>SUM(C5:C9)</f>
        <v>1871</v>
      </c>
      <c r="I9" s="388">
        <f>SUM(D5:D9)</f>
        <v>3934</v>
      </c>
      <c r="K9" s="381" t="s">
        <v>204</v>
      </c>
      <c r="L9" s="382">
        <f>G29</f>
        <v>3060</v>
      </c>
      <c r="M9" s="382">
        <f>H29</f>
        <v>2026</v>
      </c>
      <c r="N9" s="382">
        <f>I29</f>
        <v>5086</v>
      </c>
      <c r="P9" s="383">
        <f t="shared" si="1"/>
        <v>-3.5146155171423651E-2</v>
      </c>
      <c r="Q9" s="383">
        <f t="shared" si="0"/>
        <v>2.3269970711537358E-2</v>
      </c>
    </row>
    <row r="10" spans="1:20" x14ac:dyDescent="0.25">
      <c r="A10" s="372" t="s">
        <v>227</v>
      </c>
      <c r="B10" s="379">
        <v>474</v>
      </c>
      <c r="C10" s="379">
        <v>390</v>
      </c>
      <c r="D10" s="380">
        <v>864</v>
      </c>
      <c r="K10" s="381" t="s">
        <v>198</v>
      </c>
      <c r="L10" s="382">
        <f>G34</f>
        <v>4317</v>
      </c>
      <c r="M10" s="382">
        <f>H34</f>
        <v>3008</v>
      </c>
      <c r="N10" s="382">
        <f>I34</f>
        <v>7325</v>
      </c>
      <c r="P10" s="383">
        <f t="shared" si="1"/>
        <v>-4.9583644403606499E-2</v>
      </c>
      <c r="Q10" s="383">
        <f t="shared" si="0"/>
        <v>3.454890024694194E-2</v>
      </c>
    </row>
    <row r="11" spans="1:20" x14ac:dyDescent="0.25">
      <c r="A11" s="372" t="s">
        <v>226</v>
      </c>
      <c r="B11" s="382">
        <v>522</v>
      </c>
      <c r="C11" s="382">
        <v>487</v>
      </c>
      <c r="D11" s="384">
        <v>1009</v>
      </c>
      <c r="K11" s="381" t="s">
        <v>192</v>
      </c>
      <c r="L11" s="382">
        <f>G39</f>
        <v>4298</v>
      </c>
      <c r="M11" s="382">
        <f>H39</f>
        <v>3802</v>
      </c>
      <c r="N11" s="382">
        <f>I39</f>
        <v>8100</v>
      </c>
      <c r="O11" s="389">
        <f>N11/N26*100</f>
        <v>9.3033940159650825</v>
      </c>
      <c r="P11" s="383">
        <f t="shared" si="1"/>
        <v>-4.9365416642738184E-2</v>
      </c>
      <c r="Q11" s="383">
        <f t="shared" si="0"/>
        <v>4.3668523516912652E-2</v>
      </c>
    </row>
    <row r="12" spans="1:20" x14ac:dyDescent="0.25">
      <c r="A12" s="372" t="s">
        <v>225</v>
      </c>
      <c r="B12" s="382">
        <v>489</v>
      </c>
      <c r="C12" s="382">
        <v>440</v>
      </c>
      <c r="D12" s="384">
        <v>929</v>
      </c>
      <c r="K12" s="381" t="s">
        <v>186</v>
      </c>
      <c r="L12" s="382">
        <f>G44</f>
        <v>4635</v>
      </c>
      <c r="M12" s="382">
        <f>H44</f>
        <v>4934</v>
      </c>
      <c r="N12" s="382">
        <f>I44</f>
        <v>9569</v>
      </c>
      <c r="O12" s="389">
        <f>N12/N26*100</f>
        <v>10.990639177625912</v>
      </c>
      <c r="P12" s="383">
        <f t="shared" si="1"/>
        <v>-5.3236087980244644E-2</v>
      </c>
      <c r="Q12" s="383">
        <f t="shared" si="0"/>
        <v>5.6670303796014475E-2</v>
      </c>
    </row>
    <row r="13" spans="1:20" x14ac:dyDescent="0.25">
      <c r="A13" s="372" t="s">
        <v>224</v>
      </c>
      <c r="B13" s="382">
        <v>454</v>
      </c>
      <c r="C13" s="382">
        <v>473</v>
      </c>
      <c r="D13" s="384">
        <v>927</v>
      </c>
      <c r="K13" s="381" t="s">
        <v>180</v>
      </c>
      <c r="L13" s="382">
        <f>G49</f>
        <v>4317</v>
      </c>
      <c r="M13" s="382">
        <f>H49</f>
        <v>4727</v>
      </c>
      <c r="N13" s="382">
        <f>I49</f>
        <v>9044</v>
      </c>
      <c r="O13" s="389">
        <f>N13/N26*100</f>
        <v>10.38764141733188</v>
      </c>
      <c r="P13" s="383">
        <f t="shared" si="1"/>
        <v>-4.9583644403606499E-2</v>
      </c>
      <c r="Q13" s="383">
        <f t="shared" si="0"/>
        <v>5.4292769769712285E-2</v>
      </c>
    </row>
    <row r="14" spans="1:20" x14ac:dyDescent="0.25">
      <c r="A14" s="372" t="s">
        <v>223</v>
      </c>
      <c r="B14" s="385">
        <v>488</v>
      </c>
      <c r="C14" s="385">
        <v>486</v>
      </c>
      <c r="D14" s="386">
        <v>974</v>
      </c>
      <c r="F14" s="390" t="s">
        <v>222</v>
      </c>
      <c r="G14" s="388">
        <f>SUM(B10:B14)</f>
        <v>2427</v>
      </c>
      <c r="H14" s="388">
        <f>SUM(C10:C14)</f>
        <v>2276</v>
      </c>
      <c r="I14" s="388">
        <f>SUM(D10:D14)</f>
        <v>4703</v>
      </c>
      <c r="K14" s="381" t="s">
        <v>174</v>
      </c>
      <c r="L14" s="382">
        <f>G54</f>
        <v>3585</v>
      </c>
      <c r="M14" s="382">
        <f>H54</f>
        <v>4427</v>
      </c>
      <c r="N14" s="382">
        <f>I54</f>
        <v>8012</v>
      </c>
      <c r="O14" s="389">
        <f>N14/N26*100</f>
        <v>9.2023201056681785</v>
      </c>
      <c r="P14" s="383">
        <f t="shared" si="1"/>
        <v>-4.117613277436398E-2</v>
      </c>
      <c r="Q14" s="383">
        <f t="shared" si="0"/>
        <v>5.084706828231781E-2</v>
      </c>
    </row>
    <row r="15" spans="1:20" x14ac:dyDescent="0.25">
      <c r="A15" s="372" t="s">
        <v>221</v>
      </c>
      <c r="B15" s="379">
        <v>468</v>
      </c>
      <c r="C15" s="379">
        <v>442</v>
      </c>
      <c r="D15" s="380">
        <v>910</v>
      </c>
      <c r="K15" s="381" t="s">
        <v>168</v>
      </c>
      <c r="L15" s="382">
        <f>G59</f>
        <v>2765</v>
      </c>
      <c r="M15" s="382">
        <f>H59</f>
        <v>4083</v>
      </c>
      <c r="N15" s="382">
        <f>I59</f>
        <v>6848</v>
      </c>
      <c r="O15" s="389">
        <f>N15/N26*100</f>
        <v>7.8653879285591231</v>
      </c>
      <c r="P15" s="383">
        <f t="shared" si="1"/>
        <v>-3.1757882042152415E-2</v>
      </c>
      <c r="Q15" s="383">
        <f t="shared" si="0"/>
        <v>4.6895997243438813E-2</v>
      </c>
    </row>
    <row r="16" spans="1:20" x14ac:dyDescent="0.25">
      <c r="A16" s="372" t="s">
        <v>220</v>
      </c>
      <c r="B16" s="382">
        <v>457</v>
      </c>
      <c r="C16" s="382">
        <v>458</v>
      </c>
      <c r="D16" s="384">
        <v>915</v>
      </c>
      <c r="K16" s="381" t="s">
        <v>162</v>
      </c>
      <c r="L16" s="382">
        <f>G64</f>
        <v>1986</v>
      </c>
      <c r="M16" s="382">
        <f>H64</f>
        <v>3443</v>
      </c>
      <c r="N16" s="382">
        <f>I64</f>
        <v>5429</v>
      </c>
      <c r="P16" s="383">
        <f t="shared" si="1"/>
        <v>-2.2810543846551429E-2</v>
      </c>
      <c r="Q16" s="383">
        <f t="shared" si="0"/>
        <v>3.9545167403663928E-2</v>
      </c>
    </row>
    <row r="17" spans="1:20" x14ac:dyDescent="0.25">
      <c r="A17" s="372" t="s">
        <v>219</v>
      </c>
      <c r="B17" s="382">
        <v>555</v>
      </c>
      <c r="C17" s="382">
        <v>432</v>
      </c>
      <c r="D17" s="384">
        <v>987</v>
      </c>
      <c r="K17" s="381" t="s">
        <v>156</v>
      </c>
      <c r="L17" s="382">
        <f>G69</f>
        <v>1390</v>
      </c>
      <c r="M17" s="382">
        <f>H69</f>
        <v>2762</v>
      </c>
      <c r="N17" s="382">
        <f>I69</f>
        <v>4152</v>
      </c>
      <c r="P17" s="383">
        <f t="shared" si="1"/>
        <v>-1.5965083558261071E-2</v>
      </c>
      <c r="Q17" s="383">
        <f t="shared" si="0"/>
        <v>3.1723425027278471E-2</v>
      </c>
    </row>
    <row r="18" spans="1:20" x14ac:dyDescent="0.25">
      <c r="A18" s="372" t="s">
        <v>218</v>
      </c>
      <c r="B18" s="382">
        <v>456</v>
      </c>
      <c r="C18" s="382">
        <v>401</v>
      </c>
      <c r="D18" s="384">
        <v>857</v>
      </c>
      <c r="K18" s="381" t="s">
        <v>150</v>
      </c>
      <c r="L18" s="382">
        <f>G74</f>
        <v>916</v>
      </c>
      <c r="M18" s="382">
        <f>H74</f>
        <v>1840</v>
      </c>
      <c r="N18" s="382">
        <f>I74</f>
        <v>2756</v>
      </c>
      <c r="P18" s="383">
        <f t="shared" si="1"/>
        <v>-1.0520875208177799E-2</v>
      </c>
      <c r="Q18" s="383">
        <f t="shared" si="0"/>
        <v>2.1133635789352782E-2</v>
      </c>
    </row>
    <row r="19" spans="1:20" x14ac:dyDescent="0.25">
      <c r="A19" s="372" t="s">
        <v>217</v>
      </c>
      <c r="B19" s="385">
        <v>475</v>
      </c>
      <c r="C19" s="385">
        <v>406</v>
      </c>
      <c r="D19" s="386">
        <v>881</v>
      </c>
      <c r="F19" s="390" t="s">
        <v>216</v>
      </c>
      <c r="G19" s="388">
        <f>SUM(B15:B19)</f>
        <v>2411</v>
      </c>
      <c r="H19" s="388">
        <f>SUM(C15:C19)</f>
        <v>2139</v>
      </c>
      <c r="I19" s="388">
        <f>SUM(D15:D19)</f>
        <v>4550</v>
      </c>
      <c r="K19" s="381" t="s">
        <v>144</v>
      </c>
      <c r="L19" s="382">
        <f>G79</f>
        <v>541</v>
      </c>
      <c r="M19" s="382">
        <f>H79</f>
        <v>1127</v>
      </c>
      <c r="N19" s="382">
        <f>I79</f>
        <v>1668</v>
      </c>
      <c r="P19" s="383">
        <f t="shared" si="1"/>
        <v>-6.2137483489347039E-3</v>
      </c>
      <c r="Q19" s="383">
        <f t="shared" si="0"/>
        <v>1.294435192097858E-2</v>
      </c>
    </row>
    <row r="20" spans="1:20" x14ac:dyDescent="0.25">
      <c r="A20" s="372" t="s">
        <v>215</v>
      </c>
      <c r="B20" s="379">
        <v>441</v>
      </c>
      <c r="C20" s="379">
        <v>418</v>
      </c>
      <c r="D20" s="380">
        <v>859</v>
      </c>
      <c r="K20" s="381" t="s">
        <v>138</v>
      </c>
      <c r="L20" s="382">
        <f>G84</f>
        <v>287</v>
      </c>
      <c r="M20" s="382">
        <f>H84</f>
        <v>539</v>
      </c>
      <c r="N20" s="382">
        <f>I84</f>
        <v>826</v>
      </c>
      <c r="P20" s="383">
        <f t="shared" si="1"/>
        <v>-3.2963877562740482E-3</v>
      </c>
      <c r="Q20" s="383">
        <f t="shared" si="0"/>
        <v>6.1907770056854076E-3</v>
      </c>
    </row>
    <row r="21" spans="1:20" x14ac:dyDescent="0.25">
      <c r="A21" s="372" t="s">
        <v>214</v>
      </c>
      <c r="B21" s="382">
        <v>432</v>
      </c>
      <c r="C21" s="382">
        <v>373</v>
      </c>
      <c r="D21" s="384">
        <v>805</v>
      </c>
      <c r="K21" s="381" t="s">
        <v>132</v>
      </c>
      <c r="L21" s="382">
        <f>G89</f>
        <v>172</v>
      </c>
      <c r="M21" s="382">
        <f>H89</f>
        <v>331</v>
      </c>
      <c r="N21" s="382">
        <f>I89</f>
        <v>503</v>
      </c>
      <c r="P21" s="383">
        <f t="shared" si="1"/>
        <v>-1.9755355194394993E-3</v>
      </c>
      <c r="Q21" s="383">
        <f t="shared" si="0"/>
        <v>3.801757307758571E-3</v>
      </c>
    </row>
    <row r="22" spans="1:20" x14ac:dyDescent="0.25">
      <c r="A22" s="372" t="s">
        <v>213</v>
      </c>
      <c r="B22" s="382">
        <v>448</v>
      </c>
      <c r="C22" s="382">
        <v>359</v>
      </c>
      <c r="D22" s="384">
        <v>807</v>
      </c>
      <c r="K22" s="381" t="s">
        <v>126</v>
      </c>
      <c r="L22" s="382">
        <f>G94</f>
        <v>78</v>
      </c>
      <c r="M22" s="382">
        <f>H94</f>
        <v>125</v>
      </c>
      <c r="N22" s="382">
        <f>I94</f>
        <v>203</v>
      </c>
      <c r="P22" s="383">
        <f t="shared" si="1"/>
        <v>-8.9588238672256356E-4</v>
      </c>
      <c r="Q22" s="383">
        <f t="shared" si="0"/>
        <v>1.4357089530810314E-3</v>
      </c>
    </row>
    <row r="23" spans="1:20" x14ac:dyDescent="0.25">
      <c r="A23" s="372" t="s">
        <v>212</v>
      </c>
      <c r="B23" s="382">
        <v>488</v>
      </c>
      <c r="C23" s="382">
        <v>409</v>
      </c>
      <c r="D23" s="384">
        <v>897</v>
      </c>
      <c r="K23" s="381" t="s">
        <v>120</v>
      </c>
      <c r="L23" s="382">
        <f>G99</f>
        <v>25</v>
      </c>
      <c r="M23" s="382">
        <f>H99</f>
        <v>59</v>
      </c>
      <c r="N23" s="382">
        <f>I99</f>
        <v>84</v>
      </c>
      <c r="P23" s="383">
        <f t="shared" si="1"/>
        <v>-2.8714179061620627E-4</v>
      </c>
      <c r="Q23" s="383">
        <f t="shared" si="0"/>
        <v>6.7765462585424687E-4</v>
      </c>
    </row>
    <row r="24" spans="1:20" x14ac:dyDescent="0.25">
      <c r="A24" s="372" t="s">
        <v>211</v>
      </c>
      <c r="B24" s="382">
        <v>500</v>
      </c>
      <c r="C24" s="382">
        <v>389</v>
      </c>
      <c r="D24" s="384">
        <v>889</v>
      </c>
      <c r="F24" s="390" t="s">
        <v>210</v>
      </c>
      <c r="G24" s="388">
        <f>SUM(B20:B24)</f>
        <v>2309</v>
      </c>
      <c r="H24" s="388">
        <f>SUM(C20:C24)</f>
        <v>1948</v>
      </c>
      <c r="I24" s="388">
        <f>SUM(D20:D24)</f>
        <v>4257</v>
      </c>
      <c r="K24" s="381" t="s">
        <v>114</v>
      </c>
      <c r="L24" s="382">
        <f>G104</f>
        <v>3</v>
      </c>
      <c r="M24" s="382">
        <f t="shared" ref="L24:N25" si="2">H104</f>
        <v>11</v>
      </c>
      <c r="N24" s="382">
        <f t="shared" si="2"/>
        <v>14</v>
      </c>
      <c r="P24" s="383">
        <f t="shared" si="1"/>
        <v>-3.4457014873944753E-5</v>
      </c>
      <c r="Q24" s="383">
        <f t="shared" si="0"/>
        <v>1.2634238787113077E-4</v>
      </c>
      <c r="T24" s="303" t="s">
        <v>430</v>
      </c>
    </row>
    <row r="25" spans="1:20" x14ac:dyDescent="0.25">
      <c r="A25" s="372" t="s">
        <v>209</v>
      </c>
      <c r="B25" s="379">
        <v>479</v>
      </c>
      <c r="C25" s="379">
        <v>349</v>
      </c>
      <c r="D25" s="380">
        <v>828</v>
      </c>
      <c r="K25" s="381" t="s">
        <v>112</v>
      </c>
      <c r="L25" s="382">
        <f t="shared" si="2"/>
        <v>1</v>
      </c>
      <c r="M25" s="382">
        <f t="shared" si="2"/>
        <v>1</v>
      </c>
      <c r="N25" s="382">
        <f t="shared" si="2"/>
        <v>2</v>
      </c>
      <c r="P25" s="383">
        <f t="shared" si="1"/>
        <v>-1.1485671624648252E-5</v>
      </c>
      <c r="Q25" s="383">
        <f t="shared" si="0"/>
        <v>1.1485671624648252E-5</v>
      </c>
    </row>
    <row r="26" spans="1:20" x14ac:dyDescent="0.25">
      <c r="A26" s="372" t="s">
        <v>208</v>
      </c>
      <c r="B26" s="382">
        <v>514</v>
      </c>
      <c r="C26" s="382">
        <v>362</v>
      </c>
      <c r="D26" s="384">
        <v>876</v>
      </c>
      <c r="K26" s="381"/>
      <c r="L26" s="391">
        <f>SUM(L5:L25)</f>
        <v>41586</v>
      </c>
      <c r="M26" s="391">
        <f>SUM(M5:M25)</f>
        <v>45479</v>
      </c>
      <c r="N26" s="391">
        <f>SUM(N5:N25)</f>
        <v>87065</v>
      </c>
      <c r="P26" s="383">
        <f t="shared" si="1"/>
        <v>-0.47764314018262216</v>
      </c>
      <c r="Q26" s="383">
        <f t="shared" si="0"/>
        <v>0.52235685981737778</v>
      </c>
    </row>
    <row r="27" spans="1:20" x14ac:dyDescent="0.25">
      <c r="A27" s="372" t="s">
        <v>207</v>
      </c>
      <c r="B27" s="382">
        <v>610</v>
      </c>
      <c r="C27" s="382">
        <v>402</v>
      </c>
      <c r="D27" s="384">
        <v>1012</v>
      </c>
      <c r="K27" s="381"/>
      <c r="L27" s="382"/>
      <c r="M27" s="382"/>
      <c r="N27" s="382"/>
      <c r="R27" s="383"/>
    </row>
    <row r="28" spans="1:20" x14ac:dyDescent="0.25">
      <c r="A28" s="372" t="s">
        <v>206</v>
      </c>
      <c r="B28" s="382">
        <v>667</v>
      </c>
      <c r="C28" s="382">
        <v>430</v>
      </c>
      <c r="D28" s="384">
        <v>1097</v>
      </c>
      <c r="K28" s="381"/>
      <c r="L28" s="382"/>
      <c r="M28" s="382"/>
      <c r="N28" s="382"/>
    </row>
    <row r="29" spans="1:20" x14ac:dyDescent="0.25">
      <c r="A29" s="372" t="s">
        <v>205</v>
      </c>
      <c r="B29" s="385">
        <v>790</v>
      </c>
      <c r="C29" s="385">
        <v>483</v>
      </c>
      <c r="D29" s="386">
        <v>1273</v>
      </c>
      <c r="F29" s="390" t="s">
        <v>204</v>
      </c>
      <c r="G29" s="388">
        <f>SUM(B25:B29)</f>
        <v>3060</v>
      </c>
      <c r="H29" s="388">
        <f>SUM(C25:C29)</f>
        <v>2026</v>
      </c>
      <c r="I29" s="388">
        <f>SUM(D25:D29)</f>
        <v>5086</v>
      </c>
    </row>
    <row r="30" spans="1:20" x14ac:dyDescent="0.25">
      <c r="A30" s="372" t="s">
        <v>203</v>
      </c>
      <c r="B30" s="379">
        <v>852</v>
      </c>
      <c r="C30" s="379">
        <v>531</v>
      </c>
      <c r="D30" s="380">
        <v>1383</v>
      </c>
      <c r="K30" s="381"/>
      <c r="L30" s="382"/>
      <c r="M30" s="382"/>
      <c r="N30" s="382"/>
    </row>
    <row r="31" spans="1:20" x14ac:dyDescent="0.25">
      <c r="A31" s="372" t="s">
        <v>202</v>
      </c>
      <c r="B31" s="382">
        <v>830</v>
      </c>
      <c r="C31" s="382">
        <v>589</v>
      </c>
      <c r="D31" s="384">
        <v>1419</v>
      </c>
      <c r="K31" s="381"/>
      <c r="L31" s="382"/>
      <c r="M31" s="382"/>
      <c r="N31" s="382"/>
    </row>
    <row r="32" spans="1:20" x14ac:dyDescent="0.25">
      <c r="A32" s="372" t="s">
        <v>201</v>
      </c>
      <c r="B32" s="382">
        <v>896</v>
      </c>
      <c r="C32" s="382">
        <v>576</v>
      </c>
      <c r="D32" s="384">
        <v>1472</v>
      </c>
      <c r="K32" s="381"/>
      <c r="L32" s="382"/>
      <c r="M32" s="382"/>
      <c r="N32" s="382"/>
    </row>
    <row r="33" spans="1:14" x14ac:dyDescent="0.25">
      <c r="A33" s="372" t="s">
        <v>200</v>
      </c>
      <c r="B33" s="382">
        <v>874</v>
      </c>
      <c r="C33" s="382">
        <v>630</v>
      </c>
      <c r="D33" s="384">
        <v>1504</v>
      </c>
      <c r="K33" s="381"/>
      <c r="L33" s="382"/>
      <c r="M33" s="382"/>
      <c r="N33" s="382"/>
    </row>
    <row r="34" spans="1:14" x14ac:dyDescent="0.25">
      <c r="A34" s="372" t="s">
        <v>199</v>
      </c>
      <c r="B34" s="385">
        <v>865</v>
      </c>
      <c r="C34" s="385">
        <v>682</v>
      </c>
      <c r="D34" s="386">
        <v>1547</v>
      </c>
      <c r="F34" s="390" t="s">
        <v>198</v>
      </c>
      <c r="G34" s="388">
        <f>SUM(B30:B34)</f>
        <v>4317</v>
      </c>
      <c r="H34" s="388">
        <f>SUM(C30:C34)</f>
        <v>3008</v>
      </c>
      <c r="I34" s="388">
        <f>SUM(D30:D34)</f>
        <v>7325</v>
      </c>
    </row>
    <row r="35" spans="1:14" x14ac:dyDescent="0.25">
      <c r="A35" s="372" t="s">
        <v>197</v>
      </c>
      <c r="B35" s="379">
        <v>803</v>
      </c>
      <c r="C35" s="379">
        <v>634</v>
      </c>
      <c r="D35" s="380">
        <v>1437</v>
      </c>
      <c r="K35" s="381"/>
      <c r="L35" s="382"/>
      <c r="M35" s="382"/>
      <c r="N35" s="382"/>
    </row>
    <row r="36" spans="1:14" x14ac:dyDescent="0.25">
      <c r="A36" s="372" t="s">
        <v>196</v>
      </c>
      <c r="B36" s="382">
        <v>863</v>
      </c>
      <c r="C36" s="382">
        <v>751</v>
      </c>
      <c r="D36" s="384">
        <v>1614</v>
      </c>
      <c r="K36" s="381"/>
      <c r="L36" s="382"/>
      <c r="M36" s="382"/>
      <c r="N36" s="382"/>
    </row>
    <row r="37" spans="1:14" x14ac:dyDescent="0.25">
      <c r="A37" s="372" t="s">
        <v>195</v>
      </c>
      <c r="B37" s="382">
        <v>836</v>
      </c>
      <c r="C37" s="382">
        <v>731</v>
      </c>
      <c r="D37" s="384">
        <v>1567</v>
      </c>
      <c r="K37" s="381"/>
      <c r="L37" s="382"/>
      <c r="M37" s="382"/>
      <c r="N37" s="382"/>
    </row>
    <row r="38" spans="1:14" x14ac:dyDescent="0.25">
      <c r="A38" s="372" t="s">
        <v>194</v>
      </c>
      <c r="B38" s="382">
        <v>904</v>
      </c>
      <c r="C38" s="382">
        <v>842</v>
      </c>
      <c r="D38" s="384">
        <v>1746</v>
      </c>
      <c r="K38" s="381"/>
      <c r="L38" s="382"/>
      <c r="M38" s="382"/>
      <c r="N38" s="382"/>
    </row>
    <row r="39" spans="1:14" x14ac:dyDescent="0.25">
      <c r="A39" s="372" t="s">
        <v>193</v>
      </c>
      <c r="B39" s="385">
        <v>892</v>
      </c>
      <c r="C39" s="385">
        <v>844</v>
      </c>
      <c r="D39" s="386">
        <v>1736</v>
      </c>
      <c r="F39" s="390" t="s">
        <v>192</v>
      </c>
      <c r="G39" s="388">
        <f>SUM(B35:B39)</f>
        <v>4298</v>
      </c>
      <c r="H39" s="388">
        <f>SUM(C35:C39)</f>
        <v>3802</v>
      </c>
      <c r="I39" s="388">
        <f>SUM(D35:D39)</f>
        <v>8100</v>
      </c>
    </row>
    <row r="40" spans="1:14" x14ac:dyDescent="0.25">
      <c r="A40" s="372" t="s">
        <v>191</v>
      </c>
      <c r="B40" s="379">
        <v>911</v>
      </c>
      <c r="C40" s="379">
        <v>984</v>
      </c>
      <c r="D40" s="380">
        <v>1895</v>
      </c>
      <c r="K40" s="381"/>
      <c r="L40" s="382"/>
      <c r="M40" s="382"/>
      <c r="N40" s="382"/>
    </row>
    <row r="41" spans="1:14" x14ac:dyDescent="0.25">
      <c r="A41" s="372" t="s">
        <v>190</v>
      </c>
      <c r="B41" s="382">
        <v>931</v>
      </c>
      <c r="C41" s="382">
        <v>1034</v>
      </c>
      <c r="D41" s="384">
        <v>1965</v>
      </c>
      <c r="K41" s="381"/>
      <c r="L41" s="382"/>
      <c r="M41" s="382"/>
      <c r="N41" s="382"/>
    </row>
    <row r="42" spans="1:14" x14ac:dyDescent="0.25">
      <c r="A42" s="372" t="s">
        <v>189</v>
      </c>
      <c r="B42" s="382">
        <v>944</v>
      </c>
      <c r="C42" s="382">
        <v>993</v>
      </c>
      <c r="D42" s="384">
        <v>1937</v>
      </c>
      <c r="K42" s="381"/>
      <c r="L42" s="382"/>
      <c r="M42" s="382"/>
      <c r="N42" s="382"/>
    </row>
    <row r="43" spans="1:14" x14ac:dyDescent="0.25">
      <c r="A43" s="372" t="s">
        <v>188</v>
      </c>
      <c r="B43" s="382">
        <v>951</v>
      </c>
      <c r="C43" s="382">
        <v>935</v>
      </c>
      <c r="D43" s="384">
        <v>1886</v>
      </c>
      <c r="K43" s="381"/>
      <c r="L43" s="382"/>
      <c r="M43" s="382"/>
      <c r="N43" s="382"/>
    </row>
    <row r="44" spans="1:14" x14ac:dyDescent="0.25">
      <c r="A44" s="372" t="s">
        <v>187</v>
      </c>
      <c r="B44" s="385">
        <v>898</v>
      </c>
      <c r="C44" s="385">
        <v>988</v>
      </c>
      <c r="D44" s="386">
        <v>1886</v>
      </c>
      <c r="F44" s="390" t="s">
        <v>186</v>
      </c>
      <c r="G44" s="388">
        <f>SUM(B40:B44)</f>
        <v>4635</v>
      </c>
      <c r="H44" s="388">
        <f>SUM(C40:C44)</f>
        <v>4934</v>
      </c>
      <c r="I44" s="388">
        <f>SUM(D40:D44)</f>
        <v>9569</v>
      </c>
    </row>
    <row r="45" spans="1:14" x14ac:dyDescent="0.25">
      <c r="A45" s="372" t="s">
        <v>185</v>
      </c>
      <c r="B45" s="379">
        <v>820</v>
      </c>
      <c r="C45" s="379">
        <v>902</v>
      </c>
      <c r="D45" s="380">
        <v>1722</v>
      </c>
      <c r="K45" s="381"/>
      <c r="L45" s="382"/>
      <c r="M45" s="382"/>
      <c r="N45" s="382"/>
    </row>
    <row r="46" spans="1:14" x14ac:dyDescent="0.25">
      <c r="A46" s="372" t="s">
        <v>184</v>
      </c>
      <c r="B46" s="382">
        <v>884</v>
      </c>
      <c r="C46" s="382">
        <v>931</v>
      </c>
      <c r="D46" s="384">
        <v>1815</v>
      </c>
      <c r="K46" s="381"/>
      <c r="L46" s="382"/>
      <c r="M46" s="382"/>
      <c r="N46" s="382"/>
    </row>
    <row r="47" spans="1:14" x14ac:dyDescent="0.25">
      <c r="A47" s="372" t="s">
        <v>183</v>
      </c>
      <c r="B47" s="382">
        <v>878</v>
      </c>
      <c r="C47" s="382">
        <v>924</v>
      </c>
      <c r="D47" s="384">
        <v>1802</v>
      </c>
      <c r="K47" s="381"/>
      <c r="L47" s="382"/>
      <c r="M47" s="382"/>
      <c r="N47" s="382"/>
    </row>
    <row r="48" spans="1:14" x14ac:dyDescent="0.25">
      <c r="A48" s="372" t="s">
        <v>182</v>
      </c>
      <c r="B48" s="382">
        <v>933</v>
      </c>
      <c r="C48" s="382">
        <v>987</v>
      </c>
      <c r="D48" s="384">
        <v>1920</v>
      </c>
      <c r="K48" s="381"/>
      <c r="L48" s="382"/>
      <c r="M48" s="382"/>
      <c r="N48" s="382"/>
    </row>
    <row r="49" spans="1:14" x14ac:dyDescent="0.25">
      <c r="A49" s="372" t="s">
        <v>181</v>
      </c>
      <c r="B49" s="385">
        <v>802</v>
      </c>
      <c r="C49" s="385">
        <v>983</v>
      </c>
      <c r="D49" s="386">
        <v>1785</v>
      </c>
      <c r="F49" s="390" t="s">
        <v>180</v>
      </c>
      <c r="G49" s="388">
        <f>SUM(B45:B49)</f>
        <v>4317</v>
      </c>
      <c r="H49" s="388">
        <f>SUM(C45:C49)</f>
        <v>4727</v>
      </c>
      <c r="I49" s="388">
        <f>SUM(D45:D49)</f>
        <v>9044</v>
      </c>
    </row>
    <row r="50" spans="1:14" x14ac:dyDescent="0.25">
      <c r="A50" s="372" t="s">
        <v>179</v>
      </c>
      <c r="B50" s="379">
        <v>831</v>
      </c>
      <c r="C50" s="379">
        <v>936</v>
      </c>
      <c r="D50" s="380">
        <v>1767</v>
      </c>
      <c r="K50" s="381"/>
      <c r="L50" s="382"/>
      <c r="M50" s="382"/>
      <c r="N50" s="382"/>
    </row>
    <row r="51" spans="1:14" x14ac:dyDescent="0.25">
      <c r="A51" s="372" t="s">
        <v>178</v>
      </c>
      <c r="B51" s="382">
        <v>735</v>
      </c>
      <c r="C51" s="382">
        <v>914</v>
      </c>
      <c r="D51" s="384">
        <v>1649</v>
      </c>
      <c r="K51" s="381"/>
      <c r="L51" s="382"/>
      <c r="M51" s="382"/>
      <c r="N51" s="382"/>
    </row>
    <row r="52" spans="1:14" x14ac:dyDescent="0.25">
      <c r="A52" s="372" t="s">
        <v>177</v>
      </c>
      <c r="B52" s="382">
        <v>717</v>
      </c>
      <c r="C52" s="382">
        <v>833</v>
      </c>
      <c r="D52" s="384">
        <v>1550</v>
      </c>
      <c r="K52" s="381"/>
      <c r="L52" s="382"/>
      <c r="M52" s="382"/>
      <c r="N52" s="382"/>
    </row>
    <row r="53" spans="1:14" x14ac:dyDescent="0.25">
      <c r="A53" s="372" t="s">
        <v>176</v>
      </c>
      <c r="B53" s="382">
        <v>669</v>
      </c>
      <c r="C53" s="382">
        <v>879</v>
      </c>
      <c r="D53" s="384">
        <v>1548</v>
      </c>
      <c r="K53" s="381"/>
      <c r="L53" s="382"/>
      <c r="M53" s="382"/>
      <c r="N53" s="382"/>
    </row>
    <row r="54" spans="1:14" x14ac:dyDescent="0.25">
      <c r="A54" s="372" t="s">
        <v>175</v>
      </c>
      <c r="B54" s="385">
        <v>633</v>
      </c>
      <c r="C54" s="385">
        <v>865</v>
      </c>
      <c r="D54" s="386">
        <v>1498</v>
      </c>
      <c r="F54" s="390" t="s">
        <v>174</v>
      </c>
      <c r="G54" s="388">
        <f>SUM(B50:B54)</f>
        <v>3585</v>
      </c>
      <c r="H54" s="388">
        <f>SUM(C50:C54)</f>
        <v>4427</v>
      </c>
      <c r="I54" s="388">
        <f>SUM(D50:D54)</f>
        <v>8012</v>
      </c>
    </row>
    <row r="55" spans="1:14" x14ac:dyDescent="0.25">
      <c r="A55" s="372" t="s">
        <v>173</v>
      </c>
      <c r="B55" s="379">
        <v>586</v>
      </c>
      <c r="C55" s="379">
        <v>791</v>
      </c>
      <c r="D55" s="380">
        <v>1377</v>
      </c>
      <c r="K55" s="381"/>
      <c r="L55" s="382"/>
      <c r="M55" s="382"/>
      <c r="N55" s="382"/>
    </row>
    <row r="56" spans="1:14" x14ac:dyDescent="0.25">
      <c r="A56" s="372" t="s">
        <v>172</v>
      </c>
      <c r="B56" s="382">
        <v>585</v>
      </c>
      <c r="C56" s="382">
        <v>814</v>
      </c>
      <c r="D56" s="384">
        <v>1399</v>
      </c>
      <c r="K56" s="381"/>
      <c r="L56" s="382"/>
      <c r="M56" s="382"/>
      <c r="N56" s="382"/>
    </row>
    <row r="57" spans="1:14" x14ac:dyDescent="0.25">
      <c r="A57" s="372" t="s">
        <v>171</v>
      </c>
      <c r="B57" s="382">
        <v>488</v>
      </c>
      <c r="C57" s="382">
        <v>836</v>
      </c>
      <c r="D57" s="384">
        <v>1324</v>
      </c>
      <c r="K57" s="381"/>
      <c r="L57" s="382"/>
      <c r="M57" s="382"/>
      <c r="N57" s="382"/>
    </row>
    <row r="58" spans="1:14" x14ac:dyDescent="0.25">
      <c r="A58" s="372" t="s">
        <v>170</v>
      </c>
      <c r="B58" s="382">
        <v>549</v>
      </c>
      <c r="C58" s="382">
        <v>810</v>
      </c>
      <c r="D58" s="384">
        <v>1359</v>
      </c>
      <c r="K58" s="381"/>
      <c r="L58" s="382"/>
      <c r="M58" s="382"/>
      <c r="N58" s="382"/>
    </row>
    <row r="59" spans="1:14" x14ac:dyDescent="0.25">
      <c r="A59" s="372" t="s">
        <v>169</v>
      </c>
      <c r="B59" s="385">
        <v>557</v>
      </c>
      <c r="C59" s="385">
        <v>832</v>
      </c>
      <c r="D59" s="386">
        <v>1389</v>
      </c>
      <c r="F59" s="390" t="s">
        <v>168</v>
      </c>
      <c r="G59" s="388">
        <f>SUM(B55:B59)</f>
        <v>2765</v>
      </c>
      <c r="H59" s="388">
        <f>SUM(C55:C59)</f>
        <v>4083</v>
      </c>
      <c r="I59" s="388">
        <f>SUM(D55:D59)</f>
        <v>6848</v>
      </c>
    </row>
    <row r="60" spans="1:14" x14ac:dyDescent="0.25">
      <c r="A60" s="372" t="s">
        <v>167</v>
      </c>
      <c r="B60" s="379">
        <v>501</v>
      </c>
      <c r="C60" s="379">
        <v>807</v>
      </c>
      <c r="D60" s="380">
        <v>1308</v>
      </c>
      <c r="K60" s="381"/>
      <c r="L60" s="382"/>
      <c r="M60" s="382"/>
      <c r="N60" s="382"/>
    </row>
    <row r="61" spans="1:14" x14ac:dyDescent="0.25">
      <c r="A61" s="372" t="s">
        <v>166</v>
      </c>
      <c r="B61" s="382">
        <v>444</v>
      </c>
      <c r="C61" s="382">
        <v>791</v>
      </c>
      <c r="D61" s="384">
        <v>1235</v>
      </c>
      <c r="K61" s="381"/>
      <c r="L61" s="382"/>
      <c r="M61" s="382"/>
      <c r="N61" s="382"/>
    </row>
    <row r="62" spans="1:14" x14ac:dyDescent="0.25">
      <c r="A62" s="372" t="s">
        <v>165</v>
      </c>
      <c r="B62" s="382">
        <v>364</v>
      </c>
      <c r="C62" s="382">
        <v>597</v>
      </c>
      <c r="D62" s="384">
        <v>961</v>
      </c>
      <c r="K62" s="381"/>
      <c r="L62" s="382"/>
      <c r="M62" s="382"/>
      <c r="N62" s="382"/>
    </row>
    <row r="63" spans="1:14" x14ac:dyDescent="0.25">
      <c r="A63" s="372" t="s">
        <v>164</v>
      </c>
      <c r="B63" s="382">
        <v>327</v>
      </c>
      <c r="C63" s="382">
        <v>642</v>
      </c>
      <c r="D63" s="384">
        <v>969</v>
      </c>
      <c r="K63" s="381"/>
      <c r="L63" s="382"/>
      <c r="M63" s="382"/>
      <c r="N63" s="382"/>
    </row>
    <row r="64" spans="1:14" x14ac:dyDescent="0.25">
      <c r="A64" s="372" t="s">
        <v>163</v>
      </c>
      <c r="B64" s="382">
        <v>350</v>
      </c>
      <c r="C64" s="382">
        <v>606</v>
      </c>
      <c r="D64" s="384">
        <v>956</v>
      </c>
      <c r="F64" s="390" t="s">
        <v>162</v>
      </c>
      <c r="G64" s="388">
        <f>SUM(B60:B64)</f>
        <v>1986</v>
      </c>
      <c r="H64" s="388">
        <f>SUM(C60:C64)</f>
        <v>3443</v>
      </c>
      <c r="I64" s="388">
        <f>SUM(D60:D64)</f>
        <v>5429</v>
      </c>
    </row>
    <row r="65" spans="1:14" x14ac:dyDescent="0.25">
      <c r="A65" s="372" t="s">
        <v>161</v>
      </c>
      <c r="B65" s="379">
        <v>301</v>
      </c>
      <c r="C65" s="379">
        <v>586</v>
      </c>
      <c r="D65" s="380">
        <v>887</v>
      </c>
      <c r="K65" s="381"/>
      <c r="L65" s="382"/>
      <c r="M65" s="382"/>
      <c r="N65" s="382"/>
    </row>
    <row r="66" spans="1:14" x14ac:dyDescent="0.25">
      <c r="A66" s="372" t="s">
        <v>160</v>
      </c>
      <c r="B66" s="382">
        <v>331</v>
      </c>
      <c r="C66" s="382">
        <v>567</v>
      </c>
      <c r="D66" s="384">
        <v>898</v>
      </c>
      <c r="K66" s="381"/>
      <c r="L66" s="382"/>
      <c r="M66" s="382"/>
      <c r="N66" s="382"/>
    </row>
    <row r="67" spans="1:14" x14ac:dyDescent="0.25">
      <c r="A67" s="372" t="s">
        <v>159</v>
      </c>
      <c r="B67" s="382">
        <v>218</v>
      </c>
      <c r="C67" s="382">
        <v>591</v>
      </c>
      <c r="D67" s="384">
        <v>809</v>
      </c>
      <c r="K67" s="381"/>
      <c r="L67" s="382"/>
      <c r="M67" s="382"/>
      <c r="N67" s="382"/>
    </row>
    <row r="68" spans="1:14" x14ac:dyDescent="0.25">
      <c r="A68" s="372" t="s">
        <v>158</v>
      </c>
      <c r="B68" s="382">
        <v>283</v>
      </c>
      <c r="C68" s="382">
        <v>521</v>
      </c>
      <c r="D68" s="384">
        <v>804</v>
      </c>
      <c r="K68" s="381"/>
      <c r="L68" s="382"/>
      <c r="M68" s="382"/>
      <c r="N68" s="382"/>
    </row>
    <row r="69" spans="1:14" x14ac:dyDescent="0.25">
      <c r="A69" s="372" t="s">
        <v>157</v>
      </c>
      <c r="B69" s="385">
        <v>257</v>
      </c>
      <c r="C69" s="385">
        <v>497</v>
      </c>
      <c r="D69" s="386">
        <v>754</v>
      </c>
      <c r="F69" s="390" t="s">
        <v>156</v>
      </c>
      <c r="G69" s="388">
        <f>SUM(B65:B69)</f>
        <v>1390</v>
      </c>
      <c r="H69" s="388">
        <f>SUM(C65:C69)</f>
        <v>2762</v>
      </c>
      <c r="I69" s="388">
        <f>SUM(D65:D69)</f>
        <v>4152</v>
      </c>
    </row>
    <row r="70" spans="1:14" x14ac:dyDescent="0.25">
      <c r="A70" s="372" t="s">
        <v>155</v>
      </c>
      <c r="B70" s="379">
        <v>211</v>
      </c>
      <c r="C70" s="379">
        <v>400</v>
      </c>
      <c r="D70" s="380">
        <v>611</v>
      </c>
      <c r="K70" s="381"/>
      <c r="L70" s="382"/>
      <c r="M70" s="382"/>
      <c r="N70" s="382"/>
    </row>
    <row r="71" spans="1:14" x14ac:dyDescent="0.25">
      <c r="A71" s="372" t="s">
        <v>154</v>
      </c>
      <c r="B71" s="382">
        <v>207</v>
      </c>
      <c r="C71" s="382">
        <v>371</v>
      </c>
      <c r="D71" s="384">
        <v>578</v>
      </c>
      <c r="K71" s="381"/>
      <c r="L71" s="382"/>
      <c r="M71" s="382"/>
      <c r="N71" s="382"/>
    </row>
    <row r="72" spans="1:14" x14ac:dyDescent="0.25">
      <c r="A72" s="372" t="s">
        <v>153</v>
      </c>
      <c r="B72" s="382">
        <v>181</v>
      </c>
      <c r="C72" s="382">
        <v>369</v>
      </c>
      <c r="D72" s="384">
        <v>550</v>
      </c>
      <c r="K72" s="381"/>
      <c r="L72" s="382"/>
      <c r="M72" s="382"/>
      <c r="N72" s="382"/>
    </row>
    <row r="73" spans="1:14" x14ac:dyDescent="0.25">
      <c r="A73" s="372" t="s">
        <v>152</v>
      </c>
      <c r="B73" s="382">
        <v>166</v>
      </c>
      <c r="C73" s="382">
        <v>349</v>
      </c>
      <c r="D73" s="384">
        <v>515</v>
      </c>
      <c r="K73" s="381"/>
      <c r="L73" s="382"/>
      <c r="M73" s="382"/>
      <c r="N73" s="382"/>
    </row>
    <row r="74" spans="1:14" x14ac:dyDescent="0.25">
      <c r="A74" s="372" t="s">
        <v>151</v>
      </c>
      <c r="B74" s="385">
        <v>151</v>
      </c>
      <c r="C74" s="385">
        <v>351</v>
      </c>
      <c r="D74" s="386">
        <v>502</v>
      </c>
      <c r="F74" s="390" t="s">
        <v>150</v>
      </c>
      <c r="G74" s="388">
        <f>SUM(B70:B74)</f>
        <v>916</v>
      </c>
      <c r="H74" s="388">
        <f>SUM(C70:C74)</f>
        <v>1840</v>
      </c>
      <c r="I74" s="388">
        <f>SUM(D70:D74)</f>
        <v>2756</v>
      </c>
    </row>
    <row r="75" spans="1:14" x14ac:dyDescent="0.25">
      <c r="A75" s="372" t="s">
        <v>149</v>
      </c>
      <c r="B75" s="379">
        <v>119</v>
      </c>
      <c r="C75" s="379">
        <v>262</v>
      </c>
      <c r="D75" s="380">
        <v>381</v>
      </c>
      <c r="K75" s="381"/>
      <c r="L75" s="382"/>
      <c r="M75" s="382"/>
      <c r="N75" s="382"/>
    </row>
    <row r="76" spans="1:14" x14ac:dyDescent="0.25">
      <c r="A76" s="372" t="s">
        <v>148</v>
      </c>
      <c r="B76" s="382">
        <v>118</v>
      </c>
      <c r="C76" s="382">
        <v>259</v>
      </c>
      <c r="D76" s="384">
        <v>377</v>
      </c>
      <c r="K76" s="381"/>
      <c r="L76" s="382"/>
      <c r="M76" s="382"/>
      <c r="N76" s="382"/>
    </row>
    <row r="77" spans="1:14" x14ac:dyDescent="0.25">
      <c r="A77" s="372" t="s">
        <v>147</v>
      </c>
      <c r="B77" s="382">
        <v>105</v>
      </c>
      <c r="C77" s="382">
        <v>232</v>
      </c>
      <c r="D77" s="384">
        <v>337</v>
      </c>
      <c r="K77" s="381"/>
      <c r="L77" s="382"/>
      <c r="M77" s="382"/>
      <c r="N77" s="382"/>
    </row>
    <row r="78" spans="1:14" x14ac:dyDescent="0.25">
      <c r="A78" s="372" t="s">
        <v>146</v>
      </c>
      <c r="B78" s="382">
        <v>107</v>
      </c>
      <c r="C78" s="382">
        <v>198</v>
      </c>
      <c r="D78" s="384">
        <v>305</v>
      </c>
      <c r="K78" s="381"/>
      <c r="L78" s="382"/>
      <c r="M78" s="382"/>
      <c r="N78" s="382"/>
    </row>
    <row r="79" spans="1:14" x14ac:dyDescent="0.25">
      <c r="A79" s="372" t="s">
        <v>145</v>
      </c>
      <c r="B79" s="385">
        <v>92</v>
      </c>
      <c r="C79" s="385">
        <v>176</v>
      </c>
      <c r="D79" s="386">
        <v>268</v>
      </c>
      <c r="F79" s="390" t="s">
        <v>144</v>
      </c>
      <c r="G79" s="388">
        <f>SUM(B75:B79)</f>
        <v>541</v>
      </c>
      <c r="H79" s="388">
        <f>SUM(C75:C79)</f>
        <v>1127</v>
      </c>
      <c r="I79" s="388">
        <f>SUM(D75:D79)</f>
        <v>1668</v>
      </c>
    </row>
    <row r="80" spans="1:14" x14ac:dyDescent="0.25">
      <c r="A80" s="372" t="s">
        <v>143</v>
      </c>
      <c r="B80" s="379">
        <v>80</v>
      </c>
      <c r="C80" s="379">
        <v>146</v>
      </c>
      <c r="D80" s="380">
        <v>226</v>
      </c>
      <c r="K80" s="381"/>
      <c r="L80" s="382"/>
      <c r="M80" s="382"/>
      <c r="N80" s="382"/>
    </row>
    <row r="81" spans="1:14" x14ac:dyDescent="0.25">
      <c r="A81" s="372" t="s">
        <v>142</v>
      </c>
      <c r="B81" s="382">
        <v>61</v>
      </c>
      <c r="C81" s="382">
        <v>132</v>
      </c>
      <c r="D81" s="384">
        <v>193</v>
      </c>
      <c r="K81" s="381"/>
      <c r="L81" s="382"/>
      <c r="M81" s="382"/>
      <c r="N81" s="382"/>
    </row>
    <row r="82" spans="1:14" x14ac:dyDescent="0.25">
      <c r="A82" s="372" t="s">
        <v>141</v>
      </c>
      <c r="B82" s="382">
        <v>66</v>
      </c>
      <c r="C82" s="382">
        <v>105</v>
      </c>
      <c r="D82" s="384">
        <v>171</v>
      </c>
      <c r="K82" s="381"/>
      <c r="L82" s="382"/>
      <c r="M82" s="382"/>
      <c r="N82" s="382"/>
    </row>
    <row r="83" spans="1:14" x14ac:dyDescent="0.25">
      <c r="A83" s="372" t="s">
        <v>140</v>
      </c>
      <c r="B83" s="382">
        <v>40</v>
      </c>
      <c r="C83" s="382">
        <v>90</v>
      </c>
      <c r="D83" s="384">
        <v>130</v>
      </c>
      <c r="K83" s="381"/>
      <c r="L83" s="382"/>
      <c r="M83" s="382"/>
      <c r="N83" s="382"/>
    </row>
    <row r="84" spans="1:14" x14ac:dyDescent="0.25">
      <c r="A84" s="372" t="s">
        <v>139</v>
      </c>
      <c r="B84" s="382">
        <v>40</v>
      </c>
      <c r="C84" s="382">
        <v>66</v>
      </c>
      <c r="D84" s="384">
        <v>106</v>
      </c>
      <c r="F84" s="390" t="s">
        <v>138</v>
      </c>
      <c r="G84" s="388">
        <f>SUM(B80:B84)</f>
        <v>287</v>
      </c>
      <c r="H84" s="388">
        <f>SUM(C80:C84)</f>
        <v>539</v>
      </c>
      <c r="I84" s="388">
        <f>SUM(D80:D84)</f>
        <v>826</v>
      </c>
    </row>
    <row r="85" spans="1:14" x14ac:dyDescent="0.25">
      <c r="A85" s="372" t="s">
        <v>137</v>
      </c>
      <c r="B85" s="379">
        <v>37</v>
      </c>
      <c r="C85" s="379">
        <v>79</v>
      </c>
      <c r="D85" s="380">
        <v>116</v>
      </c>
    </row>
    <row r="86" spans="1:14" x14ac:dyDescent="0.25">
      <c r="A86" s="372" t="s">
        <v>136</v>
      </c>
      <c r="B86" s="382">
        <v>33</v>
      </c>
      <c r="C86" s="382">
        <v>80</v>
      </c>
      <c r="D86" s="384">
        <v>113</v>
      </c>
    </row>
    <row r="87" spans="1:14" x14ac:dyDescent="0.25">
      <c r="A87" s="372" t="s">
        <v>135</v>
      </c>
      <c r="B87" s="382">
        <v>32</v>
      </c>
      <c r="C87" s="382">
        <v>70</v>
      </c>
      <c r="D87" s="384">
        <v>102</v>
      </c>
    </row>
    <row r="88" spans="1:14" x14ac:dyDescent="0.25">
      <c r="A88" s="372" t="s">
        <v>134</v>
      </c>
      <c r="B88" s="382">
        <v>41</v>
      </c>
      <c r="C88" s="382">
        <v>57</v>
      </c>
      <c r="D88" s="384">
        <v>98</v>
      </c>
    </row>
    <row r="89" spans="1:14" x14ac:dyDescent="0.25">
      <c r="A89" s="372" t="s">
        <v>133</v>
      </c>
      <c r="B89" s="385">
        <v>29</v>
      </c>
      <c r="C89" s="385">
        <v>45</v>
      </c>
      <c r="D89" s="386">
        <v>74</v>
      </c>
      <c r="F89" s="390" t="s">
        <v>132</v>
      </c>
      <c r="G89" s="388">
        <f>SUM(B85:B89)</f>
        <v>172</v>
      </c>
      <c r="H89" s="388">
        <f>SUM(C85:C89)</f>
        <v>331</v>
      </c>
      <c r="I89" s="388">
        <f>SUM(D85:D89)</f>
        <v>503</v>
      </c>
    </row>
    <row r="90" spans="1:14" x14ac:dyDescent="0.25">
      <c r="A90" s="372" t="s">
        <v>131</v>
      </c>
      <c r="B90" s="379">
        <v>24</v>
      </c>
      <c r="C90" s="379">
        <v>28</v>
      </c>
      <c r="D90" s="380">
        <v>52</v>
      </c>
    </row>
    <row r="91" spans="1:14" x14ac:dyDescent="0.25">
      <c r="A91" s="372" t="s">
        <v>130</v>
      </c>
      <c r="B91" s="382">
        <v>27</v>
      </c>
      <c r="C91" s="382">
        <v>29</v>
      </c>
      <c r="D91" s="384">
        <v>56</v>
      </c>
    </row>
    <row r="92" spans="1:14" x14ac:dyDescent="0.25">
      <c r="A92" s="372" t="s">
        <v>129</v>
      </c>
      <c r="B92" s="382">
        <v>13</v>
      </c>
      <c r="C92" s="382">
        <v>24</v>
      </c>
      <c r="D92" s="384">
        <v>37</v>
      </c>
    </row>
    <row r="93" spans="1:14" x14ac:dyDescent="0.25">
      <c r="A93" s="372" t="s">
        <v>128</v>
      </c>
      <c r="B93" s="382">
        <v>7</v>
      </c>
      <c r="C93" s="382">
        <v>23</v>
      </c>
      <c r="D93" s="384">
        <v>30</v>
      </c>
    </row>
    <row r="94" spans="1:14" x14ac:dyDescent="0.25">
      <c r="A94" s="372" t="s">
        <v>127</v>
      </c>
      <c r="B94" s="385">
        <v>7</v>
      </c>
      <c r="C94" s="385">
        <v>21</v>
      </c>
      <c r="D94" s="386">
        <v>28</v>
      </c>
      <c r="F94" s="390" t="s">
        <v>126</v>
      </c>
      <c r="G94" s="388">
        <f>SUM(B90:B94)</f>
        <v>78</v>
      </c>
      <c r="H94" s="388">
        <f>SUM(C90:C94)</f>
        <v>125</v>
      </c>
      <c r="I94" s="388">
        <f>SUM(D90:D94)</f>
        <v>203</v>
      </c>
    </row>
    <row r="95" spans="1:14" x14ac:dyDescent="0.25">
      <c r="A95" s="372" t="s">
        <v>125</v>
      </c>
      <c r="B95" s="379">
        <v>7</v>
      </c>
      <c r="C95" s="379">
        <v>16</v>
      </c>
      <c r="D95" s="380">
        <v>23</v>
      </c>
    </row>
    <row r="96" spans="1:14" x14ac:dyDescent="0.25">
      <c r="A96" s="372" t="s">
        <v>124</v>
      </c>
      <c r="B96" s="382">
        <v>10</v>
      </c>
      <c r="C96" s="382">
        <v>20</v>
      </c>
      <c r="D96" s="384">
        <v>30</v>
      </c>
    </row>
    <row r="97" spans="1:9" x14ac:dyDescent="0.25">
      <c r="A97" s="372" t="s">
        <v>123</v>
      </c>
      <c r="B97" s="382">
        <v>4</v>
      </c>
      <c r="C97" s="382">
        <v>11</v>
      </c>
      <c r="D97" s="384">
        <v>15</v>
      </c>
    </row>
    <row r="98" spans="1:9" x14ac:dyDescent="0.25">
      <c r="A98" s="372" t="s">
        <v>122</v>
      </c>
      <c r="B98" s="382">
        <v>2</v>
      </c>
      <c r="C98" s="382">
        <v>5</v>
      </c>
      <c r="D98" s="384">
        <v>7</v>
      </c>
    </row>
    <row r="99" spans="1:9" x14ac:dyDescent="0.25">
      <c r="A99" s="372" t="s">
        <v>121</v>
      </c>
      <c r="B99" s="385">
        <v>2</v>
      </c>
      <c r="C99" s="385">
        <v>7</v>
      </c>
      <c r="D99" s="386">
        <v>9</v>
      </c>
      <c r="F99" s="390" t="s">
        <v>120</v>
      </c>
      <c r="G99" s="388">
        <f>SUM(B95:B99)</f>
        <v>25</v>
      </c>
      <c r="H99" s="388">
        <f>SUM(C95:C99)</f>
        <v>59</v>
      </c>
      <c r="I99" s="388">
        <f>SUM(D95:D99)</f>
        <v>84</v>
      </c>
    </row>
    <row r="100" spans="1:9" x14ac:dyDescent="0.25">
      <c r="A100" s="372" t="s">
        <v>119</v>
      </c>
      <c r="B100" s="379">
        <v>1</v>
      </c>
      <c r="C100" s="379">
        <v>6</v>
      </c>
      <c r="D100" s="380">
        <v>7</v>
      </c>
    </row>
    <row r="101" spans="1:9" x14ac:dyDescent="0.25">
      <c r="A101" s="372" t="s">
        <v>118</v>
      </c>
      <c r="B101" s="382">
        <v>1</v>
      </c>
      <c r="C101" s="382">
        <v>0</v>
      </c>
      <c r="D101" s="384">
        <v>1</v>
      </c>
    </row>
    <row r="102" spans="1:9" x14ac:dyDescent="0.25">
      <c r="A102" s="372" t="s">
        <v>117</v>
      </c>
      <c r="B102" s="382">
        <v>0</v>
      </c>
      <c r="C102" s="382">
        <v>1</v>
      </c>
      <c r="D102" s="384">
        <v>1</v>
      </c>
    </row>
    <row r="103" spans="1:9" x14ac:dyDescent="0.25">
      <c r="A103" s="372" t="s">
        <v>116</v>
      </c>
      <c r="B103" s="382">
        <v>0</v>
      </c>
      <c r="C103" s="382">
        <v>2</v>
      </c>
      <c r="D103" s="384">
        <v>2</v>
      </c>
    </row>
    <row r="104" spans="1:9" x14ac:dyDescent="0.25">
      <c r="A104" s="372" t="s">
        <v>115</v>
      </c>
      <c r="B104" s="385">
        <v>1</v>
      </c>
      <c r="C104" s="385">
        <v>2</v>
      </c>
      <c r="D104" s="386">
        <v>3</v>
      </c>
      <c r="F104" s="390" t="s">
        <v>114</v>
      </c>
      <c r="G104" s="388">
        <f>SUM(B100:B104)</f>
        <v>3</v>
      </c>
      <c r="H104" s="388">
        <f>SUM(C100:C104)</f>
        <v>11</v>
      </c>
      <c r="I104" s="388">
        <f>SUM(D100:D104)</f>
        <v>14</v>
      </c>
    </row>
    <row r="105" spans="1:9" x14ac:dyDescent="0.25">
      <c r="A105" s="372" t="s">
        <v>113</v>
      </c>
      <c r="B105" s="382">
        <v>1</v>
      </c>
      <c r="C105" s="382">
        <v>1</v>
      </c>
      <c r="D105" s="382">
        <v>2</v>
      </c>
      <c r="F105" s="390" t="s">
        <v>112</v>
      </c>
      <c r="G105" s="382">
        <f>B105</f>
        <v>1</v>
      </c>
      <c r="H105" s="382">
        <f>C105</f>
        <v>1</v>
      </c>
      <c r="I105" s="382">
        <f>D105</f>
        <v>2</v>
      </c>
    </row>
    <row r="106" spans="1:9" x14ac:dyDescent="0.25">
      <c r="A106" s="372" t="s">
        <v>111</v>
      </c>
      <c r="B106" s="382">
        <v>41586</v>
      </c>
      <c r="C106" s="382">
        <v>45479</v>
      </c>
      <c r="D106" s="382">
        <v>87065</v>
      </c>
      <c r="G106" s="388">
        <f>SUM(G9:G105)</f>
        <v>41586</v>
      </c>
      <c r="H106" s="388">
        <f>SUM(H9:H105)</f>
        <v>45479</v>
      </c>
      <c r="I106" s="388">
        <f>SUM(I9:I105)</f>
        <v>87065</v>
      </c>
    </row>
    <row r="107" spans="1:9" x14ac:dyDescent="0.25">
      <c r="F107" s="388"/>
      <c r="G107" s="388"/>
      <c r="H107" s="388"/>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B8163-71B4-4862-A3B6-1A16BAD50AA7}">
  <sheetPr>
    <tabColor rgb="FF92D050"/>
  </sheetPr>
  <dimension ref="B2:N56"/>
  <sheetViews>
    <sheetView zoomScale="85" zoomScaleNormal="85" workbookViewId="0">
      <selection activeCell="Z19" sqref="Z19"/>
    </sheetView>
  </sheetViews>
  <sheetFormatPr defaultRowHeight="15" x14ac:dyDescent="0.25"/>
  <cols>
    <col min="2" max="2" width="38.5703125" customWidth="1"/>
    <col min="3" max="10" width="12.28515625" customWidth="1"/>
  </cols>
  <sheetData>
    <row r="2" spans="2:14" x14ac:dyDescent="0.25">
      <c r="B2" s="195" t="s">
        <v>370</v>
      </c>
      <c r="N2" s="196" t="s">
        <v>371</v>
      </c>
    </row>
    <row r="4" spans="2:14" x14ac:dyDescent="0.25">
      <c r="B4" s="197" t="s">
        <v>373</v>
      </c>
      <c r="C4" s="197" t="s">
        <v>374</v>
      </c>
      <c r="D4" s="197" t="s">
        <v>375</v>
      </c>
      <c r="E4" s="197" t="s">
        <v>376</v>
      </c>
      <c r="F4" s="198" t="s">
        <v>377</v>
      </c>
      <c r="G4" s="198" t="s">
        <v>378</v>
      </c>
      <c r="H4" s="198" t="s">
        <v>379</v>
      </c>
      <c r="I4" s="197"/>
      <c r="J4" s="197"/>
    </row>
    <row r="5" spans="2:14" x14ac:dyDescent="0.25">
      <c r="B5" s="199" t="s">
        <v>380</v>
      </c>
      <c r="C5" s="200">
        <v>3711</v>
      </c>
      <c r="D5" s="200">
        <v>3855</v>
      </c>
      <c r="E5" s="200">
        <v>3878</v>
      </c>
      <c r="F5" s="201">
        <v>3649</v>
      </c>
      <c r="G5" s="201">
        <v>3695</v>
      </c>
      <c r="H5" s="201">
        <v>3570</v>
      </c>
      <c r="I5" s="200"/>
      <c r="J5" s="200"/>
    </row>
    <row r="6" spans="2:14" x14ac:dyDescent="0.25">
      <c r="B6" s="199" t="s">
        <v>34</v>
      </c>
      <c r="C6" s="200">
        <v>1863</v>
      </c>
      <c r="D6" s="200">
        <v>2024</v>
      </c>
      <c r="E6" s="200">
        <v>2263</v>
      </c>
      <c r="F6" s="201">
        <v>2121</v>
      </c>
      <c r="G6" s="201">
        <v>2237</v>
      </c>
      <c r="H6" s="201">
        <v>2466</v>
      </c>
      <c r="I6" s="200"/>
      <c r="J6" s="200"/>
    </row>
    <row r="7" spans="2:14" x14ac:dyDescent="0.25">
      <c r="B7" s="199" t="s">
        <v>35</v>
      </c>
      <c r="C7" s="200">
        <v>926</v>
      </c>
      <c r="D7" s="200">
        <v>946</v>
      </c>
      <c r="E7" s="200">
        <v>951</v>
      </c>
      <c r="F7" s="201">
        <v>886</v>
      </c>
      <c r="G7" s="201">
        <v>805</v>
      </c>
      <c r="H7" s="201">
        <v>844</v>
      </c>
      <c r="I7" s="200"/>
      <c r="J7" s="200"/>
    </row>
    <row r="8" spans="2:14" x14ac:dyDescent="0.25">
      <c r="B8" s="199" t="s">
        <v>381</v>
      </c>
      <c r="C8" s="200">
        <v>2</v>
      </c>
      <c r="D8" s="200"/>
      <c r="E8" s="200">
        <v>5</v>
      </c>
      <c r="F8" s="201">
        <v>15</v>
      </c>
      <c r="G8" s="201">
        <v>173</v>
      </c>
      <c r="H8" s="201">
        <v>83</v>
      </c>
      <c r="I8" s="200"/>
      <c r="J8" s="200"/>
    </row>
    <row r="9" spans="2:14" x14ac:dyDescent="0.25">
      <c r="B9" s="202" t="s">
        <v>382</v>
      </c>
      <c r="C9" s="196">
        <v>6502</v>
      </c>
      <c r="D9" s="196">
        <v>6825</v>
      </c>
      <c r="E9" s="196">
        <v>7097</v>
      </c>
      <c r="F9" s="203">
        <v>6671</v>
      </c>
      <c r="G9" s="203">
        <v>6910</v>
      </c>
      <c r="H9" s="203">
        <v>6963</v>
      </c>
      <c r="I9" s="204"/>
      <c r="J9" s="204"/>
    </row>
    <row r="15" spans="2:14" x14ac:dyDescent="0.25">
      <c r="I15" s="197"/>
      <c r="J15" s="197"/>
    </row>
    <row r="16" spans="2:14" x14ac:dyDescent="0.25">
      <c r="I16" s="200"/>
      <c r="J16" s="200"/>
    </row>
    <row r="17" spans="2:14" x14ac:dyDescent="0.25">
      <c r="I17" s="200"/>
      <c r="J17" s="200"/>
    </row>
    <row r="18" spans="2:14" x14ac:dyDescent="0.25">
      <c r="I18" s="200"/>
      <c r="J18" s="200"/>
      <c r="N18" s="196" t="s">
        <v>383</v>
      </c>
    </row>
    <row r="19" spans="2:14" x14ac:dyDescent="0.25">
      <c r="I19" s="200"/>
      <c r="J19" s="200"/>
    </row>
    <row r="20" spans="2:14" x14ac:dyDescent="0.25">
      <c r="I20" s="204"/>
      <c r="J20" s="204"/>
    </row>
    <row r="21" spans="2:14" x14ac:dyDescent="0.25">
      <c r="B21" s="195" t="s">
        <v>384</v>
      </c>
    </row>
    <row r="22" spans="2:14" x14ac:dyDescent="0.25">
      <c r="B22" t="s">
        <v>385</v>
      </c>
      <c r="C22" t="s">
        <v>372</v>
      </c>
    </row>
    <row r="23" spans="2:14" x14ac:dyDescent="0.25">
      <c r="B23" s="197" t="s">
        <v>373</v>
      </c>
      <c r="C23" s="197" t="s">
        <v>374</v>
      </c>
      <c r="D23" s="197" t="s">
        <v>375</v>
      </c>
      <c r="E23" s="197" t="s">
        <v>376</v>
      </c>
      <c r="F23" s="197" t="s">
        <v>377</v>
      </c>
      <c r="G23" s="197" t="s">
        <v>378</v>
      </c>
      <c r="H23" s="197" t="s">
        <v>379</v>
      </c>
    </row>
    <row r="24" spans="2:14" x14ac:dyDescent="0.25">
      <c r="B24" s="199" t="s">
        <v>380</v>
      </c>
      <c r="C24" s="200">
        <v>23662</v>
      </c>
      <c r="D24" s="200">
        <v>22869</v>
      </c>
      <c r="E24" s="200">
        <v>22607</v>
      </c>
      <c r="F24" s="201">
        <v>21662</v>
      </c>
      <c r="G24" s="201">
        <v>21102</v>
      </c>
      <c r="H24" s="201">
        <v>21108</v>
      </c>
    </row>
    <row r="25" spans="2:14" x14ac:dyDescent="0.25">
      <c r="B25" s="199" t="s">
        <v>34</v>
      </c>
      <c r="C25" s="200">
        <v>15872</v>
      </c>
      <c r="D25" s="200">
        <v>15636</v>
      </c>
      <c r="E25" s="200">
        <v>15831</v>
      </c>
      <c r="F25" s="201">
        <v>15785</v>
      </c>
      <c r="G25" s="201">
        <v>15951</v>
      </c>
      <c r="H25" s="201">
        <v>16613</v>
      </c>
    </row>
    <row r="26" spans="2:14" x14ac:dyDescent="0.25">
      <c r="B26" s="199" t="s">
        <v>35</v>
      </c>
      <c r="C26" s="200">
        <v>5523</v>
      </c>
      <c r="D26" s="200">
        <v>5494</v>
      </c>
      <c r="E26" s="200">
        <v>5535</v>
      </c>
      <c r="F26" s="201">
        <v>5113</v>
      </c>
      <c r="G26" s="201">
        <v>4839</v>
      </c>
      <c r="H26" s="201">
        <v>4858</v>
      </c>
    </row>
    <row r="27" spans="2:14" x14ac:dyDescent="0.25">
      <c r="B27" s="199" t="s">
        <v>381</v>
      </c>
      <c r="C27" s="200">
        <v>72</v>
      </c>
      <c r="D27" s="200">
        <v>60</v>
      </c>
      <c r="E27" s="200">
        <v>46</v>
      </c>
      <c r="F27" s="201">
        <v>69</v>
      </c>
      <c r="G27" s="201">
        <v>463</v>
      </c>
      <c r="H27" s="201">
        <v>312</v>
      </c>
    </row>
    <row r="28" spans="2:14" x14ac:dyDescent="0.25">
      <c r="B28" s="202" t="s">
        <v>382</v>
      </c>
      <c r="C28" s="196">
        <v>45129</v>
      </c>
      <c r="D28" s="196">
        <v>44059</v>
      </c>
      <c r="E28" s="196">
        <v>44019</v>
      </c>
      <c r="F28" s="205">
        <v>42629</v>
      </c>
      <c r="G28" s="205">
        <v>42355</v>
      </c>
      <c r="H28" s="205">
        <v>42891</v>
      </c>
    </row>
    <row r="36" spans="2:14" x14ac:dyDescent="0.25">
      <c r="N36" s="105" t="s">
        <v>400</v>
      </c>
    </row>
    <row r="38" spans="2:14" x14ac:dyDescent="0.25">
      <c r="B38" s="206" t="s">
        <v>387</v>
      </c>
      <c r="C38" s="207"/>
      <c r="D38" s="207"/>
      <c r="E38" s="207"/>
      <c r="F38" s="207"/>
      <c r="G38" s="207"/>
      <c r="H38" s="207"/>
      <c r="I38" s="207"/>
      <c r="J38" s="207"/>
    </row>
    <row r="39" spans="2:14" x14ac:dyDescent="0.25">
      <c r="B39" s="251" t="s">
        <v>388</v>
      </c>
      <c r="C39" s="253" t="s">
        <v>389</v>
      </c>
      <c r="D39" s="253"/>
      <c r="E39" s="254" t="s">
        <v>390</v>
      </c>
      <c r="F39" s="254"/>
      <c r="G39" s="254" t="s">
        <v>391</v>
      </c>
      <c r="H39" s="254"/>
      <c r="I39" s="254" t="s">
        <v>392</v>
      </c>
      <c r="J39" s="254"/>
      <c r="K39" s="255" t="s">
        <v>386</v>
      </c>
      <c r="L39" s="256"/>
      <c r="M39" s="256"/>
    </row>
    <row r="40" spans="2:14" ht="15.75" thickBot="1" x14ac:dyDescent="0.3">
      <c r="B40" s="252"/>
      <c r="C40" s="208" t="s">
        <v>384</v>
      </c>
      <c r="D40" s="208" t="s">
        <v>370</v>
      </c>
      <c r="E40" s="209" t="s">
        <v>384</v>
      </c>
      <c r="F40" s="209" t="s">
        <v>370</v>
      </c>
      <c r="G40" s="209" t="s">
        <v>384</v>
      </c>
      <c r="H40" s="209" t="s">
        <v>370</v>
      </c>
      <c r="I40" s="209" t="s">
        <v>384</v>
      </c>
      <c r="J40" s="209" t="s">
        <v>370</v>
      </c>
      <c r="K40" s="210">
        <v>2021</v>
      </c>
      <c r="L40" s="209">
        <v>2022</v>
      </c>
      <c r="M40" s="209">
        <v>2023</v>
      </c>
    </row>
    <row r="41" spans="2:14" ht="22.5" x14ac:dyDescent="0.25">
      <c r="B41" s="211" t="s">
        <v>393</v>
      </c>
      <c r="C41" s="212">
        <v>22874</v>
      </c>
      <c r="D41" s="212">
        <v>3859</v>
      </c>
      <c r="E41" s="213">
        <v>22874</v>
      </c>
      <c r="F41" s="213">
        <v>3649</v>
      </c>
      <c r="G41" s="213">
        <v>21102</v>
      </c>
      <c r="H41" s="213">
        <v>3695</v>
      </c>
      <c r="I41" s="213">
        <v>21108</v>
      </c>
      <c r="J41" s="213">
        <v>3570</v>
      </c>
      <c r="K41" s="214">
        <v>4586</v>
      </c>
      <c r="L41" s="213">
        <v>4334</v>
      </c>
      <c r="M41" s="213">
        <v>4111</v>
      </c>
    </row>
    <row r="42" spans="2:14" x14ac:dyDescent="0.25">
      <c r="B42" s="211" t="s">
        <v>394</v>
      </c>
      <c r="C42" s="212">
        <v>15732</v>
      </c>
      <c r="D42" s="212">
        <v>2032</v>
      </c>
      <c r="E42" s="213">
        <v>15732</v>
      </c>
      <c r="F42" s="213">
        <v>2121</v>
      </c>
      <c r="G42" s="213">
        <v>15951</v>
      </c>
      <c r="H42" s="213">
        <v>2237</v>
      </c>
      <c r="I42" s="213">
        <v>16613</v>
      </c>
      <c r="J42" s="213">
        <v>2466</v>
      </c>
      <c r="K42" s="214">
        <v>2974</v>
      </c>
      <c r="L42" s="213">
        <v>3056</v>
      </c>
      <c r="M42" s="213">
        <v>3149</v>
      </c>
    </row>
    <row r="43" spans="2:14" x14ac:dyDescent="0.25">
      <c r="B43" s="211" t="s">
        <v>395</v>
      </c>
      <c r="C43" s="212">
        <v>5495</v>
      </c>
      <c r="D43" s="215">
        <v>947</v>
      </c>
      <c r="E43" s="213">
        <v>5495</v>
      </c>
      <c r="F43" s="216">
        <v>886</v>
      </c>
      <c r="G43" s="213">
        <v>4839</v>
      </c>
      <c r="H43" s="216">
        <v>805</v>
      </c>
      <c r="I43" s="213">
        <v>4858</v>
      </c>
      <c r="J43" s="216">
        <v>844</v>
      </c>
      <c r="K43" s="217">
        <v>958</v>
      </c>
      <c r="L43" s="216">
        <v>790</v>
      </c>
      <c r="M43" s="216">
        <v>739</v>
      </c>
    </row>
    <row r="44" spans="2:14" ht="22.5" x14ac:dyDescent="0.25">
      <c r="B44" s="211" t="s">
        <v>396</v>
      </c>
      <c r="C44" s="215">
        <v>59</v>
      </c>
      <c r="D44" s="218"/>
      <c r="E44" s="216">
        <v>59</v>
      </c>
      <c r="F44" s="219">
        <v>15</v>
      </c>
      <c r="G44" s="216">
        <v>463</v>
      </c>
      <c r="H44" s="219">
        <v>173</v>
      </c>
      <c r="I44" s="216">
        <v>312</v>
      </c>
      <c r="J44" s="219">
        <v>83</v>
      </c>
      <c r="K44" s="220">
        <v>8</v>
      </c>
      <c r="L44" s="219">
        <v>4</v>
      </c>
      <c r="M44" s="219">
        <v>11</v>
      </c>
    </row>
    <row r="45" spans="2:14" x14ac:dyDescent="0.25">
      <c r="B45" s="221" t="s">
        <v>236</v>
      </c>
      <c r="C45" s="222">
        <v>44160</v>
      </c>
      <c r="D45" s="222">
        <v>6838</v>
      </c>
      <c r="E45" s="223">
        <v>44160</v>
      </c>
      <c r="F45" s="223">
        <v>6671</v>
      </c>
      <c r="G45" s="223">
        <v>42355</v>
      </c>
      <c r="H45" s="223">
        <v>6910</v>
      </c>
      <c r="I45" s="223">
        <v>42891</v>
      </c>
      <c r="J45" s="223">
        <v>6963</v>
      </c>
      <c r="K45" s="224">
        <v>8526</v>
      </c>
      <c r="L45" s="223">
        <v>8184</v>
      </c>
      <c r="M45" s="223">
        <v>8010</v>
      </c>
    </row>
    <row r="46" spans="2:14" x14ac:dyDescent="0.25">
      <c r="C46" s="207"/>
      <c r="D46" s="207"/>
      <c r="E46" s="207"/>
      <c r="F46" s="207"/>
      <c r="G46" s="207"/>
      <c r="H46" s="207"/>
      <c r="I46" s="207"/>
      <c r="J46" s="207"/>
      <c r="K46" s="225"/>
      <c r="L46" s="225"/>
      <c r="M46" s="225"/>
    </row>
    <row r="47" spans="2:14" x14ac:dyDescent="0.25">
      <c r="C47" s="207"/>
      <c r="D47" s="207"/>
      <c r="E47" s="207"/>
      <c r="F47" s="207"/>
      <c r="G47" s="207"/>
      <c r="H47" s="207"/>
      <c r="I47" s="207"/>
      <c r="J47" s="207"/>
    </row>
    <row r="48" spans="2:14" x14ac:dyDescent="0.25">
      <c r="C48" s="207"/>
      <c r="D48" s="207"/>
      <c r="E48" s="207"/>
      <c r="F48" s="207"/>
      <c r="G48" s="207"/>
      <c r="H48" s="207"/>
      <c r="I48" s="207"/>
      <c r="J48" s="207"/>
    </row>
    <row r="50" spans="2:10" x14ac:dyDescent="0.25">
      <c r="B50" s="196" t="s">
        <v>386</v>
      </c>
    </row>
    <row r="51" spans="2:10" x14ac:dyDescent="0.25">
      <c r="B51" s="226" t="s">
        <v>388</v>
      </c>
      <c r="C51" s="227">
        <v>2018</v>
      </c>
      <c r="D51" s="227">
        <v>2019</v>
      </c>
      <c r="E51" s="227">
        <v>2020</v>
      </c>
      <c r="F51" s="227">
        <v>2021</v>
      </c>
      <c r="G51" s="227">
        <v>2022</v>
      </c>
      <c r="H51" s="227">
        <v>2023</v>
      </c>
      <c r="I51" s="227"/>
      <c r="J51" s="227"/>
    </row>
    <row r="52" spans="2:10" ht="22.5" x14ac:dyDescent="0.25">
      <c r="B52" s="211" t="s">
        <v>393</v>
      </c>
      <c r="C52" s="213">
        <v>4789</v>
      </c>
      <c r="D52" s="213">
        <v>5141</v>
      </c>
      <c r="E52" s="213">
        <v>4417</v>
      </c>
      <c r="F52" s="213">
        <v>4586</v>
      </c>
      <c r="G52" s="213">
        <v>4328</v>
      </c>
      <c r="H52" s="213">
        <v>4111</v>
      </c>
    </row>
    <row r="53" spans="2:10" x14ac:dyDescent="0.25">
      <c r="B53" s="211" t="s">
        <v>394</v>
      </c>
      <c r="C53" s="213">
        <v>3060</v>
      </c>
      <c r="D53" s="213">
        <v>3202</v>
      </c>
      <c r="E53" s="213">
        <v>3037</v>
      </c>
      <c r="F53" s="213">
        <v>2894</v>
      </c>
      <c r="G53" s="213">
        <v>2965</v>
      </c>
      <c r="H53" s="213">
        <v>3149</v>
      </c>
    </row>
    <row r="54" spans="2:10" x14ac:dyDescent="0.25">
      <c r="B54" s="211" t="s">
        <v>395</v>
      </c>
      <c r="C54" s="213">
        <v>978</v>
      </c>
      <c r="D54" s="213">
        <v>1000</v>
      </c>
      <c r="E54" s="213">
        <v>910</v>
      </c>
      <c r="F54" s="213">
        <v>958</v>
      </c>
      <c r="G54" s="213">
        <v>785</v>
      </c>
      <c r="H54" s="213">
        <v>739</v>
      </c>
    </row>
    <row r="55" spans="2:10" ht="22.5" x14ac:dyDescent="0.25">
      <c r="B55" s="211" t="s">
        <v>396</v>
      </c>
      <c r="C55" s="216">
        <v>13</v>
      </c>
      <c r="D55" s="216">
        <v>14</v>
      </c>
      <c r="E55" s="216">
        <v>16</v>
      </c>
      <c r="F55" s="216">
        <v>8</v>
      </c>
      <c r="G55" s="216">
        <v>4</v>
      </c>
      <c r="H55" s="216">
        <v>11</v>
      </c>
    </row>
    <row r="56" spans="2:10" x14ac:dyDescent="0.25">
      <c r="B56" s="221" t="s">
        <v>236</v>
      </c>
      <c r="C56" s="223">
        <v>8840</v>
      </c>
      <c r="D56" s="223">
        <v>9357</v>
      </c>
      <c r="E56" s="223">
        <v>8380</v>
      </c>
      <c r="F56" s="223">
        <v>8446</v>
      </c>
      <c r="G56" s="223">
        <v>8082</v>
      </c>
      <c r="H56" s="223">
        <v>8010</v>
      </c>
    </row>
  </sheetData>
  <mergeCells count="6">
    <mergeCell ref="K39:M39"/>
    <mergeCell ref="B39:B40"/>
    <mergeCell ref="C39:D39"/>
    <mergeCell ref="E39:F39"/>
    <mergeCell ref="G39:H39"/>
    <mergeCell ref="I39:J3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310FC-0F54-4458-AC04-769FDB2682DA}">
  <sheetPr>
    <tabColor rgb="FF92D050"/>
  </sheetPr>
  <dimension ref="A3:O33"/>
  <sheetViews>
    <sheetView zoomScale="85" zoomScaleNormal="85" workbookViewId="0">
      <selection activeCell="V17" sqref="V17"/>
    </sheetView>
  </sheetViews>
  <sheetFormatPr defaultRowHeight="15" x14ac:dyDescent="0.25"/>
  <cols>
    <col min="1" max="1" width="13.42578125" style="1" customWidth="1"/>
    <col min="2" max="2" width="10" style="1" bestFit="1" customWidth="1"/>
    <col min="3" max="5" width="9.42578125" style="1" bestFit="1" customWidth="1"/>
    <col min="6" max="6" width="11" style="1" customWidth="1"/>
    <col min="7" max="7" width="9.85546875" style="1" bestFit="1" customWidth="1"/>
    <col min="8" max="9" width="9.140625" style="1"/>
    <col min="10" max="11" width="12.28515625" style="1" bestFit="1" customWidth="1"/>
    <col min="12" max="13" width="12.42578125" style="1" bestFit="1" customWidth="1"/>
    <col min="14" max="14" width="14" style="1" bestFit="1" customWidth="1"/>
    <col min="15" max="15" width="15.140625" style="1" bestFit="1" customWidth="1"/>
    <col min="16" max="16384" width="9.140625" style="1"/>
  </cols>
  <sheetData>
    <row r="3" spans="1:15" ht="18" x14ac:dyDescent="0.25">
      <c r="A3" s="37" t="s">
        <v>31</v>
      </c>
      <c r="B3" s="38"/>
    </row>
    <row r="4" spans="1:15" ht="18" x14ac:dyDescent="0.25">
      <c r="B4" s="38"/>
      <c r="J4" s="35" t="s">
        <v>32</v>
      </c>
    </row>
    <row r="5" spans="1:15" x14ac:dyDescent="0.25">
      <c r="A5" s="39" t="s">
        <v>33</v>
      </c>
      <c r="B5" s="40" t="s">
        <v>34</v>
      </c>
      <c r="C5" s="40" t="s">
        <v>35</v>
      </c>
      <c r="D5" s="40" t="s">
        <v>36</v>
      </c>
      <c r="E5" s="40" t="s">
        <v>37</v>
      </c>
      <c r="F5" s="40" t="s">
        <v>29</v>
      </c>
      <c r="G5" s="40" t="s">
        <v>30</v>
      </c>
    </row>
    <row r="6" spans="1:15" x14ac:dyDescent="0.25">
      <c r="A6" s="41">
        <v>2016</v>
      </c>
      <c r="B6" s="42">
        <v>302311</v>
      </c>
      <c r="C6" s="43">
        <v>308326</v>
      </c>
      <c r="D6" s="43">
        <v>320710</v>
      </c>
      <c r="E6" s="43">
        <v>387947</v>
      </c>
      <c r="F6" s="43">
        <v>1319294</v>
      </c>
      <c r="G6" s="44">
        <v>60163712</v>
      </c>
      <c r="H6" s="9"/>
    </row>
    <row r="7" spans="1:15" x14ac:dyDescent="0.25">
      <c r="A7" s="45">
        <v>2017</v>
      </c>
      <c r="B7" s="46">
        <v>300762</v>
      </c>
      <c r="C7" s="47">
        <v>307687</v>
      </c>
      <c r="D7" s="47">
        <v>320008</v>
      </c>
      <c r="E7" s="47">
        <v>385473</v>
      </c>
      <c r="F7" s="47">
        <v>1313930</v>
      </c>
      <c r="G7" s="48">
        <v>60066734</v>
      </c>
      <c r="H7" s="49">
        <f>F7-F6</f>
        <v>-5364</v>
      </c>
    </row>
    <row r="8" spans="1:15" x14ac:dyDescent="0.25">
      <c r="A8" s="50">
        <v>2018</v>
      </c>
      <c r="B8" s="51">
        <v>299084</v>
      </c>
      <c r="C8" s="52">
        <v>305894</v>
      </c>
      <c r="D8" s="52">
        <v>318034</v>
      </c>
      <c r="E8" s="52">
        <v>383047</v>
      </c>
      <c r="F8" s="52">
        <v>1306059</v>
      </c>
      <c r="G8" s="53">
        <v>59937769</v>
      </c>
      <c r="H8" s="12">
        <f t="shared" ref="H8:H10" si="0">F8-F7</f>
        <v>-7871</v>
      </c>
      <c r="J8" s="40"/>
      <c r="K8" s="40"/>
      <c r="L8" s="40"/>
      <c r="M8" s="40"/>
      <c r="N8" s="40"/>
      <c r="O8" s="40"/>
    </row>
    <row r="9" spans="1:15" x14ac:dyDescent="0.25">
      <c r="A9" s="54">
        <v>2019</v>
      </c>
      <c r="B9" s="26">
        <v>297313</v>
      </c>
      <c r="C9" s="26">
        <v>305291</v>
      </c>
      <c r="D9" s="26">
        <v>317366</v>
      </c>
      <c r="E9" s="26">
        <v>380675</v>
      </c>
      <c r="F9" s="26">
        <v>1300645</v>
      </c>
      <c r="G9" s="26">
        <v>59816673</v>
      </c>
      <c r="H9" s="12">
        <f t="shared" si="0"/>
        <v>-5414</v>
      </c>
      <c r="J9" s="55"/>
      <c r="K9" s="55"/>
      <c r="L9" s="55"/>
      <c r="M9" s="55"/>
      <c r="N9" s="55"/>
      <c r="O9" s="55"/>
    </row>
    <row r="10" spans="1:15" x14ac:dyDescent="0.25">
      <c r="A10" s="54">
        <v>2020</v>
      </c>
      <c r="B10" s="56">
        <v>294838</v>
      </c>
      <c r="C10" s="56">
        <v>303900</v>
      </c>
      <c r="D10" s="56">
        <v>316363</v>
      </c>
      <c r="E10" s="56">
        <v>378840</v>
      </c>
      <c r="F10" s="56">
        <v>1293941</v>
      </c>
      <c r="G10" s="56">
        <v>59641488</v>
      </c>
      <c r="H10" s="12">
        <f t="shared" si="0"/>
        <v>-6704</v>
      </c>
      <c r="I10" s="12"/>
      <c r="J10" s="55"/>
      <c r="K10" s="55"/>
      <c r="L10" s="55"/>
      <c r="M10" s="55"/>
      <c r="N10" s="55"/>
      <c r="O10" s="55"/>
    </row>
    <row r="11" spans="1:15" x14ac:dyDescent="0.25">
      <c r="A11" s="54">
        <v>2021</v>
      </c>
      <c r="B11" s="56">
        <v>290811</v>
      </c>
      <c r="C11" s="56">
        <v>301104</v>
      </c>
      <c r="D11" s="56">
        <v>313882</v>
      </c>
      <c r="E11" s="56">
        <v>375215</v>
      </c>
      <c r="F11" s="56">
        <v>1281012</v>
      </c>
      <c r="G11" s="56">
        <v>59236213</v>
      </c>
      <c r="H11" s="12">
        <f>F11-F10</f>
        <v>-12929</v>
      </c>
      <c r="I11" s="12"/>
      <c r="J11" s="55"/>
      <c r="K11" s="55"/>
      <c r="L11" s="55"/>
      <c r="M11" s="55"/>
      <c r="N11" s="55"/>
      <c r="O11" s="55"/>
    </row>
    <row r="12" spans="1:15" x14ac:dyDescent="0.25">
      <c r="A12" s="54">
        <v>2022</v>
      </c>
      <c r="B12" s="56">
        <v>288956</v>
      </c>
      <c r="C12" s="56">
        <v>299646</v>
      </c>
      <c r="D12" s="56">
        <v>313631</v>
      </c>
      <c r="E12" s="56">
        <v>373717</v>
      </c>
      <c r="F12" s="56">
        <v>1275950</v>
      </c>
      <c r="G12" s="56">
        <v>59030133</v>
      </c>
      <c r="H12" s="12">
        <f t="shared" ref="H12:H14" si="1">F12-F11</f>
        <v>-5062</v>
      </c>
      <c r="I12" s="12"/>
      <c r="J12" s="55"/>
      <c r="K12" s="55"/>
      <c r="L12" s="55"/>
      <c r="M12" s="55"/>
      <c r="N12" s="55"/>
      <c r="O12" s="55"/>
    </row>
    <row r="13" spans="1:15" x14ac:dyDescent="0.25">
      <c r="A13" s="54">
        <v>2023</v>
      </c>
      <c r="B13" s="56">
        <v>287806</v>
      </c>
      <c r="C13" s="56">
        <v>299071</v>
      </c>
      <c r="D13" s="56">
        <v>313110</v>
      </c>
      <c r="E13" s="56">
        <v>372640</v>
      </c>
      <c r="F13" s="56">
        <v>1272627</v>
      </c>
      <c r="G13" s="56">
        <v>58997201</v>
      </c>
      <c r="H13" s="12">
        <f t="shared" si="1"/>
        <v>-3323</v>
      </c>
      <c r="I13" s="12"/>
      <c r="J13" s="55"/>
      <c r="K13" s="55"/>
      <c r="L13" s="55"/>
      <c r="M13" s="55"/>
      <c r="N13" s="55"/>
      <c r="O13" s="55"/>
    </row>
    <row r="14" spans="1:15" x14ac:dyDescent="0.25">
      <c r="A14" s="57" t="s">
        <v>38</v>
      </c>
      <c r="B14" s="56">
        <v>287238</v>
      </c>
      <c r="C14" s="56">
        <v>299151</v>
      </c>
      <c r="D14" s="56">
        <v>312378</v>
      </c>
      <c r="E14" s="56">
        <v>371196</v>
      </c>
      <c r="F14" s="56">
        <v>1269963</v>
      </c>
      <c r="G14" s="56">
        <v>58989749</v>
      </c>
      <c r="H14" s="12">
        <f t="shared" si="1"/>
        <v>-2664</v>
      </c>
      <c r="I14" s="12"/>
      <c r="J14" s="55"/>
      <c r="K14" s="55"/>
      <c r="L14" s="55"/>
      <c r="M14" s="55"/>
      <c r="N14" s="55"/>
      <c r="O14" s="55"/>
    </row>
    <row r="15" spans="1:15" x14ac:dyDescent="0.25">
      <c r="A15" s="57"/>
      <c r="B15" s="56"/>
      <c r="C15" s="56"/>
      <c r="D15" s="56"/>
      <c r="E15" s="56"/>
      <c r="F15" s="56"/>
      <c r="G15" s="56"/>
      <c r="H15" s="12"/>
      <c r="I15" s="12"/>
      <c r="J15" s="55"/>
      <c r="K15" s="55"/>
      <c r="L15" s="55"/>
      <c r="M15" s="55"/>
      <c r="N15" s="55"/>
      <c r="O15" s="55"/>
    </row>
    <row r="16" spans="1:15" ht="22.5" x14ac:dyDescent="0.25">
      <c r="A16" s="58" t="s">
        <v>39</v>
      </c>
      <c r="B16" s="59">
        <f>B13-B8</f>
        <v>-11278</v>
      </c>
      <c r="C16" s="59">
        <f t="shared" ref="C16:F17" si="2">C13-C8</f>
        <v>-6823</v>
      </c>
      <c r="D16" s="59">
        <f t="shared" si="2"/>
        <v>-4924</v>
      </c>
      <c r="E16" s="59">
        <f t="shared" si="2"/>
        <v>-10407</v>
      </c>
      <c r="F16" s="59">
        <f t="shared" si="2"/>
        <v>-33432</v>
      </c>
      <c r="G16" s="59">
        <f>G13-G8</f>
        <v>-940568</v>
      </c>
    </row>
    <row r="17" spans="1:15" ht="22.5" x14ac:dyDescent="0.25">
      <c r="A17" s="60" t="s">
        <v>40</v>
      </c>
      <c r="B17" s="61">
        <f>B14-B9</f>
        <v>-10075</v>
      </c>
      <c r="C17" s="61">
        <f t="shared" si="2"/>
        <v>-6140</v>
      </c>
      <c r="D17" s="61">
        <f t="shared" si="2"/>
        <v>-4988</v>
      </c>
      <c r="E17" s="61">
        <f t="shared" si="2"/>
        <v>-9479</v>
      </c>
      <c r="F17" s="61">
        <f t="shared" si="2"/>
        <v>-30682</v>
      </c>
      <c r="G17" s="61">
        <f>G14-G9</f>
        <v>-826924</v>
      </c>
    </row>
    <row r="18" spans="1:15" ht="12.75" customHeight="1" x14ac:dyDescent="0.25">
      <c r="A18" s="62"/>
      <c r="B18" s="63"/>
      <c r="C18" s="63"/>
      <c r="D18" s="63"/>
      <c r="E18" s="63"/>
      <c r="F18" s="63"/>
      <c r="G18" s="63"/>
    </row>
    <row r="19" spans="1:15" ht="22.5" x14ac:dyDescent="0.25">
      <c r="A19" s="58" t="s">
        <v>41</v>
      </c>
      <c r="B19" s="64">
        <f t="shared" ref="B19:G20" si="3">(B13-B8)/B8*100</f>
        <v>-3.7708469861309863</v>
      </c>
      <c r="C19" s="64">
        <f t="shared" si="3"/>
        <v>-2.2305112228418995</v>
      </c>
      <c r="D19" s="64">
        <f t="shared" si="3"/>
        <v>-1.5482621354949471</v>
      </c>
      <c r="E19" s="64">
        <f t="shared" si="3"/>
        <v>-2.7168989706224043</v>
      </c>
      <c r="F19" s="64">
        <f t="shared" si="3"/>
        <v>-2.5597618484310436</v>
      </c>
      <c r="G19" s="64">
        <f t="shared" si="3"/>
        <v>-1.5692409238655514</v>
      </c>
      <c r="L19" s="65"/>
      <c r="M19" s="65"/>
      <c r="N19" s="65"/>
      <c r="O19" s="65"/>
    </row>
    <row r="20" spans="1:15" ht="22.5" x14ac:dyDescent="0.25">
      <c r="A20" s="58" t="s">
        <v>42</v>
      </c>
      <c r="B20" s="66">
        <f>(B14-B9)/B9*100</f>
        <v>-3.3886846522015519</v>
      </c>
      <c r="C20" s="66">
        <f t="shared" si="3"/>
        <v>-2.011195875410674</v>
      </c>
      <c r="D20" s="66">
        <f t="shared" si="3"/>
        <v>-1.5716869481923079</v>
      </c>
      <c r="E20" s="66">
        <f t="shared" si="3"/>
        <v>-2.4900505680698757</v>
      </c>
      <c r="F20" s="66">
        <f t="shared" si="3"/>
        <v>-2.3589834274533024</v>
      </c>
      <c r="G20" s="66">
        <f t="shared" si="3"/>
        <v>-1.3824306142870901</v>
      </c>
      <c r="J20" s="105" t="s">
        <v>399</v>
      </c>
      <c r="L20" s="65"/>
      <c r="M20" s="65"/>
      <c r="N20" s="65"/>
      <c r="O20" s="65"/>
    </row>
    <row r="21" spans="1:15" x14ac:dyDescent="0.25">
      <c r="L21" s="65"/>
      <c r="M21" s="65"/>
      <c r="N21" s="65"/>
      <c r="O21" s="65"/>
    </row>
    <row r="22" spans="1:15" x14ac:dyDescent="0.25">
      <c r="B22" s="14" t="s">
        <v>43</v>
      </c>
      <c r="C22" s="14" t="s">
        <v>44</v>
      </c>
      <c r="D22" s="14" t="s">
        <v>45</v>
      </c>
      <c r="E22" s="14" t="s">
        <v>46</v>
      </c>
      <c r="F22" s="14" t="s">
        <v>47</v>
      </c>
      <c r="G22" s="1" t="s">
        <v>48</v>
      </c>
    </row>
    <row r="23" spans="1:15" x14ac:dyDescent="0.25">
      <c r="A23" s="14" t="s">
        <v>0</v>
      </c>
      <c r="B23" s="20">
        <v>297313</v>
      </c>
      <c r="C23" s="20">
        <v>305291</v>
      </c>
      <c r="D23" s="20">
        <v>317366</v>
      </c>
      <c r="E23" s="20">
        <v>380675</v>
      </c>
      <c r="F23" s="20">
        <v>1300645</v>
      </c>
      <c r="G23" s="67">
        <v>59816673</v>
      </c>
    </row>
    <row r="24" spans="1:15" x14ac:dyDescent="0.25">
      <c r="A24" s="14" t="s">
        <v>1</v>
      </c>
      <c r="B24" s="20">
        <v>294838</v>
      </c>
      <c r="C24" s="20">
        <v>303900</v>
      </c>
      <c r="D24" s="20">
        <v>316363</v>
      </c>
      <c r="E24" s="20">
        <v>378840</v>
      </c>
      <c r="F24" s="20">
        <v>1293941</v>
      </c>
      <c r="G24" s="67">
        <v>59641488</v>
      </c>
    </row>
    <row r="25" spans="1:15" x14ac:dyDescent="0.25">
      <c r="A25" s="14" t="s">
        <v>2</v>
      </c>
      <c r="B25" s="20">
        <v>290811</v>
      </c>
      <c r="C25" s="20">
        <v>301104</v>
      </c>
      <c r="D25" s="20">
        <v>313882</v>
      </c>
      <c r="E25" s="20">
        <v>375215</v>
      </c>
      <c r="F25" s="20">
        <v>1281012</v>
      </c>
      <c r="G25" s="67">
        <v>59236213</v>
      </c>
    </row>
    <row r="26" spans="1:15" x14ac:dyDescent="0.25">
      <c r="A26" s="14" t="s">
        <v>3</v>
      </c>
      <c r="B26" s="20">
        <v>288956</v>
      </c>
      <c r="C26" s="20">
        <v>299646</v>
      </c>
      <c r="D26" s="20">
        <v>313631</v>
      </c>
      <c r="E26" s="20">
        <v>373717</v>
      </c>
      <c r="F26" s="20">
        <v>1275950</v>
      </c>
      <c r="G26" s="67">
        <v>59030133</v>
      </c>
    </row>
    <row r="27" spans="1:15" x14ac:dyDescent="0.25">
      <c r="A27" s="14" t="s">
        <v>14</v>
      </c>
      <c r="B27" s="20">
        <v>287806</v>
      </c>
      <c r="C27" s="20">
        <v>299071</v>
      </c>
      <c r="D27" s="20">
        <v>313110</v>
      </c>
      <c r="E27" s="20">
        <v>372640</v>
      </c>
      <c r="F27" s="20">
        <v>1272627</v>
      </c>
    </row>
    <row r="28" spans="1:15" x14ac:dyDescent="0.25">
      <c r="A28" s="14" t="s">
        <v>49</v>
      </c>
      <c r="B28" s="20">
        <v>287238</v>
      </c>
      <c r="C28" s="20">
        <v>299151</v>
      </c>
      <c r="D28" s="20">
        <v>312378</v>
      </c>
      <c r="E28" s="20">
        <v>371196</v>
      </c>
      <c r="F28" s="20">
        <v>1269963</v>
      </c>
    </row>
    <row r="31" spans="1:15" x14ac:dyDescent="0.25">
      <c r="A31" s="68" t="s">
        <v>50</v>
      </c>
    </row>
    <row r="32" spans="1:15" x14ac:dyDescent="0.25">
      <c r="A32" s="68" t="s">
        <v>51</v>
      </c>
    </row>
    <row r="33" spans="1:1" x14ac:dyDescent="0.25">
      <c r="A33" s="69"/>
    </row>
  </sheetData>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DDD6-D552-44B2-B3A0-EF5B863FF44A}">
  <sheetPr>
    <tabColor rgb="FF92D050"/>
  </sheetPr>
  <dimension ref="A2:W77"/>
  <sheetViews>
    <sheetView zoomScaleNormal="100" workbookViewId="0">
      <selection activeCell="K37" sqref="K37"/>
    </sheetView>
  </sheetViews>
  <sheetFormatPr defaultRowHeight="15" x14ac:dyDescent="0.25"/>
  <cols>
    <col min="1" max="1" width="37.7109375" style="1" bestFit="1" customWidth="1"/>
    <col min="2" max="2" width="9.42578125" style="1" bestFit="1" customWidth="1"/>
    <col min="3" max="6" width="10.140625" style="1" bestFit="1" customWidth="1"/>
    <col min="7" max="7" width="12.140625" style="1" customWidth="1"/>
    <col min="8" max="11" width="10.140625" style="1" bestFit="1" customWidth="1"/>
    <col min="12" max="12" width="10.140625" style="1" customWidth="1"/>
    <col min="13" max="14" width="12.140625" style="1" customWidth="1"/>
    <col min="15" max="16384" width="9.140625" style="1"/>
  </cols>
  <sheetData>
    <row r="2" spans="1:23" x14ac:dyDescent="0.25">
      <c r="B2" s="15" t="s">
        <v>108</v>
      </c>
    </row>
    <row r="5" spans="1:23" x14ac:dyDescent="0.25">
      <c r="A5" s="15" t="s">
        <v>108</v>
      </c>
    </row>
    <row r="6" spans="1:23" x14ac:dyDescent="0.25">
      <c r="A6" s="36"/>
    </row>
    <row r="7" spans="1:23" x14ac:dyDescent="0.25">
      <c r="A7" s="34" t="s">
        <v>55</v>
      </c>
      <c r="N7" s="37" t="s">
        <v>56</v>
      </c>
    </row>
    <row r="8" spans="1:23" x14ac:dyDescent="0.25">
      <c r="B8" s="36"/>
    </row>
    <row r="9" spans="1:23" x14ac:dyDescent="0.25">
      <c r="A9" s="106" t="s">
        <v>109</v>
      </c>
      <c r="B9" s="106" t="s">
        <v>110</v>
      </c>
      <c r="C9" s="107">
        <v>2015</v>
      </c>
      <c r="D9" s="107">
        <v>2016</v>
      </c>
      <c r="E9" s="107">
        <v>2017</v>
      </c>
      <c r="F9" s="107">
        <v>2018</v>
      </c>
      <c r="G9" s="107">
        <v>2019</v>
      </c>
      <c r="H9" s="107">
        <v>2020</v>
      </c>
      <c r="I9" s="108">
        <v>2021</v>
      </c>
      <c r="J9" s="108">
        <v>2022</v>
      </c>
      <c r="K9" s="108">
        <v>2023</v>
      </c>
      <c r="L9" s="108" t="s">
        <v>38</v>
      </c>
      <c r="M9" s="71"/>
      <c r="N9" s="71"/>
    </row>
    <row r="10" spans="1:23" x14ac:dyDescent="0.25">
      <c r="A10" s="106" t="s">
        <v>25</v>
      </c>
      <c r="B10" s="106" t="s">
        <v>57</v>
      </c>
      <c r="C10" s="109">
        <v>149250</v>
      </c>
      <c r="D10" s="109">
        <v>148536</v>
      </c>
      <c r="E10" s="109">
        <v>148006</v>
      </c>
      <c r="F10" s="109">
        <v>147673</v>
      </c>
      <c r="G10" s="109">
        <v>147031</v>
      </c>
      <c r="H10" s="109">
        <v>145759</v>
      </c>
      <c r="I10" s="109">
        <v>143924</v>
      </c>
      <c r="J10" s="109">
        <v>143291</v>
      </c>
      <c r="K10" s="20">
        <v>142793</v>
      </c>
      <c r="L10" s="20">
        <v>142829</v>
      </c>
      <c r="M10" s="12"/>
      <c r="N10" s="12"/>
    </row>
    <row r="11" spans="1:23" x14ac:dyDescent="0.25">
      <c r="A11" s="106" t="s">
        <v>25</v>
      </c>
      <c r="B11" s="106" t="s">
        <v>58</v>
      </c>
      <c r="C11" s="109">
        <v>154886</v>
      </c>
      <c r="D11" s="109">
        <v>153775</v>
      </c>
      <c r="E11" s="109">
        <v>152756</v>
      </c>
      <c r="F11" s="109">
        <v>151411</v>
      </c>
      <c r="G11" s="109">
        <v>150282</v>
      </c>
      <c r="H11" s="109">
        <v>149079</v>
      </c>
      <c r="I11" s="109">
        <v>146887</v>
      </c>
      <c r="J11" s="109">
        <v>145665</v>
      </c>
      <c r="K11" s="20">
        <v>145013</v>
      </c>
      <c r="L11" s="20">
        <v>144409</v>
      </c>
      <c r="M11" s="12"/>
      <c r="N11" s="12"/>
    </row>
    <row r="12" spans="1:23" s="15" customFormat="1" x14ac:dyDescent="0.25">
      <c r="A12" s="110" t="s">
        <v>25</v>
      </c>
      <c r="B12" s="110" t="s">
        <v>59</v>
      </c>
      <c r="C12" s="111">
        <v>304136</v>
      </c>
      <c r="D12" s="111">
        <v>302311</v>
      </c>
      <c r="E12" s="111">
        <v>300762</v>
      </c>
      <c r="F12" s="111">
        <v>299084</v>
      </c>
      <c r="G12" s="111">
        <v>297313</v>
      </c>
      <c r="H12" s="111">
        <v>294838</v>
      </c>
      <c r="I12" s="111">
        <v>290811</v>
      </c>
      <c r="J12" s="111">
        <v>288956</v>
      </c>
      <c r="K12" s="20">
        <v>287806</v>
      </c>
      <c r="L12" s="20">
        <v>287238</v>
      </c>
      <c r="M12" s="72"/>
      <c r="N12" s="72"/>
      <c r="O12" s="1"/>
      <c r="P12" s="1"/>
      <c r="Q12" s="1"/>
      <c r="R12" s="1"/>
      <c r="S12" s="1"/>
      <c r="T12" s="1"/>
      <c r="U12" s="1"/>
      <c r="V12" s="1"/>
      <c r="W12" s="1"/>
    </row>
    <row r="13" spans="1:23" x14ac:dyDescent="0.25">
      <c r="A13" s="106" t="s">
        <v>26</v>
      </c>
      <c r="B13" s="106" t="s">
        <v>57</v>
      </c>
      <c r="C13" s="109">
        <v>151111</v>
      </c>
      <c r="D13" s="109">
        <v>150453</v>
      </c>
      <c r="E13" s="109">
        <v>150243</v>
      </c>
      <c r="F13" s="109">
        <v>149492</v>
      </c>
      <c r="G13" s="109">
        <v>149439</v>
      </c>
      <c r="H13" s="109">
        <v>148705</v>
      </c>
      <c r="I13" s="109">
        <v>147348</v>
      </c>
      <c r="J13" s="109">
        <v>146699</v>
      </c>
      <c r="K13" s="20">
        <v>146431</v>
      </c>
      <c r="L13" s="20">
        <v>146605</v>
      </c>
      <c r="M13" s="12"/>
      <c r="N13" s="12"/>
    </row>
    <row r="14" spans="1:23" x14ac:dyDescent="0.25">
      <c r="A14" s="106" t="s">
        <v>26</v>
      </c>
      <c r="B14" s="106" t="s">
        <v>58</v>
      </c>
      <c r="C14" s="109">
        <v>158563</v>
      </c>
      <c r="D14" s="109">
        <v>157873</v>
      </c>
      <c r="E14" s="109">
        <v>157444</v>
      </c>
      <c r="F14" s="109">
        <v>156402</v>
      </c>
      <c r="G14" s="109">
        <v>155852</v>
      </c>
      <c r="H14" s="109">
        <v>155195</v>
      </c>
      <c r="I14" s="109">
        <v>153756</v>
      </c>
      <c r="J14" s="109">
        <v>152947</v>
      </c>
      <c r="K14" s="20">
        <v>152640</v>
      </c>
      <c r="L14" s="20">
        <v>152546</v>
      </c>
      <c r="M14" s="12"/>
      <c r="N14" s="12"/>
    </row>
    <row r="15" spans="1:23" s="15" customFormat="1" x14ac:dyDescent="0.25">
      <c r="A15" s="110" t="s">
        <v>26</v>
      </c>
      <c r="B15" s="110" t="s">
        <v>59</v>
      </c>
      <c r="C15" s="111">
        <v>309674</v>
      </c>
      <c r="D15" s="111">
        <v>308326</v>
      </c>
      <c r="E15" s="111">
        <v>307687</v>
      </c>
      <c r="F15" s="111">
        <v>305894</v>
      </c>
      <c r="G15" s="111">
        <v>305291</v>
      </c>
      <c r="H15" s="111">
        <v>303900</v>
      </c>
      <c r="I15" s="111">
        <v>301104</v>
      </c>
      <c r="J15" s="111">
        <v>299646</v>
      </c>
      <c r="K15" s="20">
        <v>299071</v>
      </c>
      <c r="L15" s="20">
        <v>299151</v>
      </c>
      <c r="M15" s="72"/>
      <c r="N15" s="72"/>
      <c r="O15" s="1"/>
      <c r="P15" s="1"/>
      <c r="Q15" s="1"/>
      <c r="R15" s="1"/>
      <c r="S15" s="1"/>
      <c r="T15" s="1"/>
      <c r="U15" s="1"/>
      <c r="V15" s="1"/>
      <c r="W15" s="1"/>
    </row>
    <row r="16" spans="1:23" x14ac:dyDescent="0.25">
      <c r="A16" s="106" t="s">
        <v>27</v>
      </c>
      <c r="B16" s="106" t="s">
        <v>57</v>
      </c>
      <c r="C16" s="109">
        <v>154767</v>
      </c>
      <c r="D16" s="109">
        <v>154194</v>
      </c>
      <c r="E16" s="109">
        <v>153854</v>
      </c>
      <c r="F16" s="109">
        <v>153091</v>
      </c>
      <c r="G16" s="109">
        <v>153039</v>
      </c>
      <c r="H16" s="109">
        <v>152614</v>
      </c>
      <c r="I16" s="109">
        <v>151451</v>
      </c>
      <c r="J16" s="109">
        <v>151743</v>
      </c>
      <c r="K16" s="20">
        <v>151415</v>
      </c>
      <c r="L16" s="20">
        <v>151135</v>
      </c>
      <c r="M16" s="12"/>
      <c r="N16" s="12"/>
    </row>
    <row r="17" spans="1:23" x14ac:dyDescent="0.25">
      <c r="A17" s="106" t="s">
        <v>27</v>
      </c>
      <c r="B17" s="106" t="s">
        <v>58</v>
      </c>
      <c r="C17" s="109">
        <v>167063</v>
      </c>
      <c r="D17" s="109">
        <v>166516</v>
      </c>
      <c r="E17" s="109">
        <v>166154</v>
      </c>
      <c r="F17" s="109">
        <v>164943</v>
      </c>
      <c r="G17" s="109">
        <v>164327</v>
      </c>
      <c r="H17" s="109">
        <v>163749</v>
      </c>
      <c r="I17" s="109">
        <v>162431</v>
      </c>
      <c r="J17" s="109">
        <v>161888</v>
      </c>
      <c r="K17" s="20">
        <v>161695</v>
      </c>
      <c r="L17" s="20">
        <v>161243</v>
      </c>
      <c r="M17" s="12"/>
      <c r="N17" s="12"/>
    </row>
    <row r="18" spans="1:23" s="15" customFormat="1" x14ac:dyDescent="0.25">
      <c r="A18" s="110" t="s">
        <v>27</v>
      </c>
      <c r="B18" s="110" t="s">
        <v>59</v>
      </c>
      <c r="C18" s="111">
        <v>321830</v>
      </c>
      <c r="D18" s="111">
        <v>320710</v>
      </c>
      <c r="E18" s="111">
        <v>320008</v>
      </c>
      <c r="F18" s="111">
        <v>318034</v>
      </c>
      <c r="G18" s="111">
        <v>317366</v>
      </c>
      <c r="H18" s="111">
        <v>316363</v>
      </c>
      <c r="I18" s="111">
        <v>313882</v>
      </c>
      <c r="J18" s="111">
        <v>313631</v>
      </c>
      <c r="K18" s="20">
        <v>313110</v>
      </c>
      <c r="L18" s="20">
        <v>312378</v>
      </c>
      <c r="M18" s="72"/>
      <c r="N18" s="72"/>
      <c r="O18" s="1"/>
      <c r="P18" s="1"/>
      <c r="Q18" s="1"/>
      <c r="R18" s="1"/>
      <c r="S18" s="1"/>
      <c r="T18" s="1"/>
      <c r="U18" s="1"/>
      <c r="V18" s="1"/>
      <c r="W18" s="1"/>
    </row>
    <row r="19" spans="1:23" x14ac:dyDescent="0.25">
      <c r="A19" s="106" t="s">
        <v>28</v>
      </c>
      <c r="B19" s="106" t="s">
        <v>57</v>
      </c>
      <c r="C19" s="109">
        <v>189551</v>
      </c>
      <c r="D19" s="109">
        <v>188464</v>
      </c>
      <c r="E19" s="109">
        <v>187354</v>
      </c>
      <c r="F19" s="109">
        <v>186476</v>
      </c>
      <c r="G19" s="109">
        <v>185552</v>
      </c>
      <c r="H19" s="109">
        <v>184665</v>
      </c>
      <c r="I19" s="109">
        <v>182862</v>
      </c>
      <c r="J19" s="109">
        <v>182429</v>
      </c>
      <c r="K19" s="20">
        <v>182040</v>
      </c>
      <c r="L19" s="20">
        <v>181616</v>
      </c>
      <c r="M19" s="12"/>
      <c r="N19" s="12"/>
    </row>
    <row r="20" spans="1:23" x14ac:dyDescent="0.25">
      <c r="A20" s="106" t="s">
        <v>28</v>
      </c>
      <c r="B20" s="106" t="s">
        <v>58</v>
      </c>
      <c r="C20" s="109">
        <v>200645</v>
      </c>
      <c r="D20" s="109">
        <v>199483</v>
      </c>
      <c r="E20" s="109">
        <v>198119</v>
      </c>
      <c r="F20" s="109">
        <v>196571</v>
      </c>
      <c r="G20" s="109">
        <v>195123</v>
      </c>
      <c r="H20" s="109">
        <v>194175</v>
      </c>
      <c r="I20" s="109">
        <v>192353</v>
      </c>
      <c r="J20" s="109">
        <v>191288</v>
      </c>
      <c r="K20" s="20">
        <v>190600</v>
      </c>
      <c r="L20" s="20">
        <v>189580</v>
      </c>
      <c r="M20" s="12"/>
      <c r="N20" s="12"/>
    </row>
    <row r="21" spans="1:23" s="15" customFormat="1" x14ac:dyDescent="0.25">
      <c r="A21" s="110" t="s">
        <v>28</v>
      </c>
      <c r="B21" s="110" t="s">
        <v>59</v>
      </c>
      <c r="C21" s="111">
        <v>390196</v>
      </c>
      <c r="D21" s="111">
        <v>387947</v>
      </c>
      <c r="E21" s="111">
        <v>385473</v>
      </c>
      <c r="F21" s="111">
        <v>383047</v>
      </c>
      <c r="G21" s="111">
        <v>380675</v>
      </c>
      <c r="H21" s="111">
        <v>378840</v>
      </c>
      <c r="I21" s="111">
        <v>375215</v>
      </c>
      <c r="J21" s="111">
        <v>373717</v>
      </c>
      <c r="K21" s="20">
        <v>372640</v>
      </c>
      <c r="L21" s="20">
        <v>371196</v>
      </c>
      <c r="M21" s="72"/>
      <c r="N21" s="72"/>
      <c r="P21" s="1"/>
      <c r="Q21" s="1"/>
      <c r="R21" s="1"/>
      <c r="S21" s="1"/>
      <c r="T21" s="1"/>
      <c r="U21" s="1"/>
      <c r="V21" s="1"/>
      <c r="W21" s="1"/>
    </row>
    <row r="22" spans="1:23" s="15" customFormat="1" x14ac:dyDescent="0.25">
      <c r="A22" s="106" t="s">
        <v>60</v>
      </c>
      <c r="B22" s="106" t="s">
        <v>57</v>
      </c>
      <c r="C22" s="109">
        <v>644679</v>
      </c>
      <c r="D22" s="109">
        <v>641647</v>
      </c>
      <c r="E22" s="109">
        <v>639457</v>
      </c>
      <c r="F22" s="109">
        <v>636732</v>
      </c>
      <c r="G22" s="109">
        <v>635061</v>
      </c>
      <c r="H22" s="109">
        <v>631743</v>
      </c>
      <c r="I22" s="109">
        <v>625585</v>
      </c>
      <c r="J22" s="109">
        <v>624162</v>
      </c>
      <c r="K22" s="20">
        <v>622679</v>
      </c>
      <c r="L22" s="20">
        <v>622185</v>
      </c>
      <c r="M22" s="12"/>
      <c r="N22" s="72"/>
      <c r="O22" s="37" t="s">
        <v>61</v>
      </c>
      <c r="P22" s="1"/>
      <c r="Q22" s="1"/>
      <c r="R22" s="1"/>
      <c r="S22" s="1"/>
      <c r="T22" s="1"/>
      <c r="U22" s="1"/>
      <c r="V22" s="1"/>
      <c r="W22" s="1"/>
    </row>
    <row r="23" spans="1:23" s="15" customFormat="1" x14ac:dyDescent="0.25">
      <c r="A23" s="106" t="s">
        <v>60</v>
      </c>
      <c r="B23" s="106" t="s">
        <v>58</v>
      </c>
      <c r="C23" s="109">
        <v>681157</v>
      </c>
      <c r="D23" s="109">
        <v>677647</v>
      </c>
      <c r="E23" s="109">
        <v>674473</v>
      </c>
      <c r="F23" s="109">
        <v>669327</v>
      </c>
      <c r="G23" s="109">
        <v>665584</v>
      </c>
      <c r="H23" s="109">
        <v>662198</v>
      </c>
      <c r="I23" s="109">
        <v>655427</v>
      </c>
      <c r="J23" s="109">
        <v>651788</v>
      </c>
      <c r="K23" s="20">
        <v>649948</v>
      </c>
      <c r="L23" s="20">
        <v>647778</v>
      </c>
      <c r="M23" s="12"/>
      <c r="N23" s="72"/>
      <c r="O23" s="1"/>
      <c r="P23" s="1"/>
      <c r="Q23" s="1"/>
      <c r="R23" s="1"/>
      <c r="S23" s="1"/>
      <c r="T23" s="1"/>
      <c r="U23" s="1"/>
      <c r="V23" s="1"/>
      <c r="W23" s="1"/>
    </row>
    <row r="24" spans="1:23" s="15" customFormat="1" x14ac:dyDescent="0.25">
      <c r="A24" s="110" t="s">
        <v>60</v>
      </c>
      <c r="B24" s="110" t="s">
        <v>59</v>
      </c>
      <c r="C24" s="111">
        <v>1325836</v>
      </c>
      <c r="D24" s="111">
        <v>1319294</v>
      </c>
      <c r="E24" s="111">
        <v>1313930</v>
      </c>
      <c r="F24" s="111">
        <v>1306059</v>
      </c>
      <c r="G24" s="111">
        <v>1300645</v>
      </c>
      <c r="H24" s="111">
        <v>1293941</v>
      </c>
      <c r="I24" s="111">
        <v>1281012</v>
      </c>
      <c r="J24" s="111">
        <v>1275950</v>
      </c>
      <c r="K24" s="20">
        <v>1272627</v>
      </c>
      <c r="L24" s="20">
        <v>1269963</v>
      </c>
      <c r="M24" s="72"/>
      <c r="N24" s="72"/>
      <c r="O24" s="1"/>
      <c r="P24" s="1"/>
      <c r="Q24" s="12"/>
      <c r="R24" s="1"/>
      <c r="S24" s="1"/>
      <c r="T24" s="1"/>
      <c r="U24" s="1"/>
      <c r="V24" s="1"/>
      <c r="W24" s="1"/>
    </row>
    <row r="25" spans="1:23" s="15" customFormat="1" x14ac:dyDescent="0.25">
      <c r="A25" s="106" t="s">
        <v>30</v>
      </c>
      <c r="B25" s="106" t="s">
        <v>57</v>
      </c>
      <c r="C25" s="109">
        <v>29228315</v>
      </c>
      <c r="D25" s="109">
        <v>29193044</v>
      </c>
      <c r="E25" s="109">
        <v>29178654</v>
      </c>
      <c r="F25" s="109">
        <v>29156469</v>
      </c>
      <c r="G25" s="109">
        <v>29131195</v>
      </c>
      <c r="H25" s="109">
        <v>29050096</v>
      </c>
      <c r="I25" s="109">
        <v>28866226</v>
      </c>
      <c r="J25" s="109">
        <v>28818956</v>
      </c>
      <c r="K25" s="70">
        <v>28814832</v>
      </c>
      <c r="L25" s="70">
        <v>28851041</v>
      </c>
      <c r="M25" s="12"/>
      <c r="N25" s="72"/>
      <c r="O25" s="1"/>
      <c r="P25" s="1"/>
      <c r="Q25" s="12"/>
      <c r="R25" s="1"/>
      <c r="S25" s="1"/>
      <c r="T25" s="1"/>
      <c r="U25" s="1"/>
      <c r="V25" s="1"/>
      <c r="W25" s="1"/>
    </row>
    <row r="26" spans="1:23" s="15" customFormat="1" x14ac:dyDescent="0.25">
      <c r="A26" s="106" t="s">
        <v>30</v>
      </c>
      <c r="B26" s="106" t="s">
        <v>58</v>
      </c>
      <c r="C26" s="109">
        <v>31067182</v>
      </c>
      <c r="D26" s="109">
        <v>30970668</v>
      </c>
      <c r="E26" s="109">
        <v>30888080</v>
      </c>
      <c r="F26" s="109">
        <v>30781300</v>
      </c>
      <c r="G26" s="109">
        <v>30685478</v>
      </c>
      <c r="H26" s="109">
        <v>30591392</v>
      </c>
      <c r="I26" s="109">
        <v>30369987</v>
      </c>
      <c r="J26" s="109">
        <v>30211177</v>
      </c>
      <c r="K26" s="70">
        <v>30182369</v>
      </c>
      <c r="L26" s="70">
        <v>30138708</v>
      </c>
      <c r="M26" s="12"/>
      <c r="N26" s="72"/>
      <c r="Q26" s="12"/>
    </row>
    <row r="27" spans="1:23" s="15" customFormat="1" x14ac:dyDescent="0.25">
      <c r="A27" s="110" t="s">
        <v>30</v>
      </c>
      <c r="B27" s="110" t="s">
        <v>59</v>
      </c>
      <c r="C27" s="111">
        <v>60295497</v>
      </c>
      <c r="D27" s="111">
        <v>60163712</v>
      </c>
      <c r="E27" s="111">
        <v>60066734</v>
      </c>
      <c r="F27" s="111">
        <v>59937769</v>
      </c>
      <c r="G27" s="111">
        <v>59816673</v>
      </c>
      <c r="H27" s="111">
        <v>59641488</v>
      </c>
      <c r="I27" s="111">
        <v>59236213</v>
      </c>
      <c r="J27" s="111">
        <v>59030133</v>
      </c>
      <c r="K27" s="70">
        <v>58997201</v>
      </c>
      <c r="L27" s="70">
        <v>58989749</v>
      </c>
      <c r="M27" s="72"/>
      <c r="N27" s="72"/>
      <c r="O27" s="1"/>
      <c r="P27" s="1"/>
      <c r="Q27" s="12"/>
      <c r="R27" s="1"/>
      <c r="S27" s="1"/>
      <c r="T27" s="1"/>
      <c r="U27" s="1"/>
      <c r="V27" s="1"/>
      <c r="W27" s="1"/>
    </row>
    <row r="28" spans="1:23" s="15" customFormat="1" x14ac:dyDescent="0.25">
      <c r="C28" s="72"/>
      <c r="D28" s="72"/>
      <c r="E28" s="72"/>
      <c r="F28" s="72"/>
      <c r="G28" s="72"/>
      <c r="H28" s="72"/>
      <c r="I28" s="72"/>
      <c r="J28" s="72"/>
      <c r="K28" s="72"/>
      <c r="L28" s="72"/>
      <c r="M28" s="72"/>
      <c r="N28" s="1"/>
      <c r="O28" s="1"/>
      <c r="P28" s="12"/>
      <c r="Q28" s="1"/>
      <c r="R28" s="1"/>
      <c r="S28" s="1"/>
      <c r="T28" s="1"/>
      <c r="U28" s="1"/>
      <c r="V28" s="1"/>
    </row>
    <row r="29" spans="1:23" s="15" customFormat="1" x14ac:dyDescent="0.25">
      <c r="A29" s="1" t="s">
        <v>62</v>
      </c>
      <c r="C29" s="72"/>
      <c r="D29" s="72"/>
      <c r="E29" s="72"/>
      <c r="F29" s="72"/>
      <c r="G29" s="72"/>
      <c r="H29" s="72"/>
      <c r="I29" s="72"/>
      <c r="J29" s="72"/>
      <c r="K29" s="72"/>
      <c r="L29" s="72"/>
      <c r="M29" s="72"/>
      <c r="P29" s="12"/>
    </row>
    <row r="30" spans="1:23" s="15" customFormat="1" x14ac:dyDescent="0.25">
      <c r="C30" s="72"/>
      <c r="D30" s="72"/>
      <c r="E30" s="72"/>
      <c r="F30" s="72"/>
      <c r="G30" s="72"/>
      <c r="H30" s="72"/>
      <c r="I30" s="72"/>
      <c r="J30" s="72"/>
      <c r="K30" s="72"/>
      <c r="L30" s="72"/>
      <c r="M30" s="72"/>
      <c r="N30" s="1"/>
      <c r="O30" s="1"/>
      <c r="P30" s="12"/>
      <c r="Q30" s="1"/>
      <c r="R30" s="1"/>
      <c r="S30" s="1"/>
      <c r="T30" s="1"/>
      <c r="U30" s="1"/>
      <c r="V30" s="1"/>
    </row>
    <row r="31" spans="1:23" x14ac:dyDescent="0.25">
      <c r="P31" s="12"/>
    </row>
    <row r="32" spans="1:23" x14ac:dyDescent="0.25">
      <c r="A32" s="105" t="s">
        <v>399</v>
      </c>
      <c r="N32" s="15"/>
      <c r="O32" s="15"/>
      <c r="P32" s="12"/>
      <c r="Q32" s="15"/>
      <c r="R32" s="15"/>
      <c r="S32" s="15"/>
      <c r="T32" s="15"/>
      <c r="U32" s="15"/>
      <c r="V32" s="15"/>
    </row>
    <row r="33" spans="1:22" x14ac:dyDescent="0.25">
      <c r="P33" s="12"/>
    </row>
    <row r="34" spans="1:22" x14ac:dyDescent="0.25">
      <c r="P34" s="12"/>
    </row>
    <row r="35" spans="1:22" x14ac:dyDescent="0.25">
      <c r="N35" s="73" t="s">
        <v>63</v>
      </c>
      <c r="O35" s="15"/>
      <c r="P35" s="12"/>
      <c r="Q35" s="15"/>
      <c r="R35" s="15"/>
      <c r="S35" s="15"/>
      <c r="T35" s="15"/>
      <c r="U35" s="15"/>
      <c r="V35" s="15"/>
    </row>
    <row r="36" spans="1:22" x14ac:dyDescent="0.25">
      <c r="A36" s="37"/>
      <c r="N36" s="15"/>
      <c r="O36" s="15"/>
      <c r="P36" s="12"/>
      <c r="Q36" s="15"/>
      <c r="R36" s="15"/>
      <c r="S36" s="15"/>
      <c r="T36" s="15"/>
      <c r="U36" s="15"/>
      <c r="V36" s="15"/>
    </row>
    <row r="37" spans="1:22" x14ac:dyDescent="0.25">
      <c r="N37" s="15"/>
      <c r="O37" s="15"/>
      <c r="P37" s="12"/>
      <c r="Q37" s="15"/>
      <c r="R37" s="15"/>
      <c r="S37" s="15"/>
      <c r="T37" s="15"/>
      <c r="U37" s="15"/>
      <c r="V37" s="15"/>
    </row>
    <row r="38" spans="1:22" x14ac:dyDescent="0.25">
      <c r="N38" s="15"/>
      <c r="O38" s="15"/>
      <c r="P38" s="12"/>
      <c r="Q38" s="15"/>
      <c r="R38" s="15"/>
      <c r="S38" s="15"/>
      <c r="T38" s="15"/>
      <c r="U38" s="15"/>
      <c r="V38" s="15"/>
    </row>
    <row r="39" spans="1:22" x14ac:dyDescent="0.25">
      <c r="N39" s="15"/>
      <c r="O39" s="15"/>
      <c r="P39" s="12"/>
      <c r="Q39" s="15"/>
      <c r="R39" s="15"/>
      <c r="S39" s="15"/>
      <c r="T39" s="15"/>
      <c r="U39" s="15"/>
      <c r="V39" s="15"/>
    </row>
    <row r="40" spans="1:22" x14ac:dyDescent="0.25">
      <c r="N40" s="15"/>
      <c r="O40" s="15"/>
      <c r="P40" s="12"/>
      <c r="Q40" s="15"/>
      <c r="R40" s="15"/>
      <c r="S40" s="15"/>
      <c r="T40" s="15"/>
      <c r="U40" s="15"/>
      <c r="V40" s="15"/>
    </row>
    <row r="41" spans="1:22" x14ac:dyDescent="0.25">
      <c r="N41" s="15"/>
      <c r="O41" s="15"/>
      <c r="P41" s="12"/>
      <c r="Q41" s="15"/>
      <c r="R41" s="15"/>
      <c r="S41" s="15"/>
      <c r="T41" s="15"/>
      <c r="U41" s="15"/>
      <c r="V41" s="15"/>
    </row>
    <row r="42" spans="1:22" x14ac:dyDescent="0.25">
      <c r="N42" s="15"/>
      <c r="O42" s="15"/>
      <c r="P42" s="15"/>
      <c r="Q42" s="15"/>
      <c r="R42" s="15"/>
      <c r="S42" s="15"/>
      <c r="T42" s="15"/>
      <c r="U42" s="15"/>
      <c r="V42" s="15"/>
    </row>
    <row r="43" spans="1:22" x14ac:dyDescent="0.25">
      <c r="N43" s="15"/>
      <c r="O43" s="15"/>
      <c r="P43" s="15"/>
      <c r="Q43" s="15"/>
      <c r="R43" s="15"/>
      <c r="S43" s="15"/>
      <c r="T43" s="15"/>
      <c r="U43" s="15"/>
      <c r="V43" s="15"/>
    </row>
    <row r="44" spans="1:22" x14ac:dyDescent="0.25">
      <c r="N44" s="15"/>
      <c r="O44" s="15"/>
      <c r="P44" s="15"/>
      <c r="Q44" s="15"/>
      <c r="R44" s="15"/>
      <c r="S44" s="15"/>
      <c r="T44" s="15"/>
      <c r="U44" s="15"/>
      <c r="V44" s="15"/>
    </row>
    <row r="49" spans="14:14" x14ac:dyDescent="0.25">
      <c r="N49" s="37" t="s">
        <v>64</v>
      </c>
    </row>
    <row r="63" spans="14:14" x14ac:dyDescent="0.25">
      <c r="N63" s="37" t="s">
        <v>65</v>
      </c>
    </row>
    <row r="77" spans="14:14" x14ac:dyDescent="0.25">
      <c r="N77" s="37" t="s">
        <v>66</v>
      </c>
    </row>
  </sheetData>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0ABBF-CF77-43E1-BCFD-95A785B4DF71}">
  <sheetPr>
    <tabColor rgb="FF92D050"/>
  </sheetPr>
  <dimension ref="A1:AF135"/>
  <sheetViews>
    <sheetView zoomScaleNormal="100" workbookViewId="0">
      <pane xSplit="1" ySplit="4" topLeftCell="B5" activePane="bottomRight" state="frozen"/>
      <selection activeCell="R32" sqref="R32"/>
      <selection pane="topRight" activeCell="R32" sqref="R32"/>
      <selection pane="bottomLeft" activeCell="R32" sqref="R32"/>
      <selection pane="bottomRight" activeCell="L84" sqref="L84"/>
    </sheetView>
  </sheetViews>
  <sheetFormatPr defaultColWidth="62.85546875" defaultRowHeight="15" x14ac:dyDescent="0.25"/>
  <cols>
    <col min="1" max="1" width="21.5703125" style="81" customWidth="1"/>
    <col min="2" max="2" width="12" style="1" customWidth="1"/>
    <col min="3" max="3" width="5.42578125" style="1" customWidth="1"/>
    <col min="4" max="10" width="7.140625" style="1" bestFit="1" customWidth="1"/>
    <col min="11" max="13" width="7" style="1" bestFit="1" customWidth="1"/>
    <col min="14" max="14" width="6" style="1" bestFit="1" customWidth="1"/>
    <col min="15" max="15" width="6.7109375" style="1" bestFit="1" customWidth="1"/>
    <col min="16" max="18" width="6.7109375" style="1" customWidth="1"/>
    <col min="19" max="19" width="5.5703125" style="1" bestFit="1" customWidth="1"/>
    <col min="20" max="20" width="10.140625" style="1" customWidth="1"/>
    <col min="21" max="23" width="8" style="1" customWidth="1"/>
    <col min="24" max="24" width="5" style="1" customWidth="1"/>
    <col min="25" max="25" width="62.85546875" style="76"/>
    <col min="26" max="26" width="38" style="1" customWidth="1"/>
    <col min="27" max="27" width="62.85546875" style="76"/>
    <col min="28" max="28" width="62.85546875" style="1"/>
    <col min="29" max="29" width="62.85546875" style="1" customWidth="1"/>
    <col min="30" max="30" width="62.85546875" style="1"/>
    <col min="31" max="31" width="62.85546875" style="1" customWidth="1"/>
    <col min="32" max="16384" width="62.85546875" style="1"/>
  </cols>
  <sheetData>
    <row r="1" spans="1:26" ht="18.75" x14ac:dyDescent="0.3">
      <c r="A1" s="228" t="s">
        <v>67</v>
      </c>
      <c r="B1" s="228"/>
      <c r="C1" s="74"/>
      <c r="I1" s="75"/>
    </row>
    <row r="2" spans="1:26" ht="18.75" x14ac:dyDescent="0.3">
      <c r="A2" s="228"/>
      <c r="B2" s="228"/>
      <c r="C2" s="74"/>
    </row>
    <row r="3" spans="1:26" ht="18.75" x14ac:dyDescent="0.3">
      <c r="A3" s="77"/>
      <c r="B3" s="77"/>
      <c r="C3" s="78" t="s">
        <v>68</v>
      </c>
      <c r="D3" s="79" t="s">
        <v>69</v>
      </c>
      <c r="E3" s="79" t="s">
        <v>70</v>
      </c>
      <c r="F3" s="79" t="s">
        <v>71</v>
      </c>
      <c r="G3" s="79" t="s">
        <v>72</v>
      </c>
      <c r="H3" s="79" t="s">
        <v>73</v>
      </c>
      <c r="I3" s="79" t="s">
        <v>74</v>
      </c>
      <c r="J3" s="79" t="s">
        <v>75</v>
      </c>
      <c r="K3" s="79" t="s">
        <v>76</v>
      </c>
      <c r="L3" s="79" t="s">
        <v>77</v>
      </c>
      <c r="M3" s="79">
        <v>2015</v>
      </c>
      <c r="N3" s="79">
        <v>2016</v>
      </c>
      <c r="O3" s="79">
        <v>2017</v>
      </c>
      <c r="P3" s="79">
        <v>2018</v>
      </c>
      <c r="Q3" s="79">
        <v>2019</v>
      </c>
      <c r="R3" s="79" t="s">
        <v>78</v>
      </c>
      <c r="S3" s="79" t="s">
        <v>79</v>
      </c>
      <c r="T3" s="79" t="s">
        <v>80</v>
      </c>
      <c r="U3" s="79" t="s">
        <v>17</v>
      </c>
      <c r="V3" s="80">
        <v>2024</v>
      </c>
    </row>
    <row r="4" spans="1:26" x14ac:dyDescent="0.25">
      <c r="A4" s="81" t="s">
        <v>81</v>
      </c>
      <c r="B4" s="1" t="s">
        <v>33</v>
      </c>
      <c r="C4" s="78" t="s">
        <v>68</v>
      </c>
      <c r="D4" s="78" t="s">
        <v>69</v>
      </c>
      <c r="E4" s="82" t="s">
        <v>70</v>
      </c>
      <c r="F4" s="82" t="s">
        <v>71</v>
      </c>
      <c r="G4" s="82" t="s">
        <v>72</v>
      </c>
      <c r="H4" s="82" t="s">
        <v>73</v>
      </c>
      <c r="I4" s="82" t="s">
        <v>74</v>
      </c>
      <c r="J4" s="82" t="s">
        <v>75</v>
      </c>
      <c r="K4" s="82" t="s">
        <v>76</v>
      </c>
      <c r="L4" s="82" t="s">
        <v>77</v>
      </c>
      <c r="M4" s="82">
        <v>2015</v>
      </c>
      <c r="N4" s="82">
        <v>2016</v>
      </c>
      <c r="O4" s="82">
        <v>2017</v>
      </c>
      <c r="P4" s="82">
        <v>2018</v>
      </c>
      <c r="Q4" s="82">
        <v>2019</v>
      </c>
      <c r="R4" s="82" t="s">
        <v>78</v>
      </c>
      <c r="S4" s="82" t="s">
        <v>79</v>
      </c>
      <c r="T4" s="82" t="s">
        <v>80</v>
      </c>
      <c r="U4" s="82" t="s">
        <v>82</v>
      </c>
      <c r="V4" s="78" t="s">
        <v>83</v>
      </c>
      <c r="W4" s="78"/>
    </row>
    <row r="5" spans="1:26" ht="30" x14ac:dyDescent="0.25">
      <c r="A5" s="83" t="s">
        <v>84</v>
      </c>
      <c r="B5" s="1" t="s">
        <v>30</v>
      </c>
      <c r="C5" s="1">
        <v>9.6</v>
      </c>
      <c r="D5" s="1">
        <v>9.6</v>
      </c>
      <c r="E5" s="1">
        <v>9.6999999999999993</v>
      </c>
      <c r="F5" s="1">
        <v>9.8000000000000007</v>
      </c>
      <c r="G5" s="1">
        <v>9.6</v>
      </c>
      <c r="H5" s="1">
        <v>9.5</v>
      </c>
      <c r="I5" s="1">
        <v>9.1999999999999993</v>
      </c>
      <c r="J5" s="1">
        <v>9</v>
      </c>
      <c r="K5" s="1">
        <v>8.5</v>
      </c>
      <c r="L5" s="1">
        <v>8.3000000000000007</v>
      </c>
      <c r="M5" s="1">
        <v>8</v>
      </c>
      <c r="N5" s="1">
        <v>7.8</v>
      </c>
      <c r="O5" s="1">
        <v>7.6</v>
      </c>
      <c r="P5" s="1">
        <v>7.3</v>
      </c>
      <c r="Q5" s="13">
        <v>7</v>
      </c>
      <c r="R5" s="1">
        <v>6.8</v>
      </c>
      <c r="S5" s="13">
        <v>6.8</v>
      </c>
      <c r="T5" s="84">
        <v>6.7</v>
      </c>
      <c r="U5" s="84">
        <v>6.4</v>
      </c>
      <c r="V5" s="1" t="s">
        <v>22</v>
      </c>
      <c r="W5" s="84"/>
      <c r="Y5" s="37" t="s">
        <v>85</v>
      </c>
      <c r="Z5" s="2" t="s">
        <v>86</v>
      </c>
    </row>
    <row r="6" spans="1:26" x14ac:dyDescent="0.25">
      <c r="B6" s="1" t="s">
        <v>87</v>
      </c>
      <c r="C6" s="1">
        <v>8.6999999999999993</v>
      </c>
      <c r="D6" s="1">
        <v>8.6</v>
      </c>
      <c r="E6" s="1">
        <v>8.8000000000000007</v>
      </c>
      <c r="F6" s="1">
        <v>9</v>
      </c>
      <c r="G6" s="1">
        <v>8.6999999999999993</v>
      </c>
      <c r="H6" s="1">
        <v>9</v>
      </c>
      <c r="I6" s="1">
        <v>8.6999999999999993</v>
      </c>
      <c r="J6" s="1">
        <v>8.5</v>
      </c>
      <c r="K6" s="1">
        <v>8.1999999999999993</v>
      </c>
      <c r="L6" s="1">
        <v>7.9</v>
      </c>
      <c r="M6" s="1">
        <v>7.7</v>
      </c>
      <c r="N6" s="1">
        <v>7.6</v>
      </c>
      <c r="O6" s="1">
        <v>7.2</v>
      </c>
      <c r="P6" s="1">
        <v>6.8</v>
      </c>
      <c r="Q6" s="1">
        <v>6.6</v>
      </c>
      <c r="R6" s="1">
        <v>6.4</v>
      </c>
      <c r="S6" s="13">
        <v>6.5</v>
      </c>
      <c r="T6" s="84">
        <v>6.3</v>
      </c>
      <c r="U6" s="84">
        <v>6</v>
      </c>
      <c r="V6" s="1" t="s">
        <v>22</v>
      </c>
      <c r="W6" s="84"/>
    </row>
    <row r="7" spans="1:26" x14ac:dyDescent="0.25">
      <c r="B7" s="1" t="s">
        <v>88</v>
      </c>
      <c r="C7" s="1">
        <v>8</v>
      </c>
      <c r="D7" s="1">
        <v>7.8</v>
      </c>
      <c r="E7" s="1">
        <v>8.3000000000000007</v>
      </c>
      <c r="F7" s="1">
        <v>8.3000000000000007</v>
      </c>
      <c r="G7" s="1">
        <v>8.1999999999999993</v>
      </c>
      <c r="H7" s="1">
        <v>8.6999999999999993</v>
      </c>
      <c r="I7" s="1">
        <v>8.6</v>
      </c>
      <c r="J7" s="1">
        <v>8.6999999999999993</v>
      </c>
      <c r="K7" s="1">
        <v>8</v>
      </c>
      <c r="L7" s="1">
        <v>7.7</v>
      </c>
      <c r="M7" s="1">
        <v>7.8</v>
      </c>
      <c r="N7" s="1">
        <v>7.5</v>
      </c>
      <c r="O7" s="1">
        <v>7.1</v>
      </c>
      <c r="P7" s="1">
        <v>6.9</v>
      </c>
      <c r="Q7" s="1">
        <v>6.3</v>
      </c>
      <c r="R7" s="1">
        <v>6.4</v>
      </c>
      <c r="S7" s="13">
        <v>6</v>
      </c>
      <c r="T7" s="84">
        <v>6.1</v>
      </c>
      <c r="U7" s="84">
        <v>5.8</v>
      </c>
      <c r="V7" s="1" t="s">
        <v>22</v>
      </c>
      <c r="W7" s="84"/>
    </row>
    <row r="8" spans="1:26" x14ac:dyDescent="0.25">
      <c r="B8" s="1" t="s">
        <v>89</v>
      </c>
      <c r="C8" s="1">
        <v>9.4</v>
      </c>
      <c r="D8" s="1">
        <v>8.8000000000000007</v>
      </c>
      <c r="E8" s="1">
        <v>9.1</v>
      </c>
      <c r="F8" s="1">
        <v>9.3000000000000007</v>
      </c>
      <c r="G8" s="1">
        <v>9</v>
      </c>
      <c r="H8" s="1">
        <v>8.9</v>
      </c>
      <c r="I8" s="1">
        <v>8.6</v>
      </c>
      <c r="J8" s="1">
        <v>8.4</v>
      </c>
      <c r="K8" s="1">
        <v>8.4</v>
      </c>
      <c r="L8" s="1">
        <v>8</v>
      </c>
      <c r="M8" s="1">
        <v>7.7</v>
      </c>
      <c r="N8" s="1">
        <v>7.8</v>
      </c>
      <c r="O8" s="1">
        <v>7.5</v>
      </c>
      <c r="P8" s="1">
        <v>6.8</v>
      </c>
      <c r="Q8" s="1">
        <v>6.7</v>
      </c>
      <c r="R8" s="1">
        <v>6.4</v>
      </c>
      <c r="S8" s="13">
        <v>6.6</v>
      </c>
      <c r="T8" s="84">
        <v>6.5</v>
      </c>
      <c r="U8" s="84">
        <v>6.3</v>
      </c>
      <c r="V8" s="1" t="s">
        <v>22</v>
      </c>
      <c r="W8" s="84"/>
    </row>
    <row r="9" spans="1:26" x14ac:dyDescent="0.25">
      <c r="B9" s="1" t="s">
        <v>90</v>
      </c>
      <c r="C9" s="1">
        <v>9.1999999999999993</v>
      </c>
      <c r="D9" s="1">
        <v>9.5</v>
      </c>
      <c r="E9" s="1">
        <v>9.5</v>
      </c>
      <c r="F9" s="1">
        <v>9.6999999999999993</v>
      </c>
      <c r="G9" s="1">
        <v>9.1</v>
      </c>
      <c r="H9" s="1">
        <v>9.5</v>
      </c>
      <c r="I9" s="1">
        <v>9.3000000000000007</v>
      </c>
      <c r="J9" s="1">
        <v>8.8000000000000007</v>
      </c>
      <c r="K9" s="1">
        <v>8.6</v>
      </c>
      <c r="L9" s="1">
        <v>8.3000000000000007</v>
      </c>
      <c r="M9" s="1">
        <v>7.9</v>
      </c>
      <c r="N9" s="1">
        <v>7.9</v>
      </c>
      <c r="O9" s="1">
        <v>7.3</v>
      </c>
      <c r="P9" s="1">
        <v>6.9</v>
      </c>
      <c r="Q9" s="1">
        <v>6.8</v>
      </c>
      <c r="R9" s="1">
        <v>6.8</v>
      </c>
      <c r="S9" s="13">
        <v>7</v>
      </c>
      <c r="T9" s="84">
        <v>6.6</v>
      </c>
      <c r="U9" s="84">
        <v>5.9</v>
      </c>
      <c r="V9" s="1" t="s">
        <v>22</v>
      </c>
      <c r="W9" s="84"/>
    </row>
    <row r="10" spans="1:26" x14ac:dyDescent="0.25">
      <c r="B10" s="1" t="s">
        <v>91</v>
      </c>
      <c r="C10" s="1">
        <v>8.4</v>
      </c>
      <c r="D10" s="1">
        <v>8.4</v>
      </c>
      <c r="E10" s="1">
        <v>8.6</v>
      </c>
      <c r="F10" s="1">
        <v>8.8000000000000007</v>
      </c>
      <c r="G10" s="1">
        <v>8.6</v>
      </c>
      <c r="H10" s="1">
        <v>8.8000000000000007</v>
      </c>
      <c r="I10" s="1">
        <v>8.3000000000000007</v>
      </c>
      <c r="J10" s="1">
        <v>8.3000000000000007</v>
      </c>
      <c r="K10" s="1">
        <v>7.7</v>
      </c>
      <c r="L10" s="1">
        <v>7.7</v>
      </c>
      <c r="M10" s="1">
        <v>7.4</v>
      </c>
      <c r="N10" s="1">
        <v>7.3</v>
      </c>
      <c r="O10" s="1">
        <v>7</v>
      </c>
      <c r="P10" s="1">
        <v>6.6</v>
      </c>
      <c r="Q10" s="1">
        <v>6.4</v>
      </c>
      <c r="R10" s="1">
        <v>6.1</v>
      </c>
      <c r="S10" s="13">
        <v>6.4</v>
      </c>
      <c r="T10" s="84">
        <v>6.1</v>
      </c>
      <c r="U10" s="84">
        <v>5.8</v>
      </c>
      <c r="V10" s="1" t="s">
        <v>22</v>
      </c>
      <c r="W10" s="84"/>
    </row>
    <row r="16" spans="1:26" ht="30" x14ac:dyDescent="0.25">
      <c r="A16" s="85" t="s">
        <v>92</v>
      </c>
      <c r="B16" s="86" t="s">
        <v>30</v>
      </c>
      <c r="C16" s="86">
        <v>9.8000000000000007</v>
      </c>
      <c r="D16" s="86">
        <v>9.6</v>
      </c>
      <c r="E16" s="86">
        <v>9.8000000000000007</v>
      </c>
      <c r="F16" s="86">
        <v>9.9</v>
      </c>
      <c r="G16" s="86">
        <v>10</v>
      </c>
      <c r="H16" s="86">
        <v>9.9</v>
      </c>
      <c r="I16" s="86">
        <v>10</v>
      </c>
      <c r="J16" s="86">
        <v>10.3</v>
      </c>
      <c r="K16" s="86">
        <v>10</v>
      </c>
      <c r="L16" s="86">
        <v>9.8000000000000007</v>
      </c>
      <c r="M16" s="86">
        <v>10.7</v>
      </c>
      <c r="N16" s="86">
        <v>10.1</v>
      </c>
      <c r="O16" s="86">
        <v>10.7</v>
      </c>
      <c r="P16" s="86">
        <v>10.5</v>
      </c>
      <c r="Q16" s="86">
        <v>10.6</v>
      </c>
      <c r="R16" s="86">
        <v>12.5</v>
      </c>
      <c r="S16" s="86">
        <v>11.9</v>
      </c>
      <c r="T16" s="86">
        <v>12.1</v>
      </c>
      <c r="U16" s="87">
        <v>11.2</v>
      </c>
      <c r="V16" s="86" t="s">
        <v>22</v>
      </c>
    </row>
    <row r="17" spans="1:28" x14ac:dyDescent="0.25">
      <c r="B17" s="1" t="s">
        <v>87</v>
      </c>
      <c r="C17" s="1">
        <v>10.5</v>
      </c>
      <c r="D17" s="1">
        <v>10.3</v>
      </c>
      <c r="E17" s="1">
        <v>10.6</v>
      </c>
      <c r="F17" s="1">
        <v>10.5</v>
      </c>
      <c r="G17" s="1">
        <v>11.2</v>
      </c>
      <c r="H17" s="1">
        <v>10.9</v>
      </c>
      <c r="I17" s="1">
        <v>10.9</v>
      </c>
      <c r="J17" s="1">
        <v>11.1</v>
      </c>
      <c r="K17" s="1">
        <v>10.9</v>
      </c>
      <c r="L17" s="1">
        <v>10.8</v>
      </c>
      <c r="M17" s="1">
        <v>11.6</v>
      </c>
      <c r="N17" s="1">
        <v>11</v>
      </c>
      <c r="O17" s="1">
        <v>11.7</v>
      </c>
      <c r="P17" s="1">
        <v>11.2</v>
      </c>
      <c r="Q17" s="1">
        <v>11.3</v>
      </c>
      <c r="R17" s="1">
        <v>12.4</v>
      </c>
      <c r="S17" s="1">
        <v>12.7</v>
      </c>
      <c r="T17" s="1">
        <v>13.2</v>
      </c>
      <c r="U17" s="84">
        <v>12.3</v>
      </c>
      <c r="V17" s="1" t="s">
        <v>22</v>
      </c>
      <c r="W17" s="84"/>
      <c r="X17" s="84"/>
    </row>
    <row r="18" spans="1:28" x14ac:dyDescent="0.25">
      <c r="B18" s="1" t="s">
        <v>88</v>
      </c>
      <c r="C18" s="1">
        <v>11.5</v>
      </c>
      <c r="D18" s="1">
        <v>10.9</v>
      </c>
      <c r="E18" s="1">
        <v>11.4</v>
      </c>
      <c r="F18" s="1">
        <v>11.5</v>
      </c>
      <c r="G18" s="1">
        <v>12.9</v>
      </c>
      <c r="H18" s="1">
        <v>11.9</v>
      </c>
      <c r="I18" s="1">
        <v>11.7</v>
      </c>
      <c r="J18" s="1">
        <v>11.9</v>
      </c>
      <c r="K18" s="1">
        <v>11.7</v>
      </c>
      <c r="L18" s="1">
        <v>11.5</v>
      </c>
      <c r="M18" s="1">
        <v>11.9</v>
      </c>
      <c r="N18" s="1">
        <v>11.8</v>
      </c>
      <c r="O18" s="1">
        <v>11.9</v>
      </c>
      <c r="P18" s="1">
        <v>11.6</v>
      </c>
      <c r="Q18" s="1">
        <v>12</v>
      </c>
      <c r="R18" s="1">
        <v>12.8</v>
      </c>
      <c r="S18" s="1">
        <v>12.9</v>
      </c>
      <c r="T18" s="1">
        <v>13.6</v>
      </c>
      <c r="U18" s="84">
        <v>12.6</v>
      </c>
      <c r="V18" s="1" t="s">
        <v>22</v>
      </c>
      <c r="W18" s="84"/>
      <c r="X18" s="84"/>
    </row>
    <row r="19" spans="1:28" x14ac:dyDescent="0.25">
      <c r="B19" s="1" t="s">
        <v>89</v>
      </c>
      <c r="C19" s="1">
        <v>10.1</v>
      </c>
      <c r="D19" s="1">
        <v>9.1999999999999993</v>
      </c>
      <c r="E19" s="1">
        <v>9.9</v>
      </c>
      <c r="F19" s="1">
        <v>10</v>
      </c>
      <c r="G19" s="1">
        <v>10.199999999999999</v>
      </c>
      <c r="H19" s="1">
        <v>10.3</v>
      </c>
      <c r="I19" s="1">
        <v>10.3</v>
      </c>
      <c r="J19" s="1">
        <v>10.3</v>
      </c>
      <c r="K19" s="1">
        <v>10.5</v>
      </c>
      <c r="L19" s="1">
        <v>10.199999999999999</v>
      </c>
      <c r="M19" s="1">
        <v>11.3</v>
      </c>
      <c r="N19" s="1">
        <v>10.4</v>
      </c>
      <c r="O19" s="1">
        <v>11.4</v>
      </c>
      <c r="P19" s="1">
        <v>10.3</v>
      </c>
      <c r="Q19" s="1">
        <v>10.9</v>
      </c>
      <c r="R19" s="1">
        <v>12.3</v>
      </c>
      <c r="S19" s="1">
        <v>12.1</v>
      </c>
      <c r="T19" s="1">
        <v>12.9</v>
      </c>
      <c r="U19" s="84">
        <v>11.5</v>
      </c>
      <c r="V19" s="1" t="s">
        <v>22</v>
      </c>
      <c r="W19" s="84"/>
      <c r="X19" s="84"/>
      <c r="Y19" s="37" t="s">
        <v>93</v>
      </c>
      <c r="Z19" s="2" t="s">
        <v>86</v>
      </c>
      <c r="AA19" s="88"/>
      <c r="AB19" s="89"/>
    </row>
    <row r="20" spans="1:28" x14ac:dyDescent="0.25">
      <c r="B20" s="1" t="s">
        <v>90</v>
      </c>
      <c r="C20" s="1">
        <v>10.1</v>
      </c>
      <c r="D20" s="1">
        <v>10.1</v>
      </c>
      <c r="E20" s="1">
        <v>9.9</v>
      </c>
      <c r="F20" s="1">
        <v>9.6</v>
      </c>
      <c r="G20" s="1">
        <v>10.5</v>
      </c>
      <c r="H20" s="1">
        <v>10.3</v>
      </c>
      <c r="I20" s="1">
        <v>10.6</v>
      </c>
      <c r="J20" s="1">
        <v>10.8</v>
      </c>
      <c r="K20" s="1">
        <v>10</v>
      </c>
      <c r="L20" s="1">
        <v>10.4</v>
      </c>
      <c r="M20" s="1">
        <v>11</v>
      </c>
      <c r="N20" s="1">
        <v>10.199999999999999</v>
      </c>
      <c r="O20" s="1">
        <v>11.1</v>
      </c>
      <c r="P20" s="1">
        <v>10.9</v>
      </c>
      <c r="Q20" s="1">
        <v>10.6</v>
      </c>
      <c r="R20" s="1">
        <v>12.2</v>
      </c>
      <c r="S20" s="1">
        <v>12.6</v>
      </c>
      <c r="T20" s="1">
        <v>12.7</v>
      </c>
      <c r="U20" s="84">
        <v>11.5</v>
      </c>
      <c r="V20" s="1" t="s">
        <v>22</v>
      </c>
      <c r="W20" s="84"/>
      <c r="X20" s="84"/>
    </row>
    <row r="21" spans="1:28" x14ac:dyDescent="0.25">
      <c r="A21" s="90"/>
      <c r="B21" s="91" t="s">
        <v>91</v>
      </c>
      <c r="C21" s="91">
        <v>10.5</v>
      </c>
      <c r="D21" s="91">
        <v>10.8</v>
      </c>
      <c r="E21" s="91">
        <v>11.1</v>
      </c>
      <c r="F21" s="91">
        <v>10.9</v>
      </c>
      <c r="G21" s="91">
        <v>11.1</v>
      </c>
      <c r="H21" s="91">
        <v>11</v>
      </c>
      <c r="I21" s="91">
        <v>11</v>
      </c>
      <c r="J21" s="91">
        <v>11.3</v>
      </c>
      <c r="K21" s="91">
        <v>11.3</v>
      </c>
      <c r="L21" s="91">
        <v>11</v>
      </c>
      <c r="M21" s="91">
        <v>12</v>
      </c>
      <c r="N21" s="91">
        <v>11.5</v>
      </c>
      <c r="O21" s="91">
        <v>12.3</v>
      </c>
      <c r="P21" s="91">
        <v>11.8</v>
      </c>
      <c r="Q21" s="91">
        <v>11.5</v>
      </c>
      <c r="R21" s="91">
        <v>12.5</v>
      </c>
      <c r="S21" s="91">
        <v>13.2</v>
      </c>
      <c r="T21" s="91">
        <v>13.5</v>
      </c>
      <c r="U21" s="92">
        <v>13.2</v>
      </c>
      <c r="V21" s="91" t="s">
        <v>22</v>
      </c>
      <c r="W21" s="84"/>
      <c r="X21" s="84"/>
    </row>
    <row r="22" spans="1:28" x14ac:dyDescent="0.25">
      <c r="W22" s="84"/>
      <c r="X22" s="84"/>
    </row>
    <row r="30" spans="1:28" ht="30" x14ac:dyDescent="0.25">
      <c r="A30" s="85" t="s">
        <v>94</v>
      </c>
      <c r="B30" s="86" t="s">
        <v>30</v>
      </c>
      <c r="C30" s="86">
        <v>-0.2</v>
      </c>
      <c r="D30" s="86">
        <v>0</v>
      </c>
      <c r="E30" s="86">
        <v>-0.1</v>
      </c>
      <c r="F30" s="86">
        <v>-0.1</v>
      </c>
      <c r="G30" s="86">
        <v>-0.4</v>
      </c>
      <c r="H30" s="86">
        <v>-0.4</v>
      </c>
      <c r="I30" s="86">
        <v>-0.8</v>
      </c>
      <c r="J30" s="86">
        <v>-1.3</v>
      </c>
      <c r="K30" s="86">
        <v>-1.4</v>
      </c>
      <c r="L30" s="86">
        <v>-1.6</v>
      </c>
      <c r="M30" s="86">
        <v>-2.7</v>
      </c>
      <c r="N30" s="86">
        <v>-2.2999999999999998</v>
      </c>
      <c r="O30" s="86">
        <v>-3.2</v>
      </c>
      <c r="P30" s="86">
        <v>-3.2</v>
      </c>
      <c r="Q30" s="86">
        <v>-3.6</v>
      </c>
      <c r="R30" s="86">
        <v>-5.6</v>
      </c>
      <c r="S30" s="87">
        <v>-5.0999999999999996</v>
      </c>
      <c r="T30" s="84">
        <v>-5.5</v>
      </c>
      <c r="U30" s="84">
        <v>-4.8</v>
      </c>
      <c r="V30" s="84" t="s">
        <v>22</v>
      </c>
    </row>
    <row r="31" spans="1:28" x14ac:dyDescent="0.25">
      <c r="B31" s="1" t="s">
        <v>87</v>
      </c>
      <c r="C31" s="1">
        <v>-1.8</v>
      </c>
      <c r="D31" s="1">
        <v>-1.7</v>
      </c>
      <c r="E31" s="1">
        <v>-1.8</v>
      </c>
      <c r="F31" s="1">
        <v>-1.5</v>
      </c>
      <c r="G31" s="1">
        <v>-2.4</v>
      </c>
      <c r="H31" s="1">
        <v>-1.9</v>
      </c>
      <c r="I31" s="1">
        <v>-2.2000000000000002</v>
      </c>
      <c r="J31" s="1">
        <v>-2.5</v>
      </c>
      <c r="K31" s="1">
        <v>-2.7</v>
      </c>
      <c r="L31" s="1">
        <v>-2.9</v>
      </c>
      <c r="M31" s="1">
        <v>-3.9</v>
      </c>
      <c r="N31" s="1">
        <v>-3.4</v>
      </c>
      <c r="O31" s="1">
        <v>-4.5</v>
      </c>
      <c r="P31" s="1">
        <v>-4.4000000000000004</v>
      </c>
      <c r="Q31" s="1">
        <v>-4.7</v>
      </c>
      <c r="R31" s="1">
        <v>-6.1</v>
      </c>
      <c r="S31" s="84">
        <v>-6.2</v>
      </c>
      <c r="T31" s="84">
        <v>-6.9</v>
      </c>
      <c r="U31" s="84">
        <v>-6.3</v>
      </c>
      <c r="V31" s="84" t="s">
        <v>22</v>
      </c>
    </row>
    <row r="32" spans="1:28" x14ac:dyDescent="0.25">
      <c r="B32" s="1" t="s">
        <v>88</v>
      </c>
      <c r="C32" s="1">
        <v>-3.4</v>
      </c>
      <c r="D32" s="1">
        <v>-3.1</v>
      </c>
      <c r="E32" s="1">
        <v>-3.1</v>
      </c>
      <c r="F32" s="1">
        <v>-3.2</v>
      </c>
      <c r="G32" s="1">
        <v>-4.7</v>
      </c>
      <c r="H32" s="1">
        <v>-3.2</v>
      </c>
      <c r="I32" s="1">
        <v>-3.1</v>
      </c>
      <c r="J32" s="1">
        <v>-3.2</v>
      </c>
      <c r="K32" s="1">
        <v>-3.6</v>
      </c>
      <c r="L32" s="1">
        <v>-3.8</v>
      </c>
      <c r="M32" s="1">
        <v>-4.0999999999999996</v>
      </c>
      <c r="N32" s="1">
        <v>-4.3</v>
      </c>
      <c r="O32" s="1">
        <v>-4.8</v>
      </c>
      <c r="P32" s="1">
        <v>-4.7</v>
      </c>
      <c r="Q32" s="1">
        <v>-5.7</v>
      </c>
      <c r="R32" s="1">
        <v>-6.4</v>
      </c>
      <c r="S32" s="84">
        <v>-6.9</v>
      </c>
      <c r="T32" s="84">
        <v>-7.4</v>
      </c>
      <c r="U32" s="84">
        <v>-6.8</v>
      </c>
      <c r="V32" s="84" t="s">
        <v>22</v>
      </c>
    </row>
    <row r="33" spans="1:28" x14ac:dyDescent="0.25">
      <c r="B33" s="1" t="s">
        <v>89</v>
      </c>
      <c r="C33" s="1">
        <v>-0.6</v>
      </c>
      <c r="D33" s="1">
        <v>-0.4</v>
      </c>
      <c r="E33" s="1">
        <v>-0.8</v>
      </c>
      <c r="F33" s="1">
        <v>-0.7</v>
      </c>
      <c r="G33" s="1">
        <v>-1.3</v>
      </c>
      <c r="H33" s="1">
        <v>-1.4</v>
      </c>
      <c r="I33" s="1">
        <v>-1.6</v>
      </c>
      <c r="J33" s="1">
        <v>-1.9</v>
      </c>
      <c r="K33" s="1">
        <v>-2.1</v>
      </c>
      <c r="L33" s="1">
        <v>-2.2000000000000002</v>
      </c>
      <c r="M33" s="1">
        <v>-3.5</v>
      </c>
      <c r="N33" s="1">
        <v>-2.6</v>
      </c>
      <c r="O33" s="1">
        <v>-3.9</v>
      </c>
      <c r="P33" s="1">
        <v>-3.5</v>
      </c>
      <c r="Q33" s="1">
        <v>-4.3</v>
      </c>
      <c r="R33" s="1">
        <v>-5.8</v>
      </c>
      <c r="S33" s="84">
        <v>-5.6</v>
      </c>
      <c r="T33" s="84">
        <v>-6.4</v>
      </c>
      <c r="U33" s="84">
        <v>-5.2</v>
      </c>
      <c r="V33" s="84" t="s">
        <v>22</v>
      </c>
      <c r="Y33" s="93" t="s">
        <v>95</v>
      </c>
      <c r="Z33" s="2" t="s">
        <v>86</v>
      </c>
      <c r="AA33" s="88"/>
      <c r="AB33" s="89"/>
    </row>
    <row r="34" spans="1:28" x14ac:dyDescent="0.25">
      <c r="B34" s="1" t="s">
        <v>90</v>
      </c>
      <c r="C34" s="1">
        <v>-0.9</v>
      </c>
      <c r="D34" s="1">
        <v>-0.6</v>
      </c>
      <c r="E34" s="1">
        <v>-0.4</v>
      </c>
      <c r="F34" s="1">
        <v>0.1</v>
      </c>
      <c r="G34" s="1">
        <v>-1.4</v>
      </c>
      <c r="H34" s="1">
        <v>-0.8</v>
      </c>
      <c r="I34" s="1">
        <v>-1.3</v>
      </c>
      <c r="J34" s="1">
        <v>-2</v>
      </c>
      <c r="K34" s="1">
        <v>-1.4</v>
      </c>
      <c r="L34" s="1">
        <v>-2.1</v>
      </c>
      <c r="M34" s="1">
        <v>-3.1</v>
      </c>
      <c r="N34" s="1">
        <v>-2.2000000000000002</v>
      </c>
      <c r="O34" s="1">
        <v>-3.8</v>
      </c>
      <c r="P34" s="1">
        <v>-4</v>
      </c>
      <c r="Q34" s="1">
        <v>-3.7</v>
      </c>
      <c r="R34" s="1">
        <v>-5.5</v>
      </c>
      <c r="S34" s="84">
        <v>-5.6</v>
      </c>
      <c r="T34" s="84">
        <v>-6.1</v>
      </c>
      <c r="U34" s="84">
        <v>-5.7</v>
      </c>
      <c r="V34" s="84" t="s">
        <v>22</v>
      </c>
    </row>
    <row r="35" spans="1:28" x14ac:dyDescent="0.25">
      <c r="A35" s="90"/>
      <c r="B35" s="91" t="s">
        <v>91</v>
      </c>
      <c r="C35" s="91">
        <v>-2.1</v>
      </c>
      <c r="D35" s="91">
        <v>-2.4</v>
      </c>
      <c r="E35" s="91">
        <v>-2.5</v>
      </c>
      <c r="F35" s="91">
        <v>-2.2000000000000002</v>
      </c>
      <c r="G35" s="91">
        <v>-2.5</v>
      </c>
      <c r="H35" s="91">
        <v>-2.2000000000000002</v>
      </c>
      <c r="I35" s="91">
        <v>-2.7</v>
      </c>
      <c r="J35" s="91">
        <v>-3</v>
      </c>
      <c r="K35" s="91">
        <v>-3.7</v>
      </c>
      <c r="L35" s="91">
        <v>-3.4</v>
      </c>
      <c r="M35" s="91">
        <v>-4.5999999999999996</v>
      </c>
      <c r="N35" s="91">
        <v>-4.2</v>
      </c>
      <c r="O35" s="91">
        <v>-5.4</v>
      </c>
      <c r="P35" s="91">
        <v>-5.2</v>
      </c>
      <c r="Q35" s="91">
        <v>-5.0999999999999996</v>
      </c>
      <c r="R35" s="91">
        <v>-6.5</v>
      </c>
      <c r="S35" s="92">
        <v>-6.8</v>
      </c>
      <c r="T35" s="92">
        <v>-7.4</v>
      </c>
      <c r="U35" s="92">
        <v>-7.4</v>
      </c>
      <c r="V35" s="92" t="s">
        <v>22</v>
      </c>
    </row>
    <row r="47" spans="1:28" x14ac:dyDescent="0.25">
      <c r="Y47" s="37"/>
    </row>
    <row r="48" spans="1:28" x14ac:dyDescent="0.25">
      <c r="T48" s="94"/>
      <c r="U48" s="94"/>
      <c r="Y48" s="105" t="s">
        <v>399</v>
      </c>
    </row>
    <row r="49" spans="1:28" x14ac:dyDescent="0.25">
      <c r="T49" s="94"/>
      <c r="U49" s="94"/>
    </row>
    <row r="50" spans="1:28" x14ac:dyDescent="0.25">
      <c r="T50" s="94"/>
      <c r="U50" s="94"/>
      <c r="Y50" s="95" t="s">
        <v>96</v>
      </c>
    </row>
    <row r="51" spans="1:28" x14ac:dyDescent="0.25">
      <c r="T51" s="94"/>
      <c r="U51" s="94"/>
      <c r="Y51" s="96" t="s">
        <v>97</v>
      </c>
    </row>
    <row r="52" spans="1:28" x14ac:dyDescent="0.25">
      <c r="T52" s="94"/>
      <c r="U52" s="94"/>
      <c r="Y52" s="97" t="s">
        <v>98</v>
      </c>
    </row>
    <row r="53" spans="1:28" x14ac:dyDescent="0.25">
      <c r="E53" s="82" t="s">
        <v>70</v>
      </c>
      <c r="F53" s="82" t="s">
        <v>71</v>
      </c>
      <c r="G53" s="82" t="s">
        <v>72</v>
      </c>
      <c r="H53" s="82" t="s">
        <v>73</v>
      </c>
      <c r="I53" s="82" t="s">
        <v>74</v>
      </c>
      <c r="J53" s="82" t="s">
        <v>75</v>
      </c>
      <c r="K53" s="82" t="s">
        <v>76</v>
      </c>
      <c r="L53" s="82" t="s">
        <v>77</v>
      </c>
      <c r="M53" s="82">
        <v>2015</v>
      </c>
      <c r="N53" s="82">
        <v>2016</v>
      </c>
      <c r="O53" s="82">
        <v>2017</v>
      </c>
      <c r="P53" s="82">
        <v>2018</v>
      </c>
      <c r="Q53" s="82">
        <v>2019</v>
      </c>
      <c r="R53" s="82" t="s">
        <v>78</v>
      </c>
      <c r="S53" s="82" t="s">
        <v>79</v>
      </c>
      <c r="T53" s="82" t="s">
        <v>80</v>
      </c>
      <c r="U53" s="82" t="s">
        <v>82</v>
      </c>
      <c r="V53" s="78" t="s">
        <v>38</v>
      </c>
    </row>
    <row r="54" spans="1:28" ht="60" x14ac:dyDescent="0.25">
      <c r="A54" s="98" t="s">
        <v>99</v>
      </c>
      <c r="B54" s="86" t="s">
        <v>30</v>
      </c>
      <c r="C54" s="86">
        <v>50.7</v>
      </c>
      <c r="D54" s="86">
        <v>51.5</v>
      </c>
      <c r="E54" s="86">
        <v>52</v>
      </c>
      <c r="F54" s="86">
        <v>52.1</v>
      </c>
      <c r="G54" s="86">
        <v>52.4</v>
      </c>
      <c r="H54" s="86">
        <v>52.7</v>
      </c>
      <c r="I54" s="86">
        <v>52.8</v>
      </c>
      <c r="J54" s="86">
        <v>53.5</v>
      </c>
      <c r="K54" s="86">
        <v>54.2</v>
      </c>
      <c r="L54" s="86">
        <v>54.6</v>
      </c>
      <c r="M54" s="86">
        <v>55.1</v>
      </c>
      <c r="N54" s="86">
        <v>55.5</v>
      </c>
      <c r="O54" s="86">
        <v>55.8</v>
      </c>
      <c r="P54" s="86">
        <v>56.1</v>
      </c>
      <c r="Q54" s="86">
        <v>56.4</v>
      </c>
      <c r="R54" s="86">
        <v>56.7</v>
      </c>
      <c r="S54" s="87">
        <v>57.3</v>
      </c>
      <c r="T54" s="87">
        <v>57.5</v>
      </c>
      <c r="U54" s="87">
        <v>57.4</v>
      </c>
      <c r="V54" s="87">
        <v>57.5</v>
      </c>
      <c r="W54" s="84"/>
      <c r="X54" s="84"/>
      <c r="Y54" s="84"/>
      <c r="Z54" s="84"/>
      <c r="AA54" s="1"/>
      <c r="AB54" s="76"/>
    </row>
    <row r="55" spans="1:28" x14ac:dyDescent="0.25">
      <c r="B55" s="1" t="s">
        <v>87</v>
      </c>
      <c r="C55" s="1">
        <v>53</v>
      </c>
      <c r="D55" s="1">
        <v>53.4</v>
      </c>
      <c r="E55" s="1">
        <v>53.4</v>
      </c>
      <c r="F55" s="1">
        <v>53</v>
      </c>
      <c r="G55" s="1">
        <v>52.8</v>
      </c>
      <c r="H55" s="1">
        <v>52.8</v>
      </c>
      <c r="I55" s="1">
        <v>52.7</v>
      </c>
      <c r="J55" s="1">
        <v>53.3</v>
      </c>
      <c r="K55" s="1">
        <v>53.9</v>
      </c>
      <c r="L55" s="1">
        <v>54.2</v>
      </c>
      <c r="M55" s="1">
        <v>54.9</v>
      </c>
      <c r="N55" s="1">
        <v>55.5</v>
      </c>
      <c r="O55" s="1">
        <v>56.1</v>
      </c>
      <c r="P55" s="1">
        <v>56.5</v>
      </c>
      <c r="Q55" s="1">
        <v>56.9</v>
      </c>
      <c r="R55" s="1">
        <v>57.5</v>
      </c>
      <c r="S55" s="84">
        <v>58.6</v>
      </c>
      <c r="T55" s="84">
        <v>58.9</v>
      </c>
      <c r="U55" s="84">
        <v>59.1</v>
      </c>
      <c r="V55" s="84">
        <v>59.3</v>
      </c>
      <c r="W55" s="84"/>
      <c r="X55" s="84"/>
      <c r="Y55" s="84"/>
      <c r="Z55" s="84"/>
      <c r="AA55" s="1"/>
      <c r="AB55" s="76"/>
    </row>
    <row r="56" spans="1:28" x14ac:dyDescent="0.25">
      <c r="B56" s="1" t="s">
        <v>88</v>
      </c>
      <c r="C56" s="1">
        <v>52.4</v>
      </c>
      <c r="D56" s="1">
        <v>52.7</v>
      </c>
      <c r="E56" s="1">
        <v>52.5</v>
      </c>
      <c r="F56" s="1">
        <v>52.1</v>
      </c>
      <c r="G56" s="1">
        <v>51.9</v>
      </c>
      <c r="H56" s="1">
        <v>51.6</v>
      </c>
      <c r="I56" s="1">
        <v>51.2</v>
      </c>
      <c r="J56" s="1">
        <v>51.7</v>
      </c>
      <c r="K56" s="1">
        <v>52.3</v>
      </c>
      <c r="L56" s="1">
        <v>52.6</v>
      </c>
      <c r="M56" s="1">
        <v>53.5</v>
      </c>
      <c r="N56" s="1">
        <v>54.1</v>
      </c>
      <c r="O56" s="1">
        <v>54.8</v>
      </c>
      <c r="P56" s="1">
        <v>55.5</v>
      </c>
      <c r="Q56" s="1">
        <v>56.3</v>
      </c>
      <c r="R56" s="1">
        <v>57.4</v>
      </c>
      <c r="S56" s="84">
        <v>58.7</v>
      </c>
      <c r="T56" s="84">
        <v>59.4</v>
      </c>
      <c r="U56" s="84">
        <v>60</v>
      </c>
      <c r="V56" s="84">
        <v>60.3</v>
      </c>
      <c r="W56" s="84"/>
      <c r="X56" s="84"/>
      <c r="Y56" s="84"/>
      <c r="Z56" s="84"/>
      <c r="AA56" s="1"/>
      <c r="AB56" s="76"/>
    </row>
    <row r="57" spans="1:28" x14ac:dyDescent="0.25">
      <c r="B57" s="1" t="s">
        <v>89</v>
      </c>
      <c r="C57" s="1">
        <v>52.2</v>
      </c>
      <c r="D57" s="1">
        <v>52.6</v>
      </c>
      <c r="E57" s="1">
        <v>52.7</v>
      </c>
      <c r="F57" s="1">
        <v>52.3</v>
      </c>
      <c r="G57" s="1">
        <v>52.2</v>
      </c>
      <c r="H57" s="1">
        <v>51.9</v>
      </c>
      <c r="I57" s="1">
        <v>52</v>
      </c>
      <c r="J57" s="1">
        <v>52.4</v>
      </c>
      <c r="K57" s="1">
        <v>53</v>
      </c>
      <c r="L57" s="1">
        <v>53.2</v>
      </c>
      <c r="M57" s="1">
        <v>53.8</v>
      </c>
      <c r="N57" s="1">
        <v>54.3</v>
      </c>
      <c r="O57" s="1">
        <v>54.6</v>
      </c>
      <c r="P57" s="1">
        <v>55.1</v>
      </c>
      <c r="Q57" s="1">
        <v>55.1</v>
      </c>
      <c r="R57" s="1">
        <v>55.7</v>
      </c>
      <c r="S57" s="84">
        <v>56.5</v>
      </c>
      <c r="T57" s="84">
        <v>57</v>
      </c>
      <c r="U57" s="84">
        <v>57.2</v>
      </c>
      <c r="V57" s="84">
        <v>57.5</v>
      </c>
      <c r="W57" s="84"/>
      <c r="X57" s="84"/>
      <c r="Y57" s="84"/>
      <c r="Z57" s="84"/>
      <c r="AA57" s="1"/>
      <c r="AB57" s="76"/>
    </row>
    <row r="58" spans="1:28" x14ac:dyDescent="0.25">
      <c r="B58" s="1" t="s">
        <v>90</v>
      </c>
      <c r="C58" s="1">
        <v>53.3</v>
      </c>
      <c r="D58" s="1">
        <v>53.8</v>
      </c>
      <c r="E58" s="1">
        <v>53.9</v>
      </c>
      <c r="F58" s="1">
        <v>53.6</v>
      </c>
      <c r="G58" s="1">
        <v>53.7</v>
      </c>
      <c r="H58" s="1">
        <v>53.8</v>
      </c>
      <c r="I58" s="1">
        <v>53.7</v>
      </c>
      <c r="J58" s="1">
        <v>54.3</v>
      </c>
      <c r="K58" s="1">
        <v>55</v>
      </c>
      <c r="L58" s="1">
        <v>55</v>
      </c>
      <c r="M58" s="1">
        <v>55.7</v>
      </c>
      <c r="N58" s="1">
        <v>56.2</v>
      </c>
      <c r="O58" s="1">
        <v>56.7</v>
      </c>
      <c r="P58" s="1">
        <v>57</v>
      </c>
      <c r="Q58" s="1">
        <v>57.1</v>
      </c>
      <c r="R58" s="1">
        <v>57.5</v>
      </c>
      <c r="S58" s="84">
        <v>58.4</v>
      </c>
      <c r="T58" s="84">
        <v>58.3</v>
      </c>
      <c r="U58" s="84">
        <v>58.5</v>
      </c>
      <c r="V58" s="84">
        <v>58.4</v>
      </c>
      <c r="W58" s="84"/>
      <c r="X58" s="84"/>
      <c r="Y58" s="84"/>
      <c r="Z58" s="84"/>
      <c r="AA58" s="1"/>
      <c r="AB58" s="76"/>
    </row>
    <row r="59" spans="1:28" x14ac:dyDescent="0.25">
      <c r="A59" s="90"/>
      <c r="B59" s="91" t="s">
        <v>91</v>
      </c>
      <c r="C59" s="91">
        <v>53.9</v>
      </c>
      <c r="D59" s="91">
        <v>54.3</v>
      </c>
      <c r="E59" s="91">
        <v>54.4</v>
      </c>
      <c r="F59" s="91">
        <v>53.8</v>
      </c>
      <c r="G59" s="91">
        <v>53.4</v>
      </c>
      <c r="H59" s="91">
        <v>53.8</v>
      </c>
      <c r="I59" s="91">
        <v>53.7</v>
      </c>
      <c r="J59" s="91">
        <v>54.5</v>
      </c>
      <c r="K59" s="91">
        <v>55</v>
      </c>
      <c r="L59" s="91">
        <v>55.5</v>
      </c>
      <c r="M59" s="91">
        <v>56.3</v>
      </c>
      <c r="N59" s="91">
        <v>57</v>
      </c>
      <c r="O59" s="91">
        <v>57.8</v>
      </c>
      <c r="P59" s="91">
        <v>58.1</v>
      </c>
      <c r="Q59" s="91">
        <v>58.5</v>
      </c>
      <c r="R59" s="91">
        <v>59.2</v>
      </c>
      <c r="S59" s="84">
        <v>60.3</v>
      </c>
      <c r="T59" s="84">
        <v>60.6</v>
      </c>
      <c r="U59" s="84">
        <v>60.7</v>
      </c>
      <c r="V59" s="84">
        <v>60.7</v>
      </c>
      <c r="W59" s="84"/>
      <c r="X59" s="84"/>
      <c r="Y59" s="84"/>
      <c r="Z59" s="84"/>
      <c r="AA59" s="1"/>
      <c r="AB59" s="76"/>
    </row>
    <row r="60" spans="1:28" ht="60" x14ac:dyDescent="0.25">
      <c r="A60" s="98" t="s">
        <v>100</v>
      </c>
      <c r="B60" s="86" t="s">
        <v>30</v>
      </c>
      <c r="C60" s="86">
        <v>29.4</v>
      </c>
      <c r="D60" s="86">
        <v>30.1</v>
      </c>
      <c r="E60" s="86">
        <v>30.5</v>
      </c>
      <c r="F60" s="86">
        <v>30.7</v>
      </c>
      <c r="G60" s="86">
        <v>30.9</v>
      </c>
      <c r="H60" s="86">
        <v>31.2</v>
      </c>
      <c r="I60" s="86">
        <v>31.3</v>
      </c>
      <c r="J60" s="86">
        <v>32</v>
      </c>
      <c r="K60" s="86">
        <v>32.700000000000003</v>
      </c>
      <c r="L60" s="86">
        <v>33.1</v>
      </c>
      <c r="M60" s="86">
        <v>33.700000000000003</v>
      </c>
      <c r="N60" s="86">
        <v>34.299999999999997</v>
      </c>
      <c r="O60" s="86">
        <v>34.799999999999997</v>
      </c>
      <c r="P60" s="86">
        <v>35.200000000000003</v>
      </c>
      <c r="Q60" s="86">
        <v>35.799999999999997</v>
      </c>
      <c r="R60" s="86">
        <v>36.4</v>
      </c>
      <c r="S60" s="87">
        <v>37</v>
      </c>
      <c r="T60" s="87">
        <v>37.5</v>
      </c>
      <c r="U60" s="87">
        <v>37.799999999999997</v>
      </c>
      <c r="V60" s="87">
        <v>38.299999999999997</v>
      </c>
      <c r="Y60" s="99"/>
    </row>
    <row r="61" spans="1:28" ht="45" x14ac:dyDescent="0.25">
      <c r="B61" s="1" t="s">
        <v>87</v>
      </c>
      <c r="C61" s="1">
        <v>32.299999999999997</v>
      </c>
      <c r="D61" s="1">
        <v>32.799999999999997</v>
      </c>
      <c r="E61" s="1">
        <v>33</v>
      </c>
      <c r="F61" s="1">
        <v>32.799999999999997</v>
      </c>
      <c r="G61" s="1">
        <v>32.700000000000003</v>
      </c>
      <c r="H61" s="1">
        <v>32.799999999999997</v>
      </c>
      <c r="I61" s="1">
        <v>32.799999999999997</v>
      </c>
      <c r="J61" s="1">
        <v>33.4</v>
      </c>
      <c r="K61" s="1">
        <v>34</v>
      </c>
      <c r="L61" s="1">
        <v>34.299999999999997</v>
      </c>
      <c r="M61" s="1">
        <v>35</v>
      </c>
      <c r="N61" s="1">
        <v>35.700000000000003</v>
      </c>
      <c r="O61" s="1">
        <v>36.299999999999997</v>
      </c>
      <c r="P61" s="1">
        <v>36.9</v>
      </c>
      <c r="Q61" s="1">
        <v>37.4</v>
      </c>
      <c r="R61" s="1">
        <v>38.299999999999997</v>
      </c>
      <c r="S61" s="84">
        <v>39.200000000000003</v>
      </c>
      <c r="T61" s="84">
        <v>39.700000000000003</v>
      </c>
      <c r="U61" s="84">
        <v>40.200000000000003</v>
      </c>
      <c r="V61" s="84">
        <v>40.700000000000003</v>
      </c>
      <c r="Y61" s="100" t="s">
        <v>101</v>
      </c>
    </row>
    <row r="62" spans="1:28" x14ac:dyDescent="0.25">
      <c r="B62" s="1" t="s">
        <v>88</v>
      </c>
      <c r="C62" s="1">
        <v>32.9</v>
      </c>
      <c r="D62" s="1">
        <v>33.4</v>
      </c>
      <c r="E62" s="1">
        <v>33.5</v>
      </c>
      <c r="F62" s="1">
        <v>33.200000000000003</v>
      </c>
      <c r="G62" s="1">
        <v>33.200000000000003</v>
      </c>
      <c r="H62" s="13">
        <v>33</v>
      </c>
      <c r="I62" s="1">
        <v>32.6</v>
      </c>
      <c r="J62" s="1">
        <v>33.200000000000003</v>
      </c>
      <c r="K62" s="1">
        <v>33.6</v>
      </c>
      <c r="L62" s="1">
        <v>34</v>
      </c>
      <c r="M62" s="1">
        <v>34.799999999999997</v>
      </c>
      <c r="N62" s="1">
        <v>35.5</v>
      </c>
      <c r="O62" s="1">
        <v>36.1</v>
      </c>
      <c r="P62" s="1">
        <v>36.799999999999997</v>
      </c>
      <c r="Q62" s="1">
        <v>37.700000000000003</v>
      </c>
      <c r="R62" s="1">
        <v>38.9</v>
      </c>
      <c r="S62" s="84">
        <v>40</v>
      </c>
      <c r="T62" s="84">
        <v>40.9</v>
      </c>
      <c r="U62" s="84">
        <v>41.6</v>
      </c>
      <c r="V62" s="84">
        <v>42.2</v>
      </c>
      <c r="Y62" s="99"/>
    </row>
    <row r="63" spans="1:28" x14ac:dyDescent="0.25">
      <c r="B63" s="1" t="s">
        <v>89</v>
      </c>
      <c r="C63" s="1">
        <v>30.8</v>
      </c>
      <c r="D63" s="1">
        <v>31.2</v>
      </c>
      <c r="E63" s="1">
        <v>31.5</v>
      </c>
      <c r="F63" s="1">
        <v>31.5</v>
      </c>
      <c r="G63" s="1">
        <v>31.5</v>
      </c>
      <c r="H63" s="1">
        <v>31.5</v>
      </c>
      <c r="I63" s="1">
        <v>31.7</v>
      </c>
      <c r="J63" s="1">
        <v>32.1</v>
      </c>
      <c r="K63" s="1">
        <v>32.9</v>
      </c>
      <c r="L63" s="1">
        <v>33.1</v>
      </c>
      <c r="M63" s="1">
        <v>33.799999999999997</v>
      </c>
      <c r="N63" s="1">
        <v>34.4</v>
      </c>
      <c r="O63" s="1">
        <v>34.9</v>
      </c>
      <c r="P63" s="1">
        <v>35.5</v>
      </c>
      <c r="Q63" s="1">
        <v>35.799999999999997</v>
      </c>
      <c r="R63" s="1">
        <v>36.6</v>
      </c>
      <c r="S63" s="84">
        <v>37.299999999999997</v>
      </c>
      <c r="T63" s="84">
        <v>38</v>
      </c>
      <c r="U63" s="84">
        <v>38.4</v>
      </c>
      <c r="V63" s="84">
        <v>39</v>
      </c>
      <c r="Y63" s="37" t="s">
        <v>102</v>
      </c>
    </row>
    <row r="64" spans="1:28" x14ac:dyDescent="0.25">
      <c r="B64" s="1" t="s">
        <v>90</v>
      </c>
      <c r="C64" s="1">
        <v>31.8</v>
      </c>
      <c r="D64" s="1">
        <v>32.299999999999997</v>
      </c>
      <c r="E64" s="1">
        <v>32.5</v>
      </c>
      <c r="F64" s="1">
        <v>32.4</v>
      </c>
      <c r="G64" s="1">
        <v>32.5</v>
      </c>
      <c r="H64" s="1">
        <v>32.6</v>
      </c>
      <c r="I64" s="1">
        <v>32.6</v>
      </c>
      <c r="J64" s="1">
        <v>33.200000000000003</v>
      </c>
      <c r="K64" s="1">
        <v>33.799999999999997</v>
      </c>
      <c r="L64" s="1">
        <v>34</v>
      </c>
      <c r="M64" s="1">
        <v>34.6</v>
      </c>
      <c r="N64" s="1">
        <v>35.200000000000003</v>
      </c>
      <c r="O64" s="1">
        <v>35.799999999999997</v>
      </c>
      <c r="P64" s="1">
        <v>36.200000000000003</v>
      </c>
      <c r="Q64" s="1">
        <v>36.700000000000003</v>
      </c>
      <c r="R64" s="1">
        <v>37.4</v>
      </c>
      <c r="S64" s="84">
        <v>38.1</v>
      </c>
      <c r="T64" s="84">
        <v>38.299999999999997</v>
      </c>
      <c r="U64" s="84">
        <v>38.799999999999997</v>
      </c>
      <c r="V64" s="84">
        <v>39.299999999999997</v>
      </c>
      <c r="Y64" s="99"/>
    </row>
    <row r="65" spans="1:25" x14ac:dyDescent="0.25">
      <c r="A65" s="90"/>
      <c r="B65" s="91" t="s">
        <v>91</v>
      </c>
      <c r="C65" s="91">
        <v>33.4</v>
      </c>
      <c r="D65" s="91">
        <v>33.9</v>
      </c>
      <c r="E65" s="91">
        <v>34.200000000000003</v>
      </c>
      <c r="F65" s="91">
        <v>33.799999999999997</v>
      </c>
      <c r="G65" s="91">
        <v>33.6</v>
      </c>
      <c r="H65" s="91">
        <v>33.9</v>
      </c>
      <c r="I65" s="91">
        <v>33.9</v>
      </c>
      <c r="J65" s="91">
        <v>34.700000000000003</v>
      </c>
      <c r="K65" s="91">
        <v>35.200000000000003</v>
      </c>
      <c r="L65" s="91">
        <v>35.700000000000003</v>
      </c>
      <c r="M65" s="91">
        <v>36.5</v>
      </c>
      <c r="N65" s="91">
        <v>37.4</v>
      </c>
      <c r="O65" s="91">
        <v>38.1</v>
      </c>
      <c r="P65" s="91">
        <v>38.6</v>
      </c>
      <c r="Q65" s="91">
        <v>39.200000000000003</v>
      </c>
      <c r="R65" s="91">
        <v>40</v>
      </c>
      <c r="S65" s="84">
        <v>41</v>
      </c>
      <c r="T65" s="84">
        <v>41.5</v>
      </c>
      <c r="U65" s="84">
        <v>41.9</v>
      </c>
      <c r="V65" s="84">
        <v>42.3</v>
      </c>
      <c r="Y65" s="99"/>
    </row>
    <row r="66" spans="1:25" ht="45" x14ac:dyDescent="0.25">
      <c r="A66" s="98" t="s">
        <v>103</v>
      </c>
      <c r="B66" s="86" t="s">
        <v>30</v>
      </c>
      <c r="C66" s="101">
        <v>138.1</v>
      </c>
      <c r="D66" s="101">
        <v>140.6</v>
      </c>
      <c r="E66" s="101">
        <v>142.30000000000001</v>
      </c>
      <c r="F66" s="101">
        <v>143.4</v>
      </c>
      <c r="G66" s="101">
        <v>144.1</v>
      </c>
      <c r="H66" s="101">
        <v>144.80000000000001</v>
      </c>
      <c r="I66" s="101">
        <v>145.69999999999999</v>
      </c>
      <c r="J66" s="101">
        <v>148.6</v>
      </c>
      <c r="K66" s="101">
        <v>151.4</v>
      </c>
      <c r="L66" s="101">
        <v>154.1</v>
      </c>
      <c r="M66" s="101">
        <v>157.69999999999999</v>
      </c>
      <c r="N66" s="101">
        <v>161.4</v>
      </c>
      <c r="O66" s="86">
        <v>165.3</v>
      </c>
      <c r="P66" s="86">
        <v>168.9</v>
      </c>
      <c r="Q66" s="86">
        <v>174</v>
      </c>
      <c r="R66" s="86">
        <v>179.4</v>
      </c>
      <c r="S66" s="87">
        <v>182.6</v>
      </c>
      <c r="T66" s="87">
        <v>187.6</v>
      </c>
      <c r="U66" s="87">
        <v>193.1</v>
      </c>
      <c r="V66" s="87">
        <v>199.8</v>
      </c>
      <c r="Y66" s="99"/>
    </row>
    <row r="67" spans="1:25" x14ac:dyDescent="0.25">
      <c r="B67" s="1" t="s">
        <v>87</v>
      </c>
      <c r="C67" s="13">
        <v>156.1</v>
      </c>
      <c r="D67" s="13">
        <v>159.1</v>
      </c>
      <c r="E67" s="13">
        <v>161.5</v>
      </c>
      <c r="F67" s="13">
        <v>162.1</v>
      </c>
      <c r="G67" s="13">
        <v>162.9</v>
      </c>
      <c r="H67" s="13">
        <v>163.9</v>
      </c>
      <c r="I67" s="13">
        <v>164.4</v>
      </c>
      <c r="J67" s="13">
        <v>167.6</v>
      </c>
      <c r="K67" s="13">
        <v>170</v>
      </c>
      <c r="L67" s="13">
        <v>172.5</v>
      </c>
      <c r="M67" s="13">
        <v>176.2</v>
      </c>
      <c r="N67" s="13">
        <v>180.1</v>
      </c>
      <c r="O67" s="1">
        <v>183.9</v>
      </c>
      <c r="P67" s="1">
        <v>187.6</v>
      </c>
      <c r="Q67" s="1">
        <v>192.5</v>
      </c>
      <c r="R67" s="1">
        <v>198.5</v>
      </c>
      <c r="S67" s="84">
        <v>202.5</v>
      </c>
      <c r="T67" s="84">
        <v>207.3</v>
      </c>
      <c r="U67" s="84">
        <v>212.8</v>
      </c>
      <c r="V67" s="84">
        <v>219.7</v>
      </c>
      <c r="Y67" s="99"/>
    </row>
    <row r="68" spans="1:25" x14ac:dyDescent="0.25">
      <c r="B68" s="1" t="s">
        <v>88</v>
      </c>
      <c r="C68" s="13">
        <v>169.3</v>
      </c>
      <c r="D68" s="13">
        <v>173.3</v>
      </c>
      <c r="E68" s="13">
        <v>175.9</v>
      </c>
      <c r="F68" s="13">
        <v>176</v>
      </c>
      <c r="G68" s="13">
        <v>176.6</v>
      </c>
      <c r="H68" s="13">
        <v>177.3</v>
      </c>
      <c r="I68" s="13">
        <v>176.4</v>
      </c>
      <c r="J68" s="13">
        <v>178.9</v>
      </c>
      <c r="K68" s="13">
        <v>179.2</v>
      </c>
      <c r="L68" s="13">
        <v>182.6</v>
      </c>
      <c r="M68" s="13">
        <v>186.6</v>
      </c>
      <c r="N68" s="13">
        <v>189.7</v>
      </c>
      <c r="O68" s="1">
        <v>193.1</v>
      </c>
      <c r="P68" s="1">
        <v>197.3</v>
      </c>
      <c r="Q68" s="1">
        <v>202.9</v>
      </c>
      <c r="R68" s="1">
        <v>209.7</v>
      </c>
      <c r="S68" s="84">
        <v>214.1</v>
      </c>
      <c r="T68" s="84">
        <v>220.5</v>
      </c>
      <c r="U68" s="84">
        <v>226.5</v>
      </c>
      <c r="V68" s="84">
        <v>232.8</v>
      </c>
      <c r="Y68" s="99"/>
    </row>
    <row r="69" spans="1:25" x14ac:dyDescent="0.25">
      <c r="B69" s="1" t="s">
        <v>89</v>
      </c>
      <c r="C69" s="13">
        <v>143.1</v>
      </c>
      <c r="D69" s="13">
        <v>145.80000000000001</v>
      </c>
      <c r="E69" s="13">
        <v>149.19999999999999</v>
      </c>
      <c r="F69" s="13">
        <v>150.80000000000001</v>
      </c>
      <c r="G69" s="13">
        <v>152.30000000000001</v>
      </c>
      <c r="H69" s="13">
        <v>154.19999999999999</v>
      </c>
      <c r="I69" s="13">
        <v>156</v>
      </c>
      <c r="J69" s="13">
        <v>158.5</v>
      </c>
      <c r="K69" s="13">
        <v>163.1</v>
      </c>
      <c r="L69" s="13">
        <v>165</v>
      </c>
      <c r="M69" s="13">
        <v>168.6</v>
      </c>
      <c r="N69" s="13">
        <v>172.8</v>
      </c>
      <c r="O69" s="1">
        <v>176.7</v>
      </c>
      <c r="P69" s="1">
        <v>180.7</v>
      </c>
      <c r="Q69" s="1">
        <v>184.8</v>
      </c>
      <c r="R69" s="1">
        <v>191.2</v>
      </c>
      <c r="S69" s="84">
        <v>195.2</v>
      </c>
      <c r="T69" s="84">
        <v>199.2</v>
      </c>
      <c r="U69" s="84">
        <v>205</v>
      </c>
      <c r="V69" s="84">
        <v>211.2</v>
      </c>
      <c r="Y69" s="99"/>
    </row>
    <row r="70" spans="1:25" x14ac:dyDescent="0.25">
      <c r="B70" s="1" t="s">
        <v>90</v>
      </c>
      <c r="C70" s="13">
        <v>148.19999999999999</v>
      </c>
      <c r="D70" s="13">
        <v>150.30000000000001</v>
      </c>
      <c r="E70" s="13">
        <v>151.9</v>
      </c>
      <c r="F70" s="13">
        <v>152.6</v>
      </c>
      <c r="G70" s="13">
        <v>153.4</v>
      </c>
      <c r="H70" s="13">
        <v>154.19999999999999</v>
      </c>
      <c r="I70" s="13">
        <v>154.4</v>
      </c>
      <c r="J70" s="13">
        <v>157.30000000000001</v>
      </c>
      <c r="K70" s="13">
        <v>160</v>
      </c>
      <c r="L70" s="13">
        <v>161.30000000000001</v>
      </c>
      <c r="M70" s="13">
        <v>164.3</v>
      </c>
      <c r="N70" s="13">
        <v>167.3</v>
      </c>
      <c r="O70" s="1">
        <v>171</v>
      </c>
      <c r="P70" s="1">
        <v>174.9</v>
      </c>
      <c r="Q70" s="1">
        <v>179.8</v>
      </c>
      <c r="R70" s="1">
        <v>185.2</v>
      </c>
      <c r="S70" s="84">
        <v>188</v>
      </c>
      <c r="T70" s="84">
        <v>191.7</v>
      </c>
      <c r="U70" s="84">
        <v>196.5</v>
      </c>
      <c r="V70" s="84">
        <v>204.7</v>
      </c>
      <c r="Y70" s="97"/>
    </row>
    <row r="71" spans="1:25" x14ac:dyDescent="0.25">
      <c r="A71" s="90"/>
      <c r="B71" s="91" t="s">
        <v>91</v>
      </c>
      <c r="C71" s="102">
        <v>163.30000000000001</v>
      </c>
      <c r="D71" s="102">
        <v>166.8</v>
      </c>
      <c r="E71" s="102">
        <v>169.1</v>
      </c>
      <c r="F71" s="102">
        <v>169</v>
      </c>
      <c r="G71" s="102">
        <v>169.6</v>
      </c>
      <c r="H71" s="102">
        <v>170.4</v>
      </c>
      <c r="I71" s="102">
        <v>171</v>
      </c>
      <c r="J71" s="102">
        <v>175.6</v>
      </c>
      <c r="K71" s="102">
        <v>177.5</v>
      </c>
      <c r="L71" s="102">
        <v>181</v>
      </c>
      <c r="M71" s="102">
        <v>185</v>
      </c>
      <c r="N71" s="102">
        <v>190</v>
      </c>
      <c r="O71" s="91">
        <v>194.3</v>
      </c>
      <c r="P71" s="91">
        <v>197.2</v>
      </c>
      <c r="Q71" s="91">
        <v>202.1</v>
      </c>
      <c r="R71" s="91">
        <v>207.8</v>
      </c>
      <c r="S71" s="84">
        <v>212.7</v>
      </c>
      <c r="T71" s="84">
        <v>218</v>
      </c>
      <c r="U71" s="84">
        <v>223.4</v>
      </c>
      <c r="V71" s="84">
        <v>230.2</v>
      </c>
    </row>
    <row r="72" spans="1:25" ht="45" x14ac:dyDescent="0.25">
      <c r="A72" s="81" t="s">
        <v>104</v>
      </c>
      <c r="B72" s="1" t="s">
        <v>30</v>
      </c>
      <c r="C72" s="1">
        <v>42.5</v>
      </c>
      <c r="D72" s="1">
        <v>42.7</v>
      </c>
      <c r="E72" s="1">
        <v>42.9</v>
      </c>
      <c r="F72" s="1">
        <v>43.1</v>
      </c>
      <c r="G72" s="1">
        <v>43.2</v>
      </c>
      <c r="H72" s="1">
        <v>43.4</v>
      </c>
      <c r="I72" s="1">
        <v>43.6</v>
      </c>
      <c r="J72" s="1">
        <v>43.8</v>
      </c>
      <c r="K72" s="1">
        <v>44</v>
      </c>
      <c r="L72" s="1">
        <v>44.2</v>
      </c>
      <c r="M72" s="1">
        <v>44.4</v>
      </c>
      <c r="N72" s="1">
        <v>44.7</v>
      </c>
      <c r="O72" s="1">
        <v>44.9</v>
      </c>
      <c r="P72" s="1">
        <v>45.2</v>
      </c>
      <c r="Q72" s="1">
        <v>45.5</v>
      </c>
      <c r="R72" s="1">
        <v>45.7</v>
      </c>
      <c r="S72" s="87">
        <v>45.9</v>
      </c>
      <c r="T72" s="87">
        <v>46.2</v>
      </c>
      <c r="U72" s="87">
        <v>46.4</v>
      </c>
      <c r="V72" s="87">
        <v>46.6</v>
      </c>
    </row>
    <row r="73" spans="1:25" x14ac:dyDescent="0.25">
      <c r="B73" s="1" t="s">
        <v>87</v>
      </c>
      <c r="C73" s="1">
        <v>43.2</v>
      </c>
      <c r="D73" s="1">
        <v>43.4</v>
      </c>
      <c r="E73" s="1">
        <v>43.7</v>
      </c>
      <c r="F73" s="1">
        <v>43.8</v>
      </c>
      <c r="G73" s="1">
        <v>43.9</v>
      </c>
      <c r="H73" s="1">
        <v>44.1</v>
      </c>
      <c r="I73" s="1">
        <v>44.4</v>
      </c>
      <c r="J73" s="1">
        <v>44.6</v>
      </c>
      <c r="K73" s="1">
        <v>44.7</v>
      </c>
      <c r="L73" s="1">
        <v>44.9</v>
      </c>
      <c r="M73" s="1">
        <v>45.2</v>
      </c>
      <c r="N73" s="1">
        <v>45.4</v>
      </c>
      <c r="O73" s="1">
        <v>45.7</v>
      </c>
      <c r="P73" s="1">
        <v>45.9</v>
      </c>
      <c r="Q73" s="1">
        <v>46.2</v>
      </c>
      <c r="R73" s="1">
        <v>46.5</v>
      </c>
      <c r="S73" s="84">
        <v>46.8</v>
      </c>
      <c r="T73" s="84">
        <v>47</v>
      </c>
      <c r="U73" s="84">
        <v>47.2</v>
      </c>
      <c r="V73" s="84">
        <v>47.4</v>
      </c>
      <c r="Y73" s="73" t="s">
        <v>105</v>
      </c>
    </row>
    <row r="74" spans="1:25" x14ac:dyDescent="0.25">
      <c r="B74" s="1" t="s">
        <v>88</v>
      </c>
      <c r="C74" s="1">
        <v>43.7</v>
      </c>
      <c r="D74" s="1">
        <v>44</v>
      </c>
      <c r="E74" s="1">
        <v>44.2</v>
      </c>
      <c r="F74" s="1">
        <v>44.4</v>
      </c>
      <c r="G74" s="1">
        <v>44.5</v>
      </c>
      <c r="H74" s="1">
        <v>44.7</v>
      </c>
      <c r="I74" s="1">
        <v>44.9</v>
      </c>
      <c r="J74" s="1">
        <v>45</v>
      </c>
      <c r="K74" s="1">
        <v>45.1</v>
      </c>
      <c r="L74" s="1">
        <v>45.3</v>
      </c>
      <c r="M74" s="1">
        <v>45.6</v>
      </c>
      <c r="N74" s="1">
        <v>45.8</v>
      </c>
      <c r="O74" s="1">
        <v>46</v>
      </c>
      <c r="P74" s="1">
        <v>46.3</v>
      </c>
      <c r="Q74" s="1">
        <v>46.6</v>
      </c>
      <c r="R74" s="1">
        <v>46.9</v>
      </c>
      <c r="S74" s="84">
        <v>47.1</v>
      </c>
      <c r="T74" s="84">
        <v>47.4</v>
      </c>
      <c r="U74" s="84">
        <v>47.7</v>
      </c>
      <c r="V74" s="84">
        <v>47.8</v>
      </c>
    </row>
    <row r="75" spans="1:25" x14ac:dyDescent="0.25">
      <c r="B75" s="1" t="s">
        <v>89</v>
      </c>
      <c r="C75" s="1">
        <v>42.5</v>
      </c>
      <c r="D75" s="1">
        <v>42.7</v>
      </c>
      <c r="E75" s="1">
        <v>42.9</v>
      </c>
      <c r="F75" s="1">
        <v>43.1</v>
      </c>
      <c r="G75" s="1">
        <v>43.3</v>
      </c>
      <c r="H75" s="1">
        <v>43.5</v>
      </c>
      <c r="I75" s="1">
        <v>43.8</v>
      </c>
      <c r="J75" s="1">
        <v>44</v>
      </c>
      <c r="K75" s="1">
        <v>44.3</v>
      </c>
      <c r="L75" s="1">
        <v>44.5</v>
      </c>
      <c r="M75" s="1">
        <v>44.7</v>
      </c>
      <c r="N75" s="1">
        <v>45</v>
      </c>
      <c r="O75" s="1">
        <v>45.3</v>
      </c>
      <c r="P75" s="1">
        <v>45.6</v>
      </c>
      <c r="Q75" s="1">
        <v>45.8</v>
      </c>
      <c r="R75" s="1">
        <v>46.2</v>
      </c>
      <c r="S75" s="84">
        <v>46.4</v>
      </c>
      <c r="T75" s="84">
        <v>46.6</v>
      </c>
      <c r="U75" s="84">
        <v>46.9</v>
      </c>
      <c r="V75" s="84">
        <v>47.1</v>
      </c>
    </row>
    <row r="76" spans="1:25" x14ac:dyDescent="0.25">
      <c r="B76" s="1" t="s">
        <v>90</v>
      </c>
      <c r="C76" s="1">
        <v>42.9</v>
      </c>
      <c r="D76" s="1">
        <v>43.1</v>
      </c>
      <c r="E76" s="1">
        <v>43.3</v>
      </c>
      <c r="F76" s="1">
        <v>43.4</v>
      </c>
      <c r="G76" s="1">
        <v>43.6</v>
      </c>
      <c r="H76" s="1">
        <v>43.8</v>
      </c>
      <c r="I76" s="1">
        <v>44</v>
      </c>
      <c r="J76" s="1">
        <v>44.2</v>
      </c>
      <c r="K76" s="1">
        <v>44.4</v>
      </c>
      <c r="L76" s="1">
        <v>44.5</v>
      </c>
      <c r="M76" s="1">
        <v>44.7</v>
      </c>
      <c r="N76" s="1">
        <v>45</v>
      </c>
      <c r="O76" s="1">
        <v>45.2</v>
      </c>
      <c r="P76" s="1">
        <v>45.5</v>
      </c>
      <c r="Q76" s="1">
        <v>45.8</v>
      </c>
      <c r="R76" s="1">
        <v>46.1</v>
      </c>
      <c r="S76" s="84">
        <v>46.3</v>
      </c>
      <c r="T76" s="84">
        <v>46.5</v>
      </c>
      <c r="U76" s="84">
        <v>46.7</v>
      </c>
      <c r="V76" s="84">
        <v>46.9</v>
      </c>
    </row>
    <row r="77" spans="1:25" x14ac:dyDescent="0.25">
      <c r="B77" s="1" t="s">
        <v>91</v>
      </c>
      <c r="C77" s="1">
        <v>43.5</v>
      </c>
      <c r="D77" s="1">
        <v>43.8</v>
      </c>
      <c r="E77" s="1">
        <v>44</v>
      </c>
      <c r="F77" s="1">
        <v>44.1</v>
      </c>
      <c r="G77" s="1">
        <v>44.3</v>
      </c>
      <c r="H77" s="1">
        <v>44.5</v>
      </c>
      <c r="I77" s="1">
        <v>44.7</v>
      </c>
      <c r="J77" s="1">
        <v>45</v>
      </c>
      <c r="K77" s="1">
        <v>45.1</v>
      </c>
      <c r="L77" s="1">
        <v>45.3</v>
      </c>
      <c r="M77" s="1">
        <v>45.6</v>
      </c>
      <c r="N77" s="1">
        <v>45.8</v>
      </c>
      <c r="O77" s="1">
        <v>46.1</v>
      </c>
      <c r="P77" s="1">
        <v>46.3</v>
      </c>
      <c r="Q77" s="1">
        <v>46.5</v>
      </c>
      <c r="R77" s="1">
        <v>46.8</v>
      </c>
      <c r="S77" s="84">
        <v>47.1</v>
      </c>
      <c r="T77" s="84">
        <v>47.4</v>
      </c>
      <c r="U77" s="84">
        <v>47.5</v>
      </c>
      <c r="V77" s="84">
        <v>47.7</v>
      </c>
    </row>
    <row r="87" spans="25:25" ht="45" x14ac:dyDescent="0.25">
      <c r="Y87" s="100" t="s">
        <v>106</v>
      </c>
    </row>
    <row r="90" spans="25:25" x14ac:dyDescent="0.25">
      <c r="Y90" s="105" t="s">
        <v>399</v>
      </c>
    </row>
    <row r="107" spans="25:32" ht="58.5" customHeight="1" x14ac:dyDescent="0.25"/>
    <row r="109" spans="25:32" ht="14.45" customHeight="1" x14ac:dyDescent="0.25">
      <c r="Z109" s="103"/>
      <c r="AA109" s="100"/>
      <c r="AB109" s="103"/>
      <c r="AC109" s="103"/>
      <c r="AD109" s="103"/>
      <c r="AE109" s="103"/>
      <c r="AF109" s="103"/>
    </row>
    <row r="110" spans="25:32" x14ac:dyDescent="0.25">
      <c r="Y110" s="100"/>
      <c r="Z110" s="103"/>
      <c r="AA110" s="100"/>
      <c r="AB110" s="103"/>
      <c r="AC110" s="103"/>
      <c r="AD110" s="103"/>
      <c r="AE110" s="103"/>
      <c r="AF110" s="103"/>
    </row>
    <row r="111" spans="25:32" x14ac:dyDescent="0.25">
      <c r="Y111" s="100"/>
      <c r="Z111" s="103"/>
      <c r="AA111" s="100"/>
      <c r="AB111" s="103"/>
      <c r="AC111" s="103"/>
      <c r="AD111" s="103"/>
      <c r="AE111" s="103"/>
      <c r="AF111" s="103"/>
    </row>
    <row r="120" spans="25:31" ht="14.45" customHeight="1" x14ac:dyDescent="0.25">
      <c r="AA120" s="100"/>
      <c r="AB120" s="103"/>
      <c r="AC120" s="103"/>
      <c r="AD120" s="103"/>
      <c r="AE120" s="103"/>
    </row>
    <row r="121" spans="25:31" x14ac:dyDescent="0.25">
      <c r="Z121" s="103"/>
      <c r="AA121" s="100"/>
      <c r="AB121" s="103"/>
      <c r="AC121" s="103"/>
      <c r="AD121" s="103"/>
      <c r="AE121" s="103"/>
    </row>
    <row r="122" spans="25:31" x14ac:dyDescent="0.25">
      <c r="Y122" s="104"/>
      <c r="Z122" s="103"/>
      <c r="AA122" s="100"/>
      <c r="AB122" s="103"/>
      <c r="AC122" s="103"/>
      <c r="AD122" s="103"/>
      <c r="AE122" s="103"/>
    </row>
    <row r="135" ht="45" customHeight="1" x14ac:dyDescent="0.25"/>
  </sheetData>
  <mergeCells count="1">
    <mergeCell ref="A1:B2"/>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07C57-52F3-4597-AFC9-F22FA80A7915}">
  <sheetPr>
    <tabColor rgb="FF92D050"/>
  </sheetPr>
  <dimension ref="A1:T107"/>
  <sheetViews>
    <sheetView zoomScale="130" zoomScaleNormal="130" workbookViewId="0">
      <selection activeCell="T17" sqref="T17"/>
    </sheetView>
  </sheetViews>
  <sheetFormatPr defaultRowHeight="15" x14ac:dyDescent="0.25"/>
  <cols>
    <col min="1" max="1" width="13.42578125" style="112" customWidth="1"/>
    <col min="2" max="2" width="10.85546875" style="112" customWidth="1"/>
    <col min="3" max="4" width="9.85546875" style="112" customWidth="1"/>
    <col min="5" max="5" width="4.42578125" style="112" customWidth="1"/>
    <col min="6" max="6" width="9.85546875" style="112" bestFit="1" customWidth="1"/>
    <col min="7" max="7" width="11" style="112" customWidth="1"/>
    <col min="8" max="8" width="10.85546875" style="112" bestFit="1" customWidth="1"/>
    <col min="9" max="9" width="10.85546875" style="112" customWidth="1"/>
    <col min="10" max="10" width="2.140625" style="112" customWidth="1"/>
    <col min="11" max="11" width="9.85546875" style="112" bestFit="1" customWidth="1"/>
    <col min="12" max="12" width="12.42578125" style="112" bestFit="1" customWidth="1"/>
    <col min="13" max="13" width="11.5703125" style="112" bestFit="1" customWidth="1"/>
    <col min="14" max="14" width="12.42578125" style="112" bestFit="1" customWidth="1"/>
    <col min="15" max="15" width="2.28515625" style="112" customWidth="1"/>
    <col min="16" max="17" width="10.140625" style="112" bestFit="1" customWidth="1"/>
    <col min="18" max="18" width="6.7109375" style="112" customWidth="1"/>
    <col min="19" max="19" width="5.28515625" style="112" customWidth="1"/>
    <col min="20" max="21" width="9.85546875" style="112" bestFit="1" customWidth="1"/>
    <col min="22" max="22" width="10" style="112" customWidth="1"/>
    <col min="23" max="24" width="9.140625" style="112"/>
    <col min="25" max="25" width="8" style="112" customWidth="1"/>
    <col min="26" max="26" width="8.42578125" style="112" bestFit="1" customWidth="1"/>
    <col min="27" max="16384" width="9.140625" style="112"/>
  </cols>
  <sheetData>
    <row r="1" spans="1:20" x14ac:dyDescent="0.25">
      <c r="B1" s="131" t="s">
        <v>243</v>
      </c>
      <c r="C1" s="131"/>
    </row>
    <row r="2" spans="1:20" x14ac:dyDescent="0.25">
      <c r="A2" s="130" t="s">
        <v>242</v>
      </c>
      <c r="J2" s="129"/>
      <c r="K2" s="129"/>
      <c r="L2" s="129"/>
      <c r="T2" s="129" t="s">
        <v>241</v>
      </c>
    </row>
    <row r="3" spans="1:20" x14ac:dyDescent="0.25">
      <c r="F3" s="129"/>
      <c r="G3" s="129"/>
      <c r="H3" s="129"/>
    </row>
    <row r="4" spans="1:20" s="126" customFormat="1" ht="26.25" x14ac:dyDescent="0.25">
      <c r="A4" s="128" t="s">
        <v>240</v>
      </c>
      <c r="B4" s="127" t="s">
        <v>238</v>
      </c>
      <c r="C4" s="127" t="s">
        <v>237</v>
      </c>
      <c r="D4" s="127" t="s">
        <v>239</v>
      </c>
      <c r="G4" s="127" t="s">
        <v>238</v>
      </c>
      <c r="H4" s="127" t="s">
        <v>237</v>
      </c>
      <c r="I4" s="127" t="s">
        <v>239</v>
      </c>
      <c r="L4" s="127" t="s">
        <v>238</v>
      </c>
      <c r="M4" s="127" t="s">
        <v>237</v>
      </c>
      <c r="N4" s="127" t="s">
        <v>236</v>
      </c>
      <c r="P4" s="127" t="s">
        <v>235</v>
      </c>
      <c r="Q4" s="127" t="s">
        <v>234</v>
      </c>
    </row>
    <row r="5" spans="1:20" x14ac:dyDescent="0.25">
      <c r="A5" s="112" t="s">
        <v>233</v>
      </c>
      <c r="B5" s="120">
        <v>203086</v>
      </c>
      <c r="C5" s="120">
        <v>190834</v>
      </c>
      <c r="D5" s="119">
        <v>393920</v>
      </c>
      <c r="K5" s="121" t="s">
        <v>228</v>
      </c>
      <c r="L5" s="114">
        <f>G9</f>
        <v>1071800</v>
      </c>
      <c r="M5" s="114">
        <f>H9</f>
        <v>1013444</v>
      </c>
      <c r="N5" s="114">
        <f>I9</f>
        <v>2085244</v>
      </c>
      <c r="P5" s="122">
        <f t="shared" ref="P5:P26" si="0">M5/$N$26</f>
        <v>1.7177831877142783E-2</v>
      </c>
      <c r="Q5" s="122">
        <f t="shared" ref="Q5:Q26" si="1">L5/$N$26*-1</f>
        <v>-1.8166963547982556E-2</v>
      </c>
      <c r="R5" s="123">
        <f t="shared" ref="R5:R26" si="2">-Q5</f>
        <v>1.8166963547982556E-2</v>
      </c>
    </row>
    <row r="6" spans="1:20" x14ac:dyDescent="0.25">
      <c r="A6" s="112" t="s">
        <v>232</v>
      </c>
      <c r="B6" s="114">
        <v>207218</v>
      </c>
      <c r="C6" s="114">
        <v>197034</v>
      </c>
      <c r="D6" s="118">
        <v>404252</v>
      </c>
      <c r="K6" s="121" t="s">
        <v>222</v>
      </c>
      <c r="L6" s="114">
        <f>G14</f>
        <v>1267059</v>
      </c>
      <c r="M6" s="114">
        <f>H14</f>
        <v>1197388</v>
      </c>
      <c r="N6" s="114">
        <f>I14</f>
        <v>2464447</v>
      </c>
      <c r="P6" s="122">
        <f t="shared" si="0"/>
        <v>2.0295674704974564E-2</v>
      </c>
      <c r="Q6" s="122">
        <f t="shared" si="1"/>
        <v>-2.1476595135420069E-2</v>
      </c>
      <c r="R6" s="123">
        <f t="shared" si="2"/>
        <v>2.1476595135420069E-2</v>
      </c>
    </row>
    <row r="7" spans="1:20" x14ac:dyDescent="0.25">
      <c r="A7" s="112" t="s">
        <v>231</v>
      </c>
      <c r="B7" s="114">
        <v>211696</v>
      </c>
      <c r="C7" s="114">
        <v>199551</v>
      </c>
      <c r="D7" s="118">
        <v>411247</v>
      </c>
      <c r="K7" s="121" t="s">
        <v>216</v>
      </c>
      <c r="L7" s="114">
        <f>G19</f>
        <v>1438429</v>
      </c>
      <c r="M7" s="114">
        <f>H19</f>
        <v>1355979</v>
      </c>
      <c r="N7" s="114">
        <f>I19</f>
        <v>2794408</v>
      </c>
      <c r="P7" s="122">
        <f t="shared" si="0"/>
        <v>2.2983785281610224E-2</v>
      </c>
      <c r="Q7" s="122">
        <f t="shared" si="1"/>
        <v>-2.4381309208211421E-2</v>
      </c>
      <c r="R7" s="123">
        <f t="shared" si="2"/>
        <v>2.4381309208211421E-2</v>
      </c>
    </row>
    <row r="8" spans="1:20" x14ac:dyDescent="0.25">
      <c r="A8" s="112" t="s">
        <v>230</v>
      </c>
      <c r="B8" s="114">
        <v>219719</v>
      </c>
      <c r="C8" s="114">
        <v>208732</v>
      </c>
      <c r="D8" s="118">
        <v>428451</v>
      </c>
      <c r="K8" s="121" t="s">
        <v>210</v>
      </c>
      <c r="L8" s="114">
        <f>G24</f>
        <v>1499125</v>
      </c>
      <c r="M8" s="114">
        <f>H24</f>
        <v>1395983</v>
      </c>
      <c r="N8" s="114">
        <f>I24</f>
        <v>2895108</v>
      </c>
      <c r="P8" s="122">
        <f t="shared" si="0"/>
        <v>2.3661851347829197E-2</v>
      </c>
      <c r="Q8" s="122">
        <f t="shared" si="1"/>
        <v>-2.5410103777635147E-2</v>
      </c>
      <c r="R8" s="123">
        <f t="shared" si="2"/>
        <v>2.5410103777635147E-2</v>
      </c>
    </row>
    <row r="9" spans="1:20" x14ac:dyDescent="0.25">
      <c r="A9" s="112" t="s">
        <v>229</v>
      </c>
      <c r="B9" s="117">
        <v>230081</v>
      </c>
      <c r="C9" s="117">
        <v>217293</v>
      </c>
      <c r="D9" s="116">
        <v>447374</v>
      </c>
      <c r="F9" s="125" t="s">
        <v>228</v>
      </c>
      <c r="G9" s="113">
        <f>SUM(B5:B9)</f>
        <v>1071800</v>
      </c>
      <c r="H9" s="113">
        <f>SUM(C5:C9)</f>
        <v>1013444</v>
      </c>
      <c r="I9" s="113">
        <f>SUM(D5:D9)</f>
        <v>2085244</v>
      </c>
      <c r="K9" s="121" t="s">
        <v>204</v>
      </c>
      <c r="L9" s="114">
        <f>G29</f>
        <v>1538083</v>
      </c>
      <c r="M9" s="114">
        <f>H29</f>
        <v>1400261</v>
      </c>
      <c r="N9" s="114">
        <f>I29</f>
        <v>2938344</v>
      </c>
      <c r="P9" s="122">
        <f t="shared" si="0"/>
        <v>2.3734363262419855E-2</v>
      </c>
      <c r="Q9" s="122">
        <f t="shared" si="1"/>
        <v>-2.6070440189187957E-2</v>
      </c>
      <c r="R9" s="123">
        <f t="shared" si="2"/>
        <v>2.6070440189187957E-2</v>
      </c>
    </row>
    <row r="10" spans="1:20" x14ac:dyDescent="0.25">
      <c r="A10" s="112" t="s">
        <v>227</v>
      </c>
      <c r="B10" s="120">
        <v>240388</v>
      </c>
      <c r="C10" s="120">
        <v>226752</v>
      </c>
      <c r="D10" s="119">
        <v>467140</v>
      </c>
      <c r="K10" s="121" t="s">
        <v>198</v>
      </c>
      <c r="L10" s="114">
        <f>G34</f>
        <v>1554288</v>
      </c>
      <c r="M10" s="114">
        <f>H34</f>
        <v>1441382</v>
      </c>
      <c r="N10" s="114">
        <f>I34</f>
        <v>2995670</v>
      </c>
      <c r="P10" s="122">
        <f t="shared" si="0"/>
        <v>2.4431362430227834E-2</v>
      </c>
      <c r="Q10" s="122">
        <f t="shared" si="1"/>
        <v>-2.6345114236860152E-2</v>
      </c>
      <c r="R10" s="123">
        <f t="shared" si="2"/>
        <v>2.6345114236860152E-2</v>
      </c>
    </row>
    <row r="11" spans="1:20" x14ac:dyDescent="0.25">
      <c r="A11" s="112" t="s">
        <v>226</v>
      </c>
      <c r="B11" s="114">
        <v>247005</v>
      </c>
      <c r="C11" s="114">
        <v>234312</v>
      </c>
      <c r="D11" s="118">
        <v>481317</v>
      </c>
      <c r="K11" s="121" t="s">
        <v>192</v>
      </c>
      <c r="L11" s="114">
        <f>G39</f>
        <v>1646844</v>
      </c>
      <c r="M11" s="114">
        <f>H39</f>
        <v>1587279</v>
      </c>
      <c r="N11" s="114">
        <f>I39</f>
        <v>3234123</v>
      </c>
      <c r="P11" s="122">
        <f t="shared" si="0"/>
        <v>2.6904310257023889E-2</v>
      </c>
      <c r="Q11" s="122">
        <f t="shared" si="1"/>
        <v>-2.7913934425465369E-2</v>
      </c>
      <c r="R11" s="123">
        <f t="shared" si="2"/>
        <v>2.7913934425465369E-2</v>
      </c>
    </row>
    <row r="12" spans="1:20" x14ac:dyDescent="0.25">
      <c r="A12" s="112" t="s">
        <v>225</v>
      </c>
      <c r="B12" s="114">
        <v>253577</v>
      </c>
      <c r="C12" s="114">
        <v>239574</v>
      </c>
      <c r="D12" s="118">
        <v>493151</v>
      </c>
      <c r="K12" s="121" t="s">
        <v>186</v>
      </c>
      <c r="L12" s="114">
        <f>G44</f>
        <v>1694901</v>
      </c>
      <c r="M12" s="114">
        <f>H44</f>
        <v>1671762</v>
      </c>
      <c r="N12" s="114">
        <f>I44</f>
        <v>3366663</v>
      </c>
      <c r="P12" s="122">
        <f t="shared" si="0"/>
        <v>2.8336293445514475E-2</v>
      </c>
      <c r="Q12" s="122">
        <f t="shared" si="1"/>
        <v>-2.8728498492665778E-2</v>
      </c>
      <c r="R12" s="123">
        <f t="shared" si="2"/>
        <v>2.8728498492665778E-2</v>
      </c>
    </row>
    <row r="13" spans="1:20" x14ac:dyDescent="0.25">
      <c r="A13" s="112" t="s">
        <v>224</v>
      </c>
      <c r="B13" s="114">
        <v>261164</v>
      </c>
      <c r="C13" s="114">
        <v>246566</v>
      </c>
      <c r="D13" s="118">
        <v>507730</v>
      </c>
      <c r="K13" s="121" t="s">
        <v>180</v>
      </c>
      <c r="L13" s="114">
        <f>G49</f>
        <v>1888147</v>
      </c>
      <c r="M13" s="114">
        <f>H49</f>
        <v>1885417</v>
      </c>
      <c r="N13" s="114">
        <f>I49</f>
        <v>3773564</v>
      </c>
      <c r="P13" s="122">
        <f t="shared" si="0"/>
        <v>3.1957736435665823E-2</v>
      </c>
      <c r="Q13" s="122">
        <f t="shared" si="1"/>
        <v>-3.20040098173471E-2</v>
      </c>
      <c r="R13" s="123">
        <f t="shared" si="2"/>
        <v>3.20040098173471E-2</v>
      </c>
    </row>
    <row r="14" spans="1:20" x14ac:dyDescent="0.25">
      <c r="A14" s="112" t="s">
        <v>223</v>
      </c>
      <c r="B14" s="117">
        <v>264925</v>
      </c>
      <c r="C14" s="117">
        <v>250184</v>
      </c>
      <c r="D14" s="116">
        <v>515109</v>
      </c>
      <c r="F14" s="115" t="s">
        <v>222</v>
      </c>
      <c r="G14" s="113">
        <f>SUM(B10:B14)</f>
        <v>1267059</v>
      </c>
      <c r="H14" s="113">
        <f>SUM(C10:C14)</f>
        <v>1197388</v>
      </c>
      <c r="I14" s="113">
        <f>SUM(D10:D14)</f>
        <v>2464447</v>
      </c>
      <c r="K14" s="121" t="s">
        <v>174</v>
      </c>
      <c r="L14" s="114">
        <f>G54</f>
        <v>2238651</v>
      </c>
      <c r="M14" s="114">
        <f>H54</f>
        <v>2265326</v>
      </c>
      <c r="N14" s="114">
        <f>I54</f>
        <v>4503977</v>
      </c>
      <c r="P14" s="122">
        <f t="shared" si="0"/>
        <v>3.8397177520336938E-2</v>
      </c>
      <c r="Q14" s="122">
        <f t="shared" si="1"/>
        <v>-3.7945037426436554E-2</v>
      </c>
      <c r="R14" s="123">
        <f t="shared" si="2"/>
        <v>3.7945037426436554E-2</v>
      </c>
    </row>
    <row r="15" spans="1:20" x14ac:dyDescent="0.25">
      <c r="A15" s="112" t="s">
        <v>221</v>
      </c>
      <c r="B15" s="120">
        <v>276385</v>
      </c>
      <c r="C15" s="120">
        <v>260983</v>
      </c>
      <c r="D15" s="119">
        <v>537368</v>
      </c>
      <c r="K15" s="121" t="s">
        <v>168</v>
      </c>
      <c r="L15" s="114">
        <f>G59</f>
        <v>2367613</v>
      </c>
      <c r="M15" s="114">
        <f>H59</f>
        <v>2423852</v>
      </c>
      <c r="N15" s="114">
        <f>I59</f>
        <v>4791465</v>
      </c>
      <c r="P15" s="122">
        <f t="shared" si="0"/>
        <v>4.1084186349789713E-2</v>
      </c>
      <c r="Q15" s="122">
        <f t="shared" si="1"/>
        <v>-4.0130937737198752E-2</v>
      </c>
      <c r="R15" s="123">
        <f t="shared" si="2"/>
        <v>4.0130937737198752E-2</v>
      </c>
    </row>
    <row r="16" spans="1:20" x14ac:dyDescent="0.25">
      <c r="A16" s="112" t="s">
        <v>220</v>
      </c>
      <c r="B16" s="114">
        <v>281120</v>
      </c>
      <c r="C16" s="114">
        <v>265099</v>
      </c>
      <c r="D16" s="118">
        <v>546219</v>
      </c>
      <c r="K16" s="121" t="s">
        <v>162</v>
      </c>
      <c r="L16" s="114">
        <f>G64</f>
        <v>2360997</v>
      </c>
      <c r="M16" s="114">
        <f>H64</f>
        <v>2449604</v>
      </c>
      <c r="N16" s="114">
        <f>I64</f>
        <v>4810601</v>
      </c>
      <c r="P16" s="122">
        <f t="shared" si="0"/>
        <v>4.1520681633693095E-2</v>
      </c>
      <c r="Q16" s="122">
        <f t="shared" si="1"/>
        <v>-4.0018796823937462E-2</v>
      </c>
      <c r="R16" s="123">
        <f t="shared" si="2"/>
        <v>4.0018796823937462E-2</v>
      </c>
    </row>
    <row r="17" spans="1:20" x14ac:dyDescent="0.25">
      <c r="A17" s="112" t="s">
        <v>219</v>
      </c>
      <c r="B17" s="114">
        <v>289714</v>
      </c>
      <c r="C17" s="114">
        <v>272242</v>
      </c>
      <c r="D17" s="118">
        <v>561956</v>
      </c>
      <c r="K17" s="121" t="s">
        <v>156</v>
      </c>
      <c r="L17" s="114">
        <f>G69</f>
        <v>2012922</v>
      </c>
      <c r="M17" s="114">
        <f>H69</f>
        <v>2149368</v>
      </c>
      <c r="N17" s="114">
        <f>I69</f>
        <v>4162290</v>
      </c>
      <c r="P17" s="122">
        <f t="shared" si="0"/>
        <v>3.6431694445978886E-2</v>
      </c>
      <c r="Q17" s="122">
        <f t="shared" si="1"/>
        <v>-3.411894065957468E-2</v>
      </c>
      <c r="R17" s="123">
        <f t="shared" si="2"/>
        <v>3.411894065957468E-2</v>
      </c>
      <c r="T17" s="105" t="s">
        <v>399</v>
      </c>
    </row>
    <row r="18" spans="1:20" x14ac:dyDescent="0.25">
      <c r="A18" s="112" t="s">
        <v>218</v>
      </c>
      <c r="B18" s="114">
        <v>294025</v>
      </c>
      <c r="C18" s="114">
        <v>276869</v>
      </c>
      <c r="D18" s="118">
        <v>570894</v>
      </c>
      <c r="K18" s="121" t="s">
        <v>150</v>
      </c>
      <c r="L18" s="114">
        <f>G74</f>
        <v>1717751</v>
      </c>
      <c r="M18" s="114">
        <f>H74</f>
        <v>1883761</v>
      </c>
      <c r="N18" s="114">
        <f>I74</f>
        <v>3601512</v>
      </c>
      <c r="P18" s="122">
        <f t="shared" si="0"/>
        <v>3.1929667307437175E-2</v>
      </c>
      <c r="Q18" s="122">
        <f t="shared" si="1"/>
        <v>-2.9115805002342399E-2</v>
      </c>
      <c r="R18" s="123">
        <f t="shared" si="2"/>
        <v>2.9115805002342399E-2</v>
      </c>
    </row>
    <row r="19" spans="1:20" x14ac:dyDescent="0.25">
      <c r="A19" s="112" t="s">
        <v>217</v>
      </c>
      <c r="B19" s="117">
        <v>297185</v>
      </c>
      <c r="C19" s="117">
        <v>280786</v>
      </c>
      <c r="D19" s="116">
        <v>577971</v>
      </c>
      <c r="F19" s="115" t="s">
        <v>216</v>
      </c>
      <c r="G19" s="113">
        <f>SUM(B15:B19)</f>
        <v>1438429</v>
      </c>
      <c r="H19" s="113">
        <f>SUM(C15:C19)</f>
        <v>1355979</v>
      </c>
      <c r="I19" s="113">
        <f>SUM(D15:D19)</f>
        <v>2794408</v>
      </c>
      <c r="K19" s="121" t="s">
        <v>144</v>
      </c>
      <c r="L19" s="114">
        <f>G79</f>
        <v>1549520</v>
      </c>
      <c r="M19" s="114">
        <f>H79</f>
        <v>1762660</v>
      </c>
      <c r="N19" s="114">
        <f>I79</f>
        <v>3312180</v>
      </c>
      <c r="P19" s="122">
        <f t="shared" si="0"/>
        <v>2.9877010605977732E-2</v>
      </c>
      <c r="Q19" s="122">
        <f t="shared" si="1"/>
        <v>-2.6264296843506185E-2</v>
      </c>
      <c r="R19" s="123">
        <f t="shared" si="2"/>
        <v>2.6264296843506185E-2</v>
      </c>
    </row>
    <row r="20" spans="1:20" x14ac:dyDescent="0.25">
      <c r="A20" s="112" t="s">
        <v>215</v>
      </c>
      <c r="B20" s="120">
        <v>297394</v>
      </c>
      <c r="C20" s="120">
        <v>279486</v>
      </c>
      <c r="D20" s="119">
        <v>576880</v>
      </c>
      <c r="K20" s="121" t="s">
        <v>138</v>
      </c>
      <c r="L20" s="114">
        <f>G84</f>
        <v>1246635</v>
      </c>
      <c r="M20" s="114">
        <f>H84</f>
        <v>1514300</v>
      </c>
      <c r="N20" s="114">
        <f>I84</f>
        <v>2760935</v>
      </c>
      <c r="P20" s="122">
        <f t="shared" si="0"/>
        <v>2.5667319369947737E-2</v>
      </c>
      <c r="Q20" s="122">
        <f t="shared" si="1"/>
        <v>-2.1130409220600145E-2</v>
      </c>
      <c r="R20" s="123">
        <f t="shared" si="2"/>
        <v>2.1130409220600145E-2</v>
      </c>
    </row>
    <row r="21" spans="1:20" x14ac:dyDescent="0.25">
      <c r="A21" s="112" t="s">
        <v>214</v>
      </c>
      <c r="B21" s="114">
        <v>298845</v>
      </c>
      <c r="C21" s="114">
        <v>279547</v>
      </c>
      <c r="D21" s="118">
        <v>578392</v>
      </c>
      <c r="K21" s="121" t="s">
        <v>132</v>
      </c>
      <c r="L21" s="114">
        <f>G89</f>
        <v>952683</v>
      </c>
      <c r="M21" s="114">
        <f>H89</f>
        <v>1310541</v>
      </c>
      <c r="N21" s="114">
        <f>I89</f>
        <v>2263224</v>
      </c>
      <c r="P21" s="122">
        <f t="shared" si="0"/>
        <v>2.2213613150901854E-2</v>
      </c>
      <c r="Q21" s="122">
        <f t="shared" si="1"/>
        <v>-1.6147935560536168E-2</v>
      </c>
      <c r="R21" s="123">
        <f t="shared" si="2"/>
        <v>1.6147935560536168E-2</v>
      </c>
    </row>
    <row r="22" spans="1:20" x14ac:dyDescent="0.25">
      <c r="A22" s="112" t="s">
        <v>213</v>
      </c>
      <c r="B22" s="114">
        <v>298641</v>
      </c>
      <c r="C22" s="114">
        <v>277701</v>
      </c>
      <c r="D22" s="118">
        <v>576342</v>
      </c>
      <c r="K22" s="121" t="s">
        <v>126</v>
      </c>
      <c r="L22" s="114">
        <f>G94</f>
        <v>535410</v>
      </c>
      <c r="M22" s="114">
        <f>H94</f>
        <v>889066</v>
      </c>
      <c r="N22" s="114">
        <f>I94</f>
        <v>1424476</v>
      </c>
      <c r="P22" s="122">
        <f t="shared" si="0"/>
        <v>1.5069630167709142E-2</v>
      </c>
      <c r="Q22" s="122">
        <f t="shared" si="1"/>
        <v>-9.0751762952279713E-3</v>
      </c>
      <c r="R22" s="123">
        <f t="shared" si="2"/>
        <v>9.0751762952279713E-3</v>
      </c>
    </row>
    <row r="23" spans="1:20" x14ac:dyDescent="0.25">
      <c r="A23" s="112" t="s">
        <v>212</v>
      </c>
      <c r="B23" s="114">
        <v>304193</v>
      </c>
      <c r="C23" s="114">
        <v>282146</v>
      </c>
      <c r="D23" s="118">
        <v>586339</v>
      </c>
      <c r="K23" s="121" t="s">
        <v>120</v>
      </c>
      <c r="L23" s="114">
        <f>G99</f>
        <v>194981</v>
      </c>
      <c r="M23" s="114">
        <f>H99</f>
        <v>444801</v>
      </c>
      <c r="N23" s="114">
        <f>I99</f>
        <v>639782</v>
      </c>
      <c r="P23" s="122">
        <f t="shared" si="0"/>
        <v>7.5393576722393996E-3</v>
      </c>
      <c r="Q23" s="122">
        <f t="shared" si="1"/>
        <v>-3.3049194994860857E-3</v>
      </c>
      <c r="R23" s="123">
        <f t="shared" si="2"/>
        <v>3.3049194994860857E-3</v>
      </c>
    </row>
    <row r="24" spans="1:20" x14ac:dyDescent="0.25">
      <c r="A24" s="112" t="s">
        <v>211</v>
      </c>
      <c r="B24" s="114">
        <v>300052</v>
      </c>
      <c r="C24" s="114">
        <v>277103</v>
      </c>
      <c r="D24" s="118">
        <v>577155</v>
      </c>
      <c r="F24" s="115" t="s">
        <v>210</v>
      </c>
      <c r="G24" s="113">
        <f>SUM(B20:B24)</f>
        <v>1499125</v>
      </c>
      <c r="H24" s="113">
        <f>SUM(C20:C24)</f>
        <v>1395983</v>
      </c>
      <c r="I24" s="113">
        <f>SUM(D20:D24)</f>
        <v>2895108</v>
      </c>
      <c r="K24" s="121" t="s">
        <v>114</v>
      </c>
      <c r="L24" s="114">
        <f t="shared" ref="L24:N25" si="3">G104</f>
        <v>35539</v>
      </c>
      <c r="M24" s="114">
        <f t="shared" si="3"/>
        <v>123204</v>
      </c>
      <c r="N24" s="114">
        <f t="shared" si="3"/>
        <v>158743</v>
      </c>
      <c r="P24" s="122">
        <f t="shared" si="0"/>
        <v>2.0883024603150242E-3</v>
      </c>
      <c r="Q24" s="122">
        <f t="shared" si="1"/>
        <v>-6.0238450973292782E-4</v>
      </c>
      <c r="R24" s="123">
        <f t="shared" si="2"/>
        <v>6.0238450973292782E-4</v>
      </c>
    </row>
    <row r="25" spans="1:20" x14ac:dyDescent="0.25">
      <c r="A25" s="112" t="s">
        <v>209</v>
      </c>
      <c r="B25" s="120">
        <v>298116</v>
      </c>
      <c r="C25" s="120">
        <v>275666</v>
      </c>
      <c r="D25" s="119">
        <v>573782</v>
      </c>
      <c r="K25" s="121" t="s">
        <v>112</v>
      </c>
      <c r="L25" s="114">
        <f t="shared" si="3"/>
        <v>3454</v>
      </c>
      <c r="M25" s="114">
        <f t="shared" si="3"/>
        <v>16991</v>
      </c>
      <c r="N25" s="114">
        <f t="shared" si="3"/>
        <v>20445</v>
      </c>
      <c r="P25" s="122">
        <f t="shared" si="0"/>
        <v>2.8799671360680315E-4</v>
      </c>
      <c r="Q25" s="122">
        <f t="shared" si="1"/>
        <v>-5.8545150302977932E-5</v>
      </c>
      <c r="R25" s="123">
        <f t="shared" si="2"/>
        <v>5.8545150302977932E-5</v>
      </c>
    </row>
    <row r="26" spans="1:20" x14ac:dyDescent="0.25">
      <c r="A26" s="112" t="s">
        <v>208</v>
      </c>
      <c r="B26" s="114">
        <v>303004</v>
      </c>
      <c r="C26" s="114">
        <v>278844</v>
      </c>
      <c r="D26" s="118">
        <v>581848</v>
      </c>
      <c r="K26" s="121"/>
      <c r="L26" s="124">
        <f>SUM(L5:L25)</f>
        <v>28814832</v>
      </c>
      <c r="M26" s="124">
        <f>SUM(M5:M25)</f>
        <v>30182369</v>
      </c>
      <c r="N26" s="124">
        <f>SUM(N5:N25)</f>
        <v>58997201</v>
      </c>
      <c r="P26" s="122">
        <f t="shared" si="0"/>
        <v>0.51158984644034211</v>
      </c>
      <c r="Q26" s="122">
        <f t="shared" si="1"/>
        <v>-0.48841015355965783</v>
      </c>
      <c r="R26" s="123">
        <f t="shared" si="2"/>
        <v>0.48841015355965783</v>
      </c>
    </row>
    <row r="27" spans="1:20" x14ac:dyDescent="0.25">
      <c r="A27" s="112" t="s">
        <v>207</v>
      </c>
      <c r="B27" s="114">
        <v>311847</v>
      </c>
      <c r="C27" s="114">
        <v>283874</v>
      </c>
      <c r="D27" s="118">
        <v>595721</v>
      </c>
      <c r="K27" s="121"/>
      <c r="L27" s="114"/>
      <c r="M27" s="114"/>
      <c r="N27" s="114"/>
      <c r="Q27" s="122"/>
    </row>
    <row r="28" spans="1:20" x14ac:dyDescent="0.25">
      <c r="A28" s="112" t="s">
        <v>206</v>
      </c>
      <c r="B28" s="114">
        <v>310412</v>
      </c>
      <c r="C28" s="114">
        <v>280399</v>
      </c>
      <c r="D28" s="118">
        <v>590811</v>
      </c>
      <c r="K28" s="121"/>
      <c r="L28" s="114"/>
      <c r="M28" s="114"/>
      <c r="N28" s="114"/>
    </row>
    <row r="29" spans="1:20" x14ac:dyDescent="0.25">
      <c r="A29" s="112" t="s">
        <v>205</v>
      </c>
      <c r="B29" s="117">
        <v>314704</v>
      </c>
      <c r="C29" s="117">
        <v>281478</v>
      </c>
      <c r="D29" s="116">
        <v>596182</v>
      </c>
      <c r="F29" s="115" t="s">
        <v>204</v>
      </c>
      <c r="G29" s="113">
        <f>SUM(B25:B29)</f>
        <v>1538083</v>
      </c>
      <c r="H29" s="113">
        <f>SUM(C25:C29)</f>
        <v>1400261</v>
      </c>
      <c r="I29" s="113">
        <f>SUM(D25:D29)</f>
        <v>2938344</v>
      </c>
    </row>
    <row r="30" spans="1:20" x14ac:dyDescent="0.25">
      <c r="A30" s="112" t="s">
        <v>203</v>
      </c>
      <c r="B30" s="120">
        <v>311008</v>
      </c>
      <c r="C30" s="120">
        <v>282940</v>
      </c>
      <c r="D30" s="119">
        <v>593948</v>
      </c>
      <c r="K30" s="121"/>
      <c r="L30" s="114"/>
      <c r="M30" s="114"/>
      <c r="N30" s="114"/>
    </row>
    <row r="31" spans="1:20" x14ac:dyDescent="0.25">
      <c r="A31" s="112" t="s">
        <v>202</v>
      </c>
      <c r="B31" s="114">
        <v>310911</v>
      </c>
      <c r="C31" s="114">
        <v>284846</v>
      </c>
      <c r="D31" s="118">
        <v>595757</v>
      </c>
      <c r="K31" s="121"/>
      <c r="L31" s="114"/>
      <c r="M31" s="114"/>
      <c r="N31" s="114"/>
    </row>
    <row r="32" spans="1:20" x14ac:dyDescent="0.25">
      <c r="A32" s="112" t="s">
        <v>201</v>
      </c>
      <c r="B32" s="114">
        <v>308660</v>
      </c>
      <c r="C32" s="114">
        <v>285302</v>
      </c>
      <c r="D32" s="118">
        <v>593962</v>
      </c>
      <c r="K32" s="121"/>
      <c r="L32" s="114"/>
      <c r="M32" s="114"/>
      <c r="N32" s="114"/>
    </row>
    <row r="33" spans="1:14" x14ac:dyDescent="0.25">
      <c r="A33" s="112" t="s">
        <v>200</v>
      </c>
      <c r="B33" s="114">
        <v>309963</v>
      </c>
      <c r="C33" s="114">
        <v>290555</v>
      </c>
      <c r="D33" s="118">
        <v>600518</v>
      </c>
      <c r="K33" s="121"/>
      <c r="L33" s="114"/>
      <c r="M33" s="114"/>
      <c r="N33" s="114"/>
    </row>
    <row r="34" spans="1:14" x14ac:dyDescent="0.25">
      <c r="A34" s="112" t="s">
        <v>199</v>
      </c>
      <c r="B34" s="117">
        <v>313746</v>
      </c>
      <c r="C34" s="117">
        <v>297739</v>
      </c>
      <c r="D34" s="116">
        <v>611485</v>
      </c>
      <c r="F34" s="115" t="s">
        <v>198</v>
      </c>
      <c r="G34" s="113">
        <f>SUM(B30:B34)</f>
        <v>1554288</v>
      </c>
      <c r="H34" s="113">
        <f>SUM(C30:C34)</f>
        <v>1441382</v>
      </c>
      <c r="I34" s="113">
        <f>SUM(D30:D34)</f>
        <v>2995670</v>
      </c>
    </row>
    <row r="35" spans="1:14" x14ac:dyDescent="0.25">
      <c r="A35" s="112" t="s">
        <v>197</v>
      </c>
      <c r="B35" s="120">
        <v>326788</v>
      </c>
      <c r="C35" s="120">
        <v>311199</v>
      </c>
      <c r="D35" s="119">
        <v>637987</v>
      </c>
      <c r="K35" s="121"/>
      <c r="L35" s="114"/>
      <c r="M35" s="114"/>
      <c r="N35" s="114"/>
    </row>
    <row r="36" spans="1:14" x14ac:dyDescent="0.25">
      <c r="A36" s="112" t="s">
        <v>196</v>
      </c>
      <c r="B36" s="114">
        <v>324287</v>
      </c>
      <c r="C36" s="114">
        <v>311646</v>
      </c>
      <c r="D36" s="118">
        <v>635933</v>
      </c>
      <c r="K36" s="121"/>
      <c r="L36" s="114"/>
      <c r="M36" s="114"/>
      <c r="N36" s="114"/>
    </row>
    <row r="37" spans="1:14" x14ac:dyDescent="0.25">
      <c r="A37" s="112" t="s">
        <v>195</v>
      </c>
      <c r="B37" s="114">
        <v>331268</v>
      </c>
      <c r="C37" s="114">
        <v>317678</v>
      </c>
      <c r="D37" s="118">
        <v>648946</v>
      </c>
      <c r="K37" s="121"/>
      <c r="L37" s="114"/>
      <c r="M37" s="114"/>
      <c r="N37" s="114"/>
    </row>
    <row r="38" spans="1:14" x14ac:dyDescent="0.25">
      <c r="A38" s="112" t="s">
        <v>194</v>
      </c>
      <c r="B38" s="114">
        <v>327973</v>
      </c>
      <c r="C38" s="114">
        <v>319514</v>
      </c>
      <c r="D38" s="118">
        <v>647487</v>
      </c>
      <c r="K38" s="121"/>
      <c r="L38" s="114"/>
      <c r="M38" s="114"/>
      <c r="N38" s="114"/>
    </row>
    <row r="39" spans="1:14" x14ac:dyDescent="0.25">
      <c r="A39" s="112" t="s">
        <v>193</v>
      </c>
      <c r="B39" s="117">
        <v>336528</v>
      </c>
      <c r="C39" s="117">
        <v>327242</v>
      </c>
      <c r="D39" s="116">
        <v>663770</v>
      </c>
      <c r="F39" s="115" t="s">
        <v>192</v>
      </c>
      <c r="G39" s="113">
        <f>SUM(B35:B39)</f>
        <v>1646844</v>
      </c>
      <c r="H39" s="113">
        <f>SUM(C35:C39)</f>
        <v>1587279</v>
      </c>
      <c r="I39" s="113">
        <f>SUM(D35:D39)</f>
        <v>3234123</v>
      </c>
    </row>
    <row r="40" spans="1:14" x14ac:dyDescent="0.25">
      <c r="A40" s="112" t="s">
        <v>191</v>
      </c>
      <c r="B40" s="120">
        <v>329133</v>
      </c>
      <c r="C40" s="120">
        <v>322167</v>
      </c>
      <c r="D40" s="119">
        <v>651300</v>
      </c>
      <c r="K40" s="121"/>
      <c r="L40" s="114"/>
      <c r="M40" s="114"/>
      <c r="N40" s="114"/>
    </row>
    <row r="41" spans="1:14" x14ac:dyDescent="0.25">
      <c r="A41" s="112" t="s">
        <v>190</v>
      </c>
      <c r="B41" s="114">
        <v>329835</v>
      </c>
      <c r="C41" s="114">
        <v>324401</v>
      </c>
      <c r="D41" s="118">
        <v>654236</v>
      </c>
      <c r="K41" s="121"/>
      <c r="L41" s="114"/>
      <c r="M41" s="114"/>
      <c r="N41" s="114"/>
    </row>
    <row r="42" spans="1:14" x14ac:dyDescent="0.25">
      <c r="A42" s="112" t="s">
        <v>189</v>
      </c>
      <c r="B42" s="114">
        <v>338960</v>
      </c>
      <c r="C42" s="114">
        <v>335336</v>
      </c>
      <c r="D42" s="118">
        <v>674296</v>
      </c>
      <c r="K42" s="121"/>
      <c r="L42" s="114"/>
      <c r="M42" s="114"/>
      <c r="N42" s="114"/>
    </row>
    <row r="43" spans="1:14" x14ac:dyDescent="0.25">
      <c r="A43" s="112" t="s">
        <v>188</v>
      </c>
      <c r="B43" s="114">
        <v>345431</v>
      </c>
      <c r="C43" s="114">
        <v>341933</v>
      </c>
      <c r="D43" s="118">
        <v>687364</v>
      </c>
      <c r="K43" s="121"/>
      <c r="L43" s="114"/>
      <c r="M43" s="114"/>
      <c r="N43" s="114"/>
    </row>
    <row r="44" spans="1:14" x14ac:dyDescent="0.25">
      <c r="A44" s="112" t="s">
        <v>187</v>
      </c>
      <c r="B44" s="117">
        <v>351542</v>
      </c>
      <c r="C44" s="117">
        <v>347925</v>
      </c>
      <c r="D44" s="116">
        <v>699467</v>
      </c>
      <c r="F44" s="115" t="s">
        <v>186</v>
      </c>
      <c r="G44" s="113">
        <f>SUM(B40:B44)</f>
        <v>1694901</v>
      </c>
      <c r="H44" s="113">
        <f>SUM(C40:C44)</f>
        <v>1671762</v>
      </c>
      <c r="I44" s="113">
        <f>SUM(D40:D44)</f>
        <v>3366663</v>
      </c>
    </row>
    <row r="45" spans="1:14" x14ac:dyDescent="0.25">
      <c r="A45" s="112" t="s">
        <v>185</v>
      </c>
      <c r="B45" s="120">
        <v>362798</v>
      </c>
      <c r="C45" s="120">
        <v>360668</v>
      </c>
      <c r="D45" s="119">
        <v>723466</v>
      </c>
      <c r="K45" s="121"/>
      <c r="L45" s="114"/>
      <c r="M45" s="114"/>
      <c r="N45" s="114"/>
    </row>
    <row r="46" spans="1:14" x14ac:dyDescent="0.25">
      <c r="A46" s="112" t="s">
        <v>184</v>
      </c>
      <c r="B46" s="114">
        <v>363755</v>
      </c>
      <c r="C46" s="114">
        <v>363732</v>
      </c>
      <c r="D46" s="118">
        <v>727487</v>
      </c>
      <c r="K46" s="121"/>
      <c r="L46" s="114"/>
      <c r="M46" s="114"/>
      <c r="N46" s="114"/>
    </row>
    <row r="47" spans="1:14" x14ac:dyDescent="0.25">
      <c r="A47" s="112" t="s">
        <v>183</v>
      </c>
      <c r="B47" s="114">
        <v>374326</v>
      </c>
      <c r="C47" s="114">
        <v>371342</v>
      </c>
      <c r="D47" s="118">
        <v>745668</v>
      </c>
      <c r="K47" s="121"/>
      <c r="L47" s="114"/>
      <c r="M47" s="114"/>
      <c r="N47" s="114"/>
    </row>
    <row r="48" spans="1:14" x14ac:dyDescent="0.25">
      <c r="A48" s="112" t="s">
        <v>182</v>
      </c>
      <c r="B48" s="114">
        <v>383399</v>
      </c>
      <c r="C48" s="114">
        <v>385004</v>
      </c>
      <c r="D48" s="118">
        <v>768403</v>
      </c>
      <c r="K48" s="121"/>
      <c r="L48" s="114"/>
      <c r="M48" s="114"/>
      <c r="N48" s="114"/>
    </row>
    <row r="49" spans="1:14" x14ac:dyDescent="0.25">
      <c r="A49" s="112" t="s">
        <v>181</v>
      </c>
      <c r="B49" s="117">
        <v>403869</v>
      </c>
      <c r="C49" s="117">
        <v>404671</v>
      </c>
      <c r="D49" s="116">
        <v>808540</v>
      </c>
      <c r="F49" s="115" t="s">
        <v>180</v>
      </c>
      <c r="G49" s="113">
        <f>SUM(B45:B49)</f>
        <v>1888147</v>
      </c>
      <c r="H49" s="113">
        <f>SUM(C45:C49)</f>
        <v>1885417</v>
      </c>
      <c r="I49" s="113">
        <f>SUM(D45:D49)</f>
        <v>3773564</v>
      </c>
    </row>
    <row r="50" spans="1:14" x14ac:dyDescent="0.25">
      <c r="A50" s="112" t="s">
        <v>179</v>
      </c>
      <c r="B50" s="120">
        <v>415445</v>
      </c>
      <c r="C50" s="120">
        <v>419171</v>
      </c>
      <c r="D50" s="119">
        <v>834616</v>
      </c>
      <c r="K50" s="121"/>
      <c r="L50" s="114"/>
      <c r="M50" s="114"/>
      <c r="N50" s="114"/>
    </row>
    <row r="51" spans="1:14" x14ac:dyDescent="0.25">
      <c r="A51" s="112" t="s">
        <v>178</v>
      </c>
      <c r="B51" s="114">
        <v>433164</v>
      </c>
      <c r="C51" s="114">
        <v>437072</v>
      </c>
      <c r="D51" s="118">
        <v>870236</v>
      </c>
      <c r="K51" s="121"/>
      <c r="L51" s="114"/>
      <c r="M51" s="114"/>
      <c r="N51" s="114"/>
    </row>
    <row r="52" spans="1:14" x14ac:dyDescent="0.25">
      <c r="A52" s="112" t="s">
        <v>177</v>
      </c>
      <c r="B52" s="114">
        <v>453026</v>
      </c>
      <c r="C52" s="114">
        <v>458033</v>
      </c>
      <c r="D52" s="118">
        <v>911059</v>
      </c>
      <c r="K52" s="121"/>
      <c r="L52" s="114"/>
      <c r="M52" s="114"/>
      <c r="N52" s="114"/>
    </row>
    <row r="53" spans="1:14" x14ac:dyDescent="0.25">
      <c r="A53" s="112" t="s">
        <v>176</v>
      </c>
      <c r="B53" s="114">
        <v>470558</v>
      </c>
      <c r="C53" s="114">
        <v>476322</v>
      </c>
      <c r="D53" s="118">
        <v>946880</v>
      </c>
      <c r="K53" s="121"/>
      <c r="L53" s="114"/>
      <c r="M53" s="114"/>
      <c r="N53" s="114"/>
    </row>
    <row r="54" spans="1:14" x14ac:dyDescent="0.25">
      <c r="A54" s="112" t="s">
        <v>175</v>
      </c>
      <c r="B54" s="117">
        <v>466458</v>
      </c>
      <c r="C54" s="117">
        <v>474728</v>
      </c>
      <c r="D54" s="116">
        <v>941186</v>
      </c>
      <c r="F54" s="115" t="s">
        <v>174</v>
      </c>
      <c r="G54" s="113">
        <f>SUM(B50:B54)</f>
        <v>2238651</v>
      </c>
      <c r="H54" s="113">
        <f>SUM(C50:C54)</f>
        <v>2265326</v>
      </c>
      <c r="I54" s="113">
        <f>SUM(D50:D54)</f>
        <v>4503977</v>
      </c>
    </row>
    <row r="55" spans="1:14" x14ac:dyDescent="0.25">
      <c r="A55" s="112" t="s">
        <v>173</v>
      </c>
      <c r="B55" s="120">
        <v>471103</v>
      </c>
      <c r="C55" s="120">
        <v>478132</v>
      </c>
      <c r="D55" s="119">
        <v>949235</v>
      </c>
      <c r="K55" s="121"/>
      <c r="L55" s="114"/>
      <c r="M55" s="114"/>
      <c r="N55" s="114"/>
    </row>
    <row r="56" spans="1:14" x14ac:dyDescent="0.25">
      <c r="A56" s="112" t="s">
        <v>172</v>
      </c>
      <c r="B56" s="114">
        <v>473237</v>
      </c>
      <c r="C56" s="114">
        <v>484471</v>
      </c>
      <c r="D56" s="118">
        <v>957708</v>
      </c>
      <c r="K56" s="121"/>
      <c r="L56" s="114"/>
      <c r="M56" s="114"/>
      <c r="N56" s="114"/>
    </row>
    <row r="57" spans="1:14" x14ac:dyDescent="0.25">
      <c r="A57" s="112" t="s">
        <v>171</v>
      </c>
      <c r="B57" s="114">
        <v>468571</v>
      </c>
      <c r="C57" s="114">
        <v>479621</v>
      </c>
      <c r="D57" s="118">
        <v>948192</v>
      </c>
      <c r="K57" s="121"/>
      <c r="L57" s="114"/>
      <c r="M57" s="114"/>
      <c r="N57" s="114"/>
    </row>
    <row r="58" spans="1:14" x14ac:dyDescent="0.25">
      <c r="A58" s="112" t="s">
        <v>170</v>
      </c>
      <c r="B58" s="114">
        <v>479794</v>
      </c>
      <c r="C58" s="114">
        <v>492654</v>
      </c>
      <c r="D58" s="118">
        <v>972448</v>
      </c>
      <c r="K58" s="121"/>
      <c r="L58" s="114"/>
      <c r="M58" s="114"/>
      <c r="N58" s="114"/>
    </row>
    <row r="59" spans="1:14" x14ac:dyDescent="0.25">
      <c r="A59" s="112" t="s">
        <v>169</v>
      </c>
      <c r="B59" s="117">
        <v>474908</v>
      </c>
      <c r="C59" s="117">
        <v>488974</v>
      </c>
      <c r="D59" s="116">
        <v>963882</v>
      </c>
      <c r="F59" s="115" t="s">
        <v>168</v>
      </c>
      <c r="G59" s="113">
        <f>SUM(B55:B59)</f>
        <v>2367613</v>
      </c>
      <c r="H59" s="113">
        <f>SUM(C55:C59)</f>
        <v>2423852</v>
      </c>
      <c r="I59" s="113">
        <f>SUM(D55:D59)</f>
        <v>4791465</v>
      </c>
    </row>
    <row r="60" spans="1:14" x14ac:dyDescent="0.25">
      <c r="A60" s="112" t="s">
        <v>167</v>
      </c>
      <c r="B60" s="120">
        <v>474832</v>
      </c>
      <c r="C60" s="120">
        <v>491849</v>
      </c>
      <c r="D60" s="119">
        <v>966681</v>
      </c>
      <c r="K60" s="121"/>
      <c r="L60" s="114"/>
      <c r="M60" s="114"/>
      <c r="N60" s="114"/>
    </row>
    <row r="61" spans="1:14" x14ac:dyDescent="0.25">
      <c r="A61" s="112" t="s">
        <v>166</v>
      </c>
      <c r="B61" s="114">
        <v>479716</v>
      </c>
      <c r="C61" s="114">
        <v>494413</v>
      </c>
      <c r="D61" s="118">
        <v>974129</v>
      </c>
      <c r="K61" s="121"/>
      <c r="L61" s="114"/>
      <c r="M61" s="114"/>
      <c r="N61" s="114"/>
    </row>
    <row r="62" spans="1:14" x14ac:dyDescent="0.25">
      <c r="A62" s="112" t="s">
        <v>165</v>
      </c>
      <c r="B62" s="114">
        <v>477089</v>
      </c>
      <c r="C62" s="114">
        <v>493124</v>
      </c>
      <c r="D62" s="118">
        <v>970213</v>
      </c>
      <c r="K62" s="121"/>
      <c r="L62" s="114"/>
      <c r="M62" s="114"/>
      <c r="N62" s="114"/>
    </row>
    <row r="63" spans="1:14" x14ac:dyDescent="0.25">
      <c r="A63" s="112" t="s">
        <v>164</v>
      </c>
      <c r="B63" s="114">
        <v>481573</v>
      </c>
      <c r="C63" s="114">
        <v>499748</v>
      </c>
      <c r="D63" s="118">
        <v>981321</v>
      </c>
      <c r="K63" s="121"/>
      <c r="L63" s="114"/>
      <c r="M63" s="114"/>
      <c r="N63" s="114"/>
    </row>
    <row r="64" spans="1:14" x14ac:dyDescent="0.25">
      <c r="A64" s="112" t="s">
        <v>163</v>
      </c>
      <c r="B64" s="114">
        <v>447787</v>
      </c>
      <c r="C64" s="114">
        <v>470470</v>
      </c>
      <c r="D64" s="118">
        <v>918257</v>
      </c>
      <c r="F64" s="115" t="s">
        <v>162</v>
      </c>
      <c r="G64" s="113">
        <f>SUM(B60:B64)</f>
        <v>2360997</v>
      </c>
      <c r="H64" s="113">
        <f>SUM(C60:C64)</f>
        <v>2449604</v>
      </c>
      <c r="I64" s="113">
        <f>SUM(D60:D64)</f>
        <v>4810601</v>
      </c>
    </row>
    <row r="65" spans="1:14" x14ac:dyDescent="0.25">
      <c r="A65" s="112" t="s">
        <v>161</v>
      </c>
      <c r="B65" s="120">
        <v>429758</v>
      </c>
      <c r="C65" s="120">
        <v>454591</v>
      </c>
      <c r="D65" s="119">
        <v>884349</v>
      </c>
      <c r="K65" s="121"/>
      <c r="L65" s="114"/>
      <c r="M65" s="114"/>
      <c r="N65" s="114"/>
    </row>
    <row r="66" spans="1:14" x14ac:dyDescent="0.25">
      <c r="A66" s="112" t="s">
        <v>160</v>
      </c>
      <c r="B66" s="114">
        <v>418279</v>
      </c>
      <c r="C66" s="114">
        <v>445337</v>
      </c>
      <c r="D66" s="118">
        <v>863616</v>
      </c>
      <c r="K66" s="121"/>
      <c r="L66" s="114"/>
      <c r="M66" s="114"/>
      <c r="N66" s="114"/>
    </row>
    <row r="67" spans="1:14" x14ac:dyDescent="0.25">
      <c r="A67" s="112" t="s">
        <v>159</v>
      </c>
      <c r="B67" s="114">
        <v>403523</v>
      </c>
      <c r="C67" s="114">
        <v>430584</v>
      </c>
      <c r="D67" s="118">
        <v>834107</v>
      </c>
      <c r="K67" s="121"/>
      <c r="L67" s="114"/>
      <c r="M67" s="114"/>
      <c r="N67" s="114"/>
    </row>
    <row r="68" spans="1:14" x14ac:dyDescent="0.25">
      <c r="A68" s="112" t="s">
        <v>158</v>
      </c>
      <c r="B68" s="114">
        <v>391182</v>
      </c>
      <c r="C68" s="114">
        <v>418597</v>
      </c>
      <c r="D68" s="118">
        <v>809779</v>
      </c>
      <c r="K68" s="121"/>
      <c r="L68" s="114"/>
      <c r="M68" s="114"/>
      <c r="N68" s="114"/>
    </row>
    <row r="69" spans="1:14" x14ac:dyDescent="0.25">
      <c r="A69" s="112" t="s">
        <v>157</v>
      </c>
      <c r="B69" s="117">
        <v>370180</v>
      </c>
      <c r="C69" s="117">
        <v>400259</v>
      </c>
      <c r="D69" s="116">
        <v>770439</v>
      </c>
      <c r="F69" s="115" t="s">
        <v>156</v>
      </c>
      <c r="G69" s="113">
        <f>SUM(B65:B69)</f>
        <v>2012922</v>
      </c>
      <c r="H69" s="113">
        <f>SUM(C65:C69)</f>
        <v>2149368</v>
      </c>
      <c r="I69" s="113">
        <f>SUM(D65:D69)</f>
        <v>4162290</v>
      </c>
    </row>
    <row r="70" spans="1:14" x14ac:dyDescent="0.25">
      <c r="A70" s="112" t="s">
        <v>155</v>
      </c>
      <c r="B70" s="120">
        <v>363931</v>
      </c>
      <c r="C70" s="120">
        <v>395446</v>
      </c>
      <c r="D70" s="119">
        <v>759377</v>
      </c>
      <c r="K70" s="121"/>
      <c r="L70" s="114"/>
      <c r="M70" s="114"/>
      <c r="N70" s="114"/>
    </row>
    <row r="71" spans="1:14" x14ac:dyDescent="0.25">
      <c r="A71" s="112" t="s">
        <v>154</v>
      </c>
      <c r="B71" s="114">
        <v>354269</v>
      </c>
      <c r="C71" s="114">
        <v>386248</v>
      </c>
      <c r="D71" s="118">
        <v>740517</v>
      </c>
      <c r="K71" s="121"/>
      <c r="L71" s="114"/>
      <c r="M71" s="114"/>
      <c r="N71" s="114"/>
    </row>
    <row r="72" spans="1:14" x14ac:dyDescent="0.25">
      <c r="A72" s="112" t="s">
        <v>153</v>
      </c>
      <c r="B72" s="114">
        <v>344662</v>
      </c>
      <c r="C72" s="114">
        <v>378252</v>
      </c>
      <c r="D72" s="118">
        <v>722914</v>
      </c>
      <c r="K72" s="121"/>
      <c r="L72" s="114"/>
      <c r="M72" s="114"/>
      <c r="N72" s="114"/>
    </row>
    <row r="73" spans="1:14" x14ac:dyDescent="0.25">
      <c r="A73" s="112" t="s">
        <v>152</v>
      </c>
      <c r="B73" s="114">
        <v>335934</v>
      </c>
      <c r="C73" s="114">
        <v>371628</v>
      </c>
      <c r="D73" s="118">
        <v>707562</v>
      </c>
      <c r="K73" s="121"/>
      <c r="L73" s="114"/>
      <c r="M73" s="114"/>
      <c r="N73" s="114"/>
    </row>
    <row r="74" spans="1:14" x14ac:dyDescent="0.25">
      <c r="A74" s="112" t="s">
        <v>151</v>
      </c>
      <c r="B74" s="117">
        <v>318955</v>
      </c>
      <c r="C74" s="117">
        <v>352187</v>
      </c>
      <c r="D74" s="116">
        <v>671142</v>
      </c>
      <c r="F74" s="115" t="s">
        <v>150</v>
      </c>
      <c r="G74" s="113">
        <f>SUM(B70:B74)</f>
        <v>1717751</v>
      </c>
      <c r="H74" s="113">
        <f>SUM(C70:C74)</f>
        <v>1883761</v>
      </c>
      <c r="I74" s="113">
        <f>SUM(D70:D74)</f>
        <v>3601512</v>
      </c>
    </row>
    <row r="75" spans="1:14" x14ac:dyDescent="0.25">
      <c r="A75" s="112" t="s">
        <v>149</v>
      </c>
      <c r="B75" s="120">
        <v>309188</v>
      </c>
      <c r="C75" s="120">
        <v>346323</v>
      </c>
      <c r="D75" s="119">
        <v>655511</v>
      </c>
      <c r="K75" s="121"/>
      <c r="L75" s="114"/>
      <c r="M75" s="114"/>
      <c r="N75" s="114"/>
    </row>
    <row r="76" spans="1:14" x14ac:dyDescent="0.25">
      <c r="A76" s="112" t="s">
        <v>148</v>
      </c>
      <c r="B76" s="114">
        <v>304607</v>
      </c>
      <c r="C76" s="114">
        <v>343361</v>
      </c>
      <c r="D76" s="118">
        <v>647968</v>
      </c>
      <c r="K76" s="121"/>
      <c r="L76" s="114"/>
      <c r="M76" s="114"/>
      <c r="N76" s="114"/>
    </row>
    <row r="77" spans="1:14" x14ac:dyDescent="0.25">
      <c r="A77" s="112" t="s">
        <v>147</v>
      </c>
      <c r="B77" s="114">
        <v>311434</v>
      </c>
      <c r="C77" s="114">
        <v>353764</v>
      </c>
      <c r="D77" s="118">
        <v>665198</v>
      </c>
      <c r="K77" s="121"/>
      <c r="L77" s="114"/>
      <c r="M77" s="114"/>
      <c r="N77" s="114"/>
    </row>
    <row r="78" spans="1:14" x14ac:dyDescent="0.25">
      <c r="A78" s="112" t="s">
        <v>146</v>
      </c>
      <c r="B78" s="114">
        <v>308691</v>
      </c>
      <c r="C78" s="114">
        <v>353143</v>
      </c>
      <c r="D78" s="118">
        <v>661834</v>
      </c>
      <c r="K78" s="121"/>
      <c r="L78" s="114"/>
      <c r="M78" s="114"/>
      <c r="N78" s="114"/>
    </row>
    <row r="79" spans="1:14" x14ac:dyDescent="0.25">
      <c r="A79" s="112" t="s">
        <v>145</v>
      </c>
      <c r="B79" s="117">
        <v>315600</v>
      </c>
      <c r="C79" s="117">
        <v>366069</v>
      </c>
      <c r="D79" s="116">
        <v>681669</v>
      </c>
      <c r="F79" s="115" t="s">
        <v>144</v>
      </c>
      <c r="G79" s="113">
        <f>SUM(B75:B79)</f>
        <v>1549520</v>
      </c>
      <c r="H79" s="113">
        <f>SUM(C75:C79)</f>
        <v>1762660</v>
      </c>
      <c r="I79" s="113">
        <f>SUM(D75:D79)</f>
        <v>3312180</v>
      </c>
    </row>
    <row r="80" spans="1:14" x14ac:dyDescent="0.25">
      <c r="A80" s="112" t="s">
        <v>143</v>
      </c>
      <c r="B80" s="120">
        <v>302476</v>
      </c>
      <c r="C80" s="120">
        <v>354023</v>
      </c>
      <c r="D80" s="119">
        <v>656499</v>
      </c>
      <c r="K80" s="121"/>
      <c r="L80" s="114"/>
      <c r="M80" s="114"/>
      <c r="N80" s="114"/>
    </row>
    <row r="81" spans="1:14" x14ac:dyDescent="0.25">
      <c r="A81" s="112" t="s">
        <v>142</v>
      </c>
      <c r="B81" s="114">
        <v>294157</v>
      </c>
      <c r="C81" s="114">
        <v>350711</v>
      </c>
      <c r="D81" s="118">
        <v>644868</v>
      </c>
      <c r="K81" s="121"/>
      <c r="L81" s="114"/>
      <c r="M81" s="114"/>
      <c r="N81" s="114"/>
    </row>
    <row r="82" spans="1:14" x14ac:dyDescent="0.25">
      <c r="A82" s="112" t="s">
        <v>141</v>
      </c>
      <c r="B82" s="114">
        <v>219562</v>
      </c>
      <c r="C82" s="114">
        <v>267324</v>
      </c>
      <c r="D82" s="118">
        <v>486886</v>
      </c>
      <c r="K82" s="121"/>
      <c r="L82" s="114"/>
      <c r="M82" s="114"/>
      <c r="N82" s="114"/>
    </row>
    <row r="83" spans="1:14" x14ac:dyDescent="0.25">
      <c r="A83" s="112" t="s">
        <v>140</v>
      </c>
      <c r="B83" s="114">
        <v>218972</v>
      </c>
      <c r="C83" s="114">
        <v>271655</v>
      </c>
      <c r="D83" s="118">
        <v>490627</v>
      </c>
      <c r="K83" s="121"/>
      <c r="L83" s="114"/>
      <c r="M83" s="114"/>
      <c r="N83" s="114"/>
    </row>
    <row r="84" spans="1:14" x14ac:dyDescent="0.25">
      <c r="A84" s="112" t="s">
        <v>139</v>
      </c>
      <c r="B84" s="114">
        <v>211468</v>
      </c>
      <c r="C84" s="114">
        <v>270587</v>
      </c>
      <c r="D84" s="118">
        <v>482055</v>
      </c>
      <c r="F84" s="115" t="s">
        <v>138</v>
      </c>
      <c r="G84" s="113">
        <f>SUM(B80:B84)</f>
        <v>1246635</v>
      </c>
      <c r="H84" s="113">
        <f>SUM(C80:C84)</f>
        <v>1514300</v>
      </c>
      <c r="I84" s="113">
        <f>SUM(D80:D84)</f>
        <v>2760935</v>
      </c>
    </row>
    <row r="85" spans="1:14" x14ac:dyDescent="0.25">
      <c r="A85" s="112" t="s">
        <v>137</v>
      </c>
      <c r="B85" s="120">
        <v>201754</v>
      </c>
      <c r="C85" s="120">
        <v>263597</v>
      </c>
      <c r="D85" s="119">
        <v>465351</v>
      </c>
    </row>
    <row r="86" spans="1:14" x14ac:dyDescent="0.25">
      <c r="A86" s="112" t="s">
        <v>136</v>
      </c>
      <c r="B86" s="114">
        <v>193892</v>
      </c>
      <c r="C86" s="114">
        <v>259877</v>
      </c>
      <c r="D86" s="118">
        <v>453769</v>
      </c>
    </row>
    <row r="87" spans="1:14" x14ac:dyDescent="0.25">
      <c r="A87" s="112" t="s">
        <v>135</v>
      </c>
      <c r="B87" s="114">
        <v>201752</v>
      </c>
      <c r="C87" s="114">
        <v>277832</v>
      </c>
      <c r="D87" s="118">
        <v>479584</v>
      </c>
    </row>
    <row r="88" spans="1:14" x14ac:dyDescent="0.25">
      <c r="A88" s="112" t="s">
        <v>134</v>
      </c>
      <c r="B88" s="114">
        <v>187379</v>
      </c>
      <c r="C88" s="114">
        <v>263599</v>
      </c>
      <c r="D88" s="118">
        <v>450978</v>
      </c>
    </row>
    <row r="89" spans="1:14" x14ac:dyDescent="0.25">
      <c r="A89" s="112" t="s">
        <v>133</v>
      </c>
      <c r="B89" s="117">
        <v>167906</v>
      </c>
      <c r="C89" s="117">
        <v>245636</v>
      </c>
      <c r="D89" s="116">
        <v>413542</v>
      </c>
      <c r="F89" s="115" t="s">
        <v>132</v>
      </c>
      <c r="G89" s="113">
        <f>SUM(B85:B89)</f>
        <v>952683</v>
      </c>
      <c r="H89" s="113">
        <f>SUM(C85:C89)</f>
        <v>1310541</v>
      </c>
      <c r="I89" s="113">
        <f>SUM(D85:D89)</f>
        <v>2263224</v>
      </c>
    </row>
    <row r="90" spans="1:14" x14ac:dyDescent="0.25">
      <c r="A90" s="112" t="s">
        <v>131</v>
      </c>
      <c r="B90" s="120">
        <v>142357</v>
      </c>
      <c r="C90" s="120">
        <v>215951</v>
      </c>
      <c r="D90" s="119">
        <v>358308</v>
      </c>
    </row>
    <row r="91" spans="1:14" x14ac:dyDescent="0.25">
      <c r="A91" s="112" t="s">
        <v>130</v>
      </c>
      <c r="B91" s="114">
        <v>119118</v>
      </c>
      <c r="C91" s="114">
        <v>190900</v>
      </c>
      <c r="D91" s="118">
        <v>310018</v>
      </c>
    </row>
    <row r="92" spans="1:14" x14ac:dyDescent="0.25">
      <c r="A92" s="112" t="s">
        <v>129</v>
      </c>
      <c r="B92" s="114">
        <v>108115</v>
      </c>
      <c r="C92" s="114">
        <v>180952</v>
      </c>
      <c r="D92" s="118">
        <v>289067</v>
      </c>
    </row>
    <row r="93" spans="1:14" x14ac:dyDescent="0.25">
      <c r="A93" s="112" t="s">
        <v>128</v>
      </c>
      <c r="B93" s="114">
        <v>90989</v>
      </c>
      <c r="C93" s="114">
        <v>160844</v>
      </c>
      <c r="D93" s="118">
        <v>251833</v>
      </c>
    </row>
    <row r="94" spans="1:14" x14ac:dyDescent="0.25">
      <c r="A94" s="112" t="s">
        <v>127</v>
      </c>
      <c r="B94" s="117">
        <v>74831</v>
      </c>
      <c r="C94" s="117">
        <v>140419</v>
      </c>
      <c r="D94" s="116">
        <v>215250</v>
      </c>
      <c r="F94" s="115" t="s">
        <v>126</v>
      </c>
      <c r="G94" s="113">
        <f>SUM(B90:B94)</f>
        <v>535410</v>
      </c>
      <c r="H94" s="113">
        <f>SUM(C90:C94)</f>
        <v>889066</v>
      </c>
      <c r="I94" s="113">
        <f>SUM(D90:D94)</f>
        <v>1424476</v>
      </c>
    </row>
    <row r="95" spans="1:14" x14ac:dyDescent="0.25">
      <c r="A95" s="112" t="s">
        <v>125</v>
      </c>
      <c r="B95" s="120">
        <v>59756</v>
      </c>
      <c r="C95" s="120">
        <v>121773</v>
      </c>
      <c r="D95" s="119">
        <v>181529</v>
      </c>
    </row>
    <row r="96" spans="1:14" x14ac:dyDescent="0.25">
      <c r="A96" s="112" t="s">
        <v>124</v>
      </c>
      <c r="B96" s="114">
        <v>48855</v>
      </c>
      <c r="C96" s="114">
        <v>104919</v>
      </c>
      <c r="D96" s="118">
        <v>153774</v>
      </c>
    </row>
    <row r="97" spans="1:12" x14ac:dyDescent="0.25">
      <c r="A97" s="112" t="s">
        <v>123</v>
      </c>
      <c r="B97" s="114">
        <v>39332</v>
      </c>
      <c r="C97" s="114">
        <v>92832</v>
      </c>
      <c r="D97" s="118">
        <v>132164</v>
      </c>
    </row>
    <row r="98" spans="1:12" x14ac:dyDescent="0.25">
      <c r="A98" s="112" t="s">
        <v>122</v>
      </c>
      <c r="B98" s="114">
        <v>27464</v>
      </c>
      <c r="C98" s="114">
        <v>70257</v>
      </c>
      <c r="D98" s="118">
        <v>97721</v>
      </c>
    </row>
    <row r="99" spans="1:12" x14ac:dyDescent="0.25">
      <c r="A99" s="112" t="s">
        <v>121</v>
      </c>
      <c r="B99" s="117">
        <v>19574</v>
      </c>
      <c r="C99" s="117">
        <v>55020</v>
      </c>
      <c r="D99" s="116">
        <v>74594</v>
      </c>
      <c r="F99" s="115" t="s">
        <v>120</v>
      </c>
      <c r="G99" s="113">
        <f>SUM(B95:B99)</f>
        <v>194981</v>
      </c>
      <c r="H99" s="113">
        <f>SUM(C95:C99)</f>
        <v>444801</v>
      </c>
      <c r="I99" s="113">
        <f>SUM(D95:D99)</f>
        <v>639782</v>
      </c>
    </row>
    <row r="100" spans="1:12" x14ac:dyDescent="0.25">
      <c r="A100" s="112" t="s">
        <v>119</v>
      </c>
      <c r="B100" s="120">
        <v>13952</v>
      </c>
      <c r="C100" s="120">
        <v>42500</v>
      </c>
      <c r="D100" s="119">
        <v>56452</v>
      </c>
    </row>
    <row r="101" spans="1:12" x14ac:dyDescent="0.25">
      <c r="A101" s="112" t="s">
        <v>118</v>
      </c>
      <c r="B101" s="114">
        <v>9180</v>
      </c>
      <c r="C101" s="114">
        <v>31452</v>
      </c>
      <c r="D101" s="118">
        <v>40632</v>
      </c>
    </row>
    <row r="102" spans="1:12" x14ac:dyDescent="0.25">
      <c r="A102" s="112" t="s">
        <v>117</v>
      </c>
      <c r="B102" s="114">
        <v>5879</v>
      </c>
      <c r="C102" s="114">
        <v>22541</v>
      </c>
      <c r="D102" s="118">
        <v>28420</v>
      </c>
    </row>
    <row r="103" spans="1:12" x14ac:dyDescent="0.25">
      <c r="A103" s="112" t="s">
        <v>116</v>
      </c>
      <c r="B103" s="114">
        <v>4000</v>
      </c>
      <c r="C103" s="114">
        <v>15836</v>
      </c>
      <c r="D103" s="118">
        <v>19836</v>
      </c>
    </row>
    <row r="104" spans="1:12" x14ac:dyDescent="0.25">
      <c r="A104" s="112" t="s">
        <v>115</v>
      </c>
      <c r="B104" s="117">
        <v>2528</v>
      </c>
      <c r="C104" s="117">
        <v>10875</v>
      </c>
      <c r="D104" s="116">
        <v>13403</v>
      </c>
      <c r="F104" s="115" t="s">
        <v>114</v>
      </c>
      <c r="G104" s="113">
        <f>SUM(B100:B104)</f>
        <v>35539</v>
      </c>
      <c r="H104" s="113">
        <f>SUM(C100:C104)</f>
        <v>123204</v>
      </c>
      <c r="I104" s="113">
        <f>SUM(D100:D104)</f>
        <v>158743</v>
      </c>
    </row>
    <row r="105" spans="1:12" x14ac:dyDescent="0.25">
      <c r="A105" s="112" t="s">
        <v>113</v>
      </c>
      <c r="B105" s="114">
        <v>3454</v>
      </c>
      <c r="C105" s="114">
        <v>16991</v>
      </c>
      <c r="D105" s="114">
        <v>20445</v>
      </c>
      <c r="F105" s="115" t="s">
        <v>112</v>
      </c>
      <c r="G105" s="114">
        <f>B105</f>
        <v>3454</v>
      </c>
      <c r="H105" s="114">
        <f>C105</f>
        <v>16991</v>
      </c>
      <c r="I105" s="114">
        <f>D105</f>
        <v>20445</v>
      </c>
    </row>
    <row r="106" spans="1:12" x14ac:dyDescent="0.25">
      <c r="A106" s="112" t="s">
        <v>111</v>
      </c>
      <c r="B106" s="114">
        <v>28814832</v>
      </c>
      <c r="C106" s="114">
        <v>30182369</v>
      </c>
      <c r="D106" s="114">
        <v>58997201</v>
      </c>
      <c r="G106" s="113">
        <f>SUM(G9:G105)</f>
        <v>28814832</v>
      </c>
      <c r="H106" s="113">
        <f>SUM(H9:H105)</f>
        <v>30182369</v>
      </c>
      <c r="I106" s="113">
        <f>SUM(I9:I105)</f>
        <v>58997201</v>
      </c>
    </row>
    <row r="107" spans="1:12" x14ac:dyDescent="0.25">
      <c r="J107" s="113"/>
      <c r="K107" s="113"/>
      <c r="L107" s="11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3F50-6CD8-4766-AC4A-9BEB29858881}">
  <sheetPr>
    <tabColor rgb="FF92D050"/>
  </sheetPr>
  <dimension ref="A1:U107"/>
  <sheetViews>
    <sheetView zoomScale="85" zoomScaleNormal="85" workbookViewId="0">
      <selection activeCell="Q33" sqref="Q33"/>
    </sheetView>
  </sheetViews>
  <sheetFormatPr defaultRowHeight="15" x14ac:dyDescent="0.25"/>
  <cols>
    <col min="1" max="1" width="13.42578125" style="112" customWidth="1"/>
    <col min="2" max="2" width="10.85546875" style="112" customWidth="1"/>
    <col min="3" max="4" width="9.85546875" style="112" customWidth="1"/>
    <col min="5" max="5" width="4.42578125" style="112" customWidth="1"/>
    <col min="6" max="6" width="9.85546875" style="112" bestFit="1" customWidth="1"/>
    <col min="7" max="7" width="11" style="112" customWidth="1"/>
    <col min="8" max="8" width="10.85546875" style="112" bestFit="1" customWidth="1"/>
    <col min="9" max="9" width="10.85546875" style="112" customWidth="1"/>
    <col min="10" max="10" width="2.140625" style="112" customWidth="1"/>
    <col min="11" max="11" width="9.85546875" style="112" bestFit="1" customWidth="1"/>
    <col min="12" max="12" width="9.85546875" style="112" customWidth="1"/>
    <col min="13" max="13" width="10.7109375" style="112" customWidth="1"/>
    <col min="14" max="14" width="9.85546875" style="112" customWidth="1"/>
    <col min="15" max="15" width="2.28515625" style="112" customWidth="1"/>
    <col min="16" max="17" width="10.140625" style="112" bestFit="1" customWidth="1"/>
    <col min="18" max="18" width="3.42578125" style="112" customWidth="1"/>
    <col min="19" max="19" width="8.42578125" style="112" customWidth="1"/>
    <col min="20" max="21" width="9.85546875" style="112" bestFit="1" customWidth="1"/>
    <col min="22" max="22" width="10" style="112" customWidth="1"/>
    <col min="23" max="24" width="9.140625" style="112"/>
    <col min="25" max="25" width="8" style="112" customWidth="1"/>
    <col min="26" max="26" width="8.42578125" style="112" bestFit="1" customWidth="1"/>
    <col min="27" max="16384" width="9.140625" style="112"/>
  </cols>
  <sheetData>
    <row r="1" spans="1:20" x14ac:dyDescent="0.25">
      <c r="B1" s="131" t="s">
        <v>346</v>
      </c>
      <c r="C1" s="131"/>
    </row>
    <row r="2" spans="1:20" x14ac:dyDescent="0.25">
      <c r="A2" s="130" t="s">
        <v>242</v>
      </c>
      <c r="J2" s="129"/>
      <c r="K2" s="129"/>
      <c r="L2" s="129"/>
      <c r="T2" s="129" t="s">
        <v>345</v>
      </c>
    </row>
    <row r="3" spans="1:20" x14ac:dyDescent="0.25">
      <c r="F3" s="129"/>
      <c r="G3" s="129"/>
      <c r="H3" s="129"/>
    </row>
    <row r="4" spans="1:20" s="126" customFormat="1" ht="26.25" x14ac:dyDescent="0.25">
      <c r="A4" s="128" t="s">
        <v>240</v>
      </c>
      <c r="B4" s="127" t="s">
        <v>238</v>
      </c>
      <c r="C4" s="127" t="s">
        <v>237</v>
      </c>
      <c r="D4" s="127" t="s">
        <v>239</v>
      </c>
      <c r="G4" s="127" t="s">
        <v>238</v>
      </c>
      <c r="H4" s="127" t="s">
        <v>237</v>
      </c>
      <c r="I4" s="127" t="s">
        <v>239</v>
      </c>
      <c r="L4" s="127" t="s">
        <v>238</v>
      </c>
      <c r="M4" s="127" t="s">
        <v>237</v>
      </c>
      <c r="N4" s="127" t="s">
        <v>236</v>
      </c>
      <c r="P4" s="127" t="s">
        <v>235</v>
      </c>
      <c r="Q4" s="127" t="s">
        <v>234</v>
      </c>
    </row>
    <row r="5" spans="1:20" x14ac:dyDescent="0.25">
      <c r="A5" s="112" t="s">
        <v>344</v>
      </c>
      <c r="B5" s="120">
        <v>4173</v>
      </c>
      <c r="C5" s="120">
        <v>3844</v>
      </c>
      <c r="D5" s="119">
        <v>8017</v>
      </c>
      <c r="K5" s="121" t="s">
        <v>228</v>
      </c>
      <c r="L5" s="114">
        <f>G9</f>
        <v>21818</v>
      </c>
      <c r="M5" s="114">
        <f>H9</f>
        <v>20700</v>
      </c>
      <c r="N5" s="114">
        <f>I9</f>
        <v>42518</v>
      </c>
      <c r="P5" s="122">
        <f t="shared" ref="P5:P26" si="0">M5/$N$26</f>
        <v>1.6265567208616508E-2</v>
      </c>
      <c r="Q5" s="122">
        <f t="shared" ref="Q5:Q26" si="1">L5/$N$26*-1</f>
        <v>-1.7144064993120531E-2</v>
      </c>
      <c r="S5" s="123">
        <f t="shared" ref="S5:S26" si="2">-Q5</f>
        <v>1.7144064993120531E-2</v>
      </c>
    </row>
    <row r="6" spans="1:20" x14ac:dyDescent="0.25">
      <c r="A6" s="112" t="s">
        <v>343</v>
      </c>
      <c r="B6" s="114">
        <v>4217</v>
      </c>
      <c r="C6" s="114">
        <v>4096</v>
      </c>
      <c r="D6" s="118">
        <v>8313</v>
      </c>
      <c r="K6" s="121" t="s">
        <v>222</v>
      </c>
      <c r="L6" s="114">
        <f>G14</f>
        <v>26387</v>
      </c>
      <c r="M6" s="114">
        <f>H14</f>
        <v>24826</v>
      </c>
      <c r="N6" s="114">
        <f>I14</f>
        <v>51213</v>
      </c>
      <c r="P6" s="122">
        <f t="shared" si="0"/>
        <v>1.9507679783628669E-2</v>
      </c>
      <c r="Q6" s="122">
        <f t="shared" si="1"/>
        <v>-2.0734276421920956E-2</v>
      </c>
      <c r="S6" s="123">
        <f t="shared" si="2"/>
        <v>2.0734276421920956E-2</v>
      </c>
    </row>
    <row r="7" spans="1:20" x14ac:dyDescent="0.25">
      <c r="A7" s="112" t="s">
        <v>342</v>
      </c>
      <c r="B7" s="114">
        <v>4367</v>
      </c>
      <c r="C7" s="114">
        <v>4106</v>
      </c>
      <c r="D7" s="118">
        <v>8473</v>
      </c>
      <c r="K7" s="121" t="s">
        <v>216</v>
      </c>
      <c r="L7" s="114">
        <f>G19</f>
        <v>29620</v>
      </c>
      <c r="M7" s="114">
        <f>H19</f>
        <v>27828</v>
      </c>
      <c r="N7" s="114">
        <f>I19</f>
        <v>57448</v>
      </c>
      <c r="P7" s="122">
        <f t="shared" si="0"/>
        <v>2.1866579916974889E-2</v>
      </c>
      <c r="Q7" s="122">
        <f t="shared" si="1"/>
        <v>-2.3274690856001014E-2</v>
      </c>
      <c r="S7" s="123">
        <f t="shared" si="2"/>
        <v>2.3274690856001014E-2</v>
      </c>
    </row>
    <row r="8" spans="1:20" x14ac:dyDescent="0.25">
      <c r="A8" s="112" t="s">
        <v>341</v>
      </c>
      <c r="B8" s="114">
        <v>4446</v>
      </c>
      <c r="C8" s="114">
        <v>4232</v>
      </c>
      <c r="D8" s="118">
        <v>8678</v>
      </c>
      <c r="K8" s="121" t="s">
        <v>210</v>
      </c>
      <c r="L8" s="114">
        <f>G24</f>
        <v>30295</v>
      </c>
      <c r="M8" s="114">
        <f>H24</f>
        <v>28276</v>
      </c>
      <c r="N8" s="114">
        <f>I24</f>
        <v>58571</v>
      </c>
      <c r="P8" s="122">
        <f t="shared" si="0"/>
        <v>2.221860765173142E-2</v>
      </c>
      <c r="Q8" s="122">
        <f t="shared" si="1"/>
        <v>-2.3805089786716766E-2</v>
      </c>
      <c r="S8" s="123">
        <f t="shared" si="2"/>
        <v>2.3805089786716766E-2</v>
      </c>
    </row>
    <row r="9" spans="1:20" x14ac:dyDescent="0.25">
      <c r="A9" s="112" t="s">
        <v>340</v>
      </c>
      <c r="B9" s="117">
        <v>4615</v>
      </c>
      <c r="C9" s="117">
        <v>4422</v>
      </c>
      <c r="D9" s="116">
        <v>9037</v>
      </c>
      <c r="F9" s="125" t="s">
        <v>228</v>
      </c>
      <c r="G9" s="113">
        <f>SUM(B5:B9)</f>
        <v>21818</v>
      </c>
      <c r="H9" s="113">
        <f>SUM(C5:C9)</f>
        <v>20700</v>
      </c>
      <c r="I9" s="113">
        <f>SUM(D5:D9)</f>
        <v>42518</v>
      </c>
      <c r="K9" s="121" t="s">
        <v>204</v>
      </c>
      <c r="L9" s="114">
        <f>G29</f>
        <v>31654</v>
      </c>
      <c r="M9" s="114">
        <f>H29</f>
        <v>28669</v>
      </c>
      <c r="N9" s="114">
        <f>I29</f>
        <v>60323</v>
      </c>
      <c r="P9" s="122">
        <f t="shared" si="0"/>
        <v>2.2527417695837035E-2</v>
      </c>
      <c r="Q9" s="122">
        <f t="shared" si="1"/>
        <v>-2.4872959633891155E-2</v>
      </c>
      <c r="S9" s="123">
        <f t="shared" si="2"/>
        <v>2.4872959633891155E-2</v>
      </c>
    </row>
    <row r="10" spans="1:20" x14ac:dyDescent="0.25">
      <c r="A10" s="112" t="s">
        <v>339</v>
      </c>
      <c r="B10" s="120">
        <v>5006</v>
      </c>
      <c r="C10" s="120">
        <v>4669</v>
      </c>
      <c r="D10" s="119">
        <v>9675</v>
      </c>
      <c r="K10" s="121" t="s">
        <v>198</v>
      </c>
      <c r="L10" s="114">
        <f>G34</f>
        <v>32669</v>
      </c>
      <c r="M10" s="114">
        <f>H34</f>
        <v>30022</v>
      </c>
      <c r="N10" s="114">
        <f>I34</f>
        <v>62691</v>
      </c>
      <c r="P10" s="122">
        <f t="shared" si="0"/>
        <v>2.3590572885849505E-2</v>
      </c>
      <c r="Q10" s="122">
        <f t="shared" si="1"/>
        <v>-2.5670522470448921E-2</v>
      </c>
      <c r="S10" s="123">
        <f t="shared" si="2"/>
        <v>2.5670522470448921E-2</v>
      </c>
    </row>
    <row r="11" spans="1:20" x14ac:dyDescent="0.25">
      <c r="A11" s="112" t="s">
        <v>338</v>
      </c>
      <c r="B11" s="114">
        <v>5229</v>
      </c>
      <c r="C11" s="114">
        <v>4905</v>
      </c>
      <c r="D11" s="118">
        <v>10134</v>
      </c>
      <c r="K11" s="121" t="s">
        <v>192</v>
      </c>
      <c r="L11" s="114">
        <f>G39</f>
        <v>35210</v>
      </c>
      <c r="M11" s="114">
        <f>H39</f>
        <v>33267</v>
      </c>
      <c r="N11" s="114">
        <f>I39</f>
        <v>68477</v>
      </c>
      <c r="P11" s="122">
        <f t="shared" si="0"/>
        <v>2.6140416634253399E-2</v>
      </c>
      <c r="Q11" s="122">
        <f t="shared" si="1"/>
        <v>-2.7667179778521123E-2</v>
      </c>
      <c r="S11" s="123">
        <f t="shared" si="2"/>
        <v>2.7667179778521123E-2</v>
      </c>
    </row>
    <row r="12" spans="1:20" x14ac:dyDescent="0.25">
      <c r="A12" s="112" t="s">
        <v>337</v>
      </c>
      <c r="B12" s="114">
        <v>5330</v>
      </c>
      <c r="C12" s="114">
        <v>4997</v>
      </c>
      <c r="D12" s="118">
        <v>10327</v>
      </c>
      <c r="K12" s="121" t="s">
        <v>186</v>
      </c>
      <c r="L12" s="114">
        <f>G44</f>
        <v>37089</v>
      </c>
      <c r="M12" s="114">
        <f>H44</f>
        <v>36223</v>
      </c>
      <c r="N12" s="114">
        <f>I44</f>
        <v>73312</v>
      </c>
      <c r="P12" s="122">
        <f t="shared" si="0"/>
        <v>2.8463171062691583E-2</v>
      </c>
      <c r="Q12" s="122">
        <f t="shared" si="1"/>
        <v>-2.9143653246395056E-2</v>
      </c>
      <c r="S12" s="123">
        <f t="shared" si="2"/>
        <v>2.9143653246395056E-2</v>
      </c>
    </row>
    <row r="13" spans="1:20" x14ac:dyDescent="0.25">
      <c r="A13" s="112" t="s">
        <v>336</v>
      </c>
      <c r="B13" s="114">
        <v>5370</v>
      </c>
      <c r="C13" s="114">
        <v>5098</v>
      </c>
      <c r="D13" s="118">
        <v>10468</v>
      </c>
      <c r="K13" s="121" t="s">
        <v>180</v>
      </c>
      <c r="L13" s="114">
        <f>G49</f>
        <v>41490</v>
      </c>
      <c r="M13" s="114">
        <f>H49</f>
        <v>40843</v>
      </c>
      <c r="N13" s="114">
        <f>I49</f>
        <v>82333</v>
      </c>
      <c r="P13" s="122">
        <f t="shared" si="0"/>
        <v>3.2093457077368312E-2</v>
      </c>
      <c r="Q13" s="122">
        <f t="shared" si="1"/>
        <v>-3.2601854274661779E-2</v>
      </c>
      <c r="S13" s="123">
        <f t="shared" si="2"/>
        <v>3.2601854274661779E-2</v>
      </c>
    </row>
    <row r="14" spans="1:20" x14ac:dyDescent="0.25">
      <c r="A14" s="112" t="s">
        <v>335</v>
      </c>
      <c r="B14" s="117">
        <v>5452</v>
      </c>
      <c r="C14" s="117">
        <v>5157</v>
      </c>
      <c r="D14" s="116">
        <v>10609</v>
      </c>
      <c r="F14" s="115" t="s">
        <v>222</v>
      </c>
      <c r="G14" s="113">
        <f>SUM(B10:B14)</f>
        <v>26387</v>
      </c>
      <c r="H14" s="113">
        <f>SUM(C10:C14)</f>
        <v>24826</v>
      </c>
      <c r="I14" s="113">
        <f>SUM(D10:D14)</f>
        <v>51213</v>
      </c>
      <c r="K14" s="121" t="s">
        <v>174</v>
      </c>
      <c r="L14" s="114">
        <f>G54</f>
        <v>47237</v>
      </c>
      <c r="M14" s="114">
        <f>H54</f>
        <v>47476</v>
      </c>
      <c r="N14" s="114">
        <f>I54</f>
        <v>94713</v>
      </c>
      <c r="P14" s="122">
        <f t="shared" si="0"/>
        <v>3.7305510569868472E-2</v>
      </c>
      <c r="Q14" s="122">
        <f t="shared" si="1"/>
        <v>-3.7117710059585411E-2</v>
      </c>
      <c r="S14" s="123">
        <f t="shared" si="2"/>
        <v>3.7117710059585411E-2</v>
      </c>
    </row>
    <row r="15" spans="1:20" x14ac:dyDescent="0.25">
      <c r="A15" s="112" t="s">
        <v>334</v>
      </c>
      <c r="B15" s="120">
        <v>5709</v>
      </c>
      <c r="C15" s="120">
        <v>5485</v>
      </c>
      <c r="D15" s="119">
        <v>11194</v>
      </c>
      <c r="K15" s="121" t="s">
        <v>168</v>
      </c>
      <c r="L15" s="114">
        <f>G59</f>
        <v>50462</v>
      </c>
      <c r="M15" s="114">
        <f>H59</f>
        <v>52051</v>
      </c>
      <c r="N15" s="114">
        <f>I59</f>
        <v>102513</v>
      </c>
      <c r="P15" s="122">
        <f t="shared" si="0"/>
        <v>4.0900436655830812E-2</v>
      </c>
      <c r="Q15" s="122">
        <f t="shared" si="1"/>
        <v>-3.9651838284116239E-2</v>
      </c>
      <c r="S15" s="123">
        <f t="shared" si="2"/>
        <v>3.9651838284116239E-2</v>
      </c>
    </row>
    <row r="16" spans="1:20" x14ac:dyDescent="0.25">
      <c r="A16" s="112" t="s">
        <v>333</v>
      </c>
      <c r="B16" s="114">
        <v>5915</v>
      </c>
      <c r="C16" s="114">
        <v>5410</v>
      </c>
      <c r="D16" s="118">
        <v>11325</v>
      </c>
      <c r="K16" s="121" t="s">
        <v>162</v>
      </c>
      <c r="L16" s="114">
        <f>G64</f>
        <v>51284</v>
      </c>
      <c r="M16" s="114">
        <f>H64</f>
        <v>53272</v>
      </c>
      <c r="N16" s="114">
        <f>I64</f>
        <v>104556</v>
      </c>
      <c r="P16" s="122">
        <f t="shared" si="0"/>
        <v>4.1859869388281089E-2</v>
      </c>
      <c r="Q16" s="122">
        <f t="shared" si="1"/>
        <v>-4.0297746315298984E-2</v>
      </c>
      <c r="S16" s="123">
        <f t="shared" si="2"/>
        <v>4.0297746315298984E-2</v>
      </c>
    </row>
    <row r="17" spans="1:21" x14ac:dyDescent="0.25">
      <c r="A17" s="112" t="s">
        <v>332</v>
      </c>
      <c r="B17" s="114">
        <v>5963</v>
      </c>
      <c r="C17" s="114">
        <v>5652</v>
      </c>
      <c r="D17" s="118">
        <v>11615</v>
      </c>
      <c r="K17" s="121" t="s">
        <v>156</v>
      </c>
      <c r="L17" s="114">
        <f>G69</f>
        <v>44371</v>
      </c>
      <c r="M17" s="114">
        <f>H69</f>
        <v>47873</v>
      </c>
      <c r="N17" s="114">
        <f>I69</f>
        <v>92244</v>
      </c>
      <c r="P17" s="122">
        <f t="shared" si="0"/>
        <v>3.7617463718748696E-2</v>
      </c>
      <c r="Q17" s="122">
        <f t="shared" si="1"/>
        <v>-3.4865675488575991E-2</v>
      </c>
      <c r="S17" s="123">
        <f t="shared" si="2"/>
        <v>3.4865675488575991E-2</v>
      </c>
    </row>
    <row r="18" spans="1:21" x14ac:dyDescent="0.25">
      <c r="A18" s="112" t="s">
        <v>331</v>
      </c>
      <c r="B18" s="114">
        <v>5927</v>
      </c>
      <c r="C18" s="114">
        <v>5523</v>
      </c>
      <c r="D18" s="118">
        <v>11450</v>
      </c>
      <c r="K18" s="121" t="s">
        <v>150</v>
      </c>
      <c r="L18" s="114">
        <f>G74</f>
        <v>39571</v>
      </c>
      <c r="M18" s="114">
        <f>H74</f>
        <v>42936</v>
      </c>
      <c r="N18" s="114">
        <f>I74</f>
        <v>82507</v>
      </c>
      <c r="P18" s="122">
        <f t="shared" si="0"/>
        <v>3.3738086650683979E-2</v>
      </c>
      <c r="Q18" s="122">
        <f t="shared" si="1"/>
        <v>-3.1093949759041731E-2</v>
      </c>
      <c r="S18" s="123">
        <f t="shared" si="2"/>
        <v>3.1093949759041731E-2</v>
      </c>
      <c r="U18" s="105" t="s">
        <v>399</v>
      </c>
    </row>
    <row r="19" spans="1:21" x14ac:dyDescent="0.25">
      <c r="A19" s="112" t="s">
        <v>330</v>
      </c>
      <c r="B19" s="117">
        <v>6106</v>
      </c>
      <c r="C19" s="117">
        <v>5758</v>
      </c>
      <c r="D19" s="116">
        <v>11864</v>
      </c>
      <c r="F19" s="115" t="s">
        <v>216</v>
      </c>
      <c r="G19" s="113">
        <f>SUM(B15:B19)</f>
        <v>29620</v>
      </c>
      <c r="H19" s="113">
        <f>SUM(C15:C19)</f>
        <v>27828</v>
      </c>
      <c r="I19" s="113">
        <f>SUM(D15:D19)</f>
        <v>57448</v>
      </c>
      <c r="K19" s="121" t="s">
        <v>144</v>
      </c>
      <c r="L19" s="114">
        <f>G79</f>
        <v>36087</v>
      </c>
      <c r="M19" s="114">
        <f>H79</f>
        <v>40724</v>
      </c>
      <c r="N19" s="114">
        <f>I79</f>
        <v>76811</v>
      </c>
      <c r="P19" s="122">
        <f t="shared" si="0"/>
        <v>3.1999949710323605E-2</v>
      </c>
      <c r="Q19" s="122">
        <f t="shared" si="1"/>
        <v>-2.8356305500354777E-2</v>
      </c>
      <c r="S19" s="123">
        <f t="shared" si="2"/>
        <v>2.8356305500354777E-2</v>
      </c>
    </row>
    <row r="20" spans="1:21" x14ac:dyDescent="0.25">
      <c r="A20" s="112" t="s">
        <v>329</v>
      </c>
      <c r="B20" s="120">
        <v>5969</v>
      </c>
      <c r="C20" s="120">
        <v>5702</v>
      </c>
      <c r="D20" s="119">
        <v>11671</v>
      </c>
      <c r="K20" s="121" t="s">
        <v>138</v>
      </c>
      <c r="L20" s="114">
        <f>G84</f>
        <v>27593</v>
      </c>
      <c r="M20" s="114">
        <f>H84</f>
        <v>32396</v>
      </c>
      <c r="N20" s="114">
        <f>I84</f>
        <v>59989</v>
      </c>
      <c r="P20" s="132">
        <f t="shared" si="0"/>
        <v>2.545600556958166E-2</v>
      </c>
      <c r="Q20" s="122">
        <f t="shared" si="1"/>
        <v>-2.1681922511466438E-2</v>
      </c>
      <c r="S20" s="132">
        <f t="shared" si="2"/>
        <v>2.1681922511466438E-2</v>
      </c>
    </row>
    <row r="21" spans="1:21" x14ac:dyDescent="0.25">
      <c r="A21" s="112" t="s">
        <v>328</v>
      </c>
      <c r="B21" s="114">
        <v>5966</v>
      </c>
      <c r="C21" s="114">
        <v>5571</v>
      </c>
      <c r="D21" s="118">
        <v>11537</v>
      </c>
      <c r="K21" s="121" t="s">
        <v>132</v>
      </c>
      <c r="L21" s="114">
        <f>G89</f>
        <v>20966</v>
      </c>
      <c r="M21" s="114">
        <f>H89</f>
        <v>27896</v>
      </c>
      <c r="N21" s="114">
        <f>I89</f>
        <v>48862</v>
      </c>
      <c r="P21" s="132">
        <f t="shared" si="0"/>
        <v>2.1920012698143289E-2</v>
      </c>
      <c r="Q21" s="122">
        <f t="shared" si="1"/>
        <v>-1.64745836761282E-2</v>
      </c>
      <c r="S21" s="132">
        <f t="shared" si="2"/>
        <v>1.64745836761282E-2</v>
      </c>
    </row>
    <row r="22" spans="1:21" x14ac:dyDescent="0.25">
      <c r="A22" s="112" t="s">
        <v>327</v>
      </c>
      <c r="B22" s="114">
        <v>5992</v>
      </c>
      <c r="C22" s="114">
        <v>5739</v>
      </c>
      <c r="D22" s="118">
        <v>11731</v>
      </c>
      <c r="K22" s="121" t="s">
        <v>126</v>
      </c>
      <c r="L22" s="114">
        <f>G94</f>
        <v>12939</v>
      </c>
      <c r="M22" s="114">
        <f>H94</f>
        <v>20588</v>
      </c>
      <c r="N22" s="114">
        <f>I94</f>
        <v>33527</v>
      </c>
      <c r="P22" s="132">
        <f t="shared" si="0"/>
        <v>1.6177560274927373E-2</v>
      </c>
      <c r="Q22" s="122">
        <f t="shared" si="1"/>
        <v>-1.0167158169675797E-2</v>
      </c>
      <c r="S22" s="132">
        <f t="shared" si="2"/>
        <v>1.0167158169675797E-2</v>
      </c>
    </row>
    <row r="23" spans="1:21" x14ac:dyDescent="0.25">
      <c r="A23" s="112" t="s">
        <v>326</v>
      </c>
      <c r="B23" s="114">
        <v>6246</v>
      </c>
      <c r="C23" s="114">
        <v>5644</v>
      </c>
      <c r="D23" s="118">
        <v>11890</v>
      </c>
      <c r="K23" s="121" t="s">
        <v>120</v>
      </c>
      <c r="L23" s="114">
        <f>G99</f>
        <v>4901</v>
      </c>
      <c r="M23" s="114">
        <f>H99</f>
        <v>10623</v>
      </c>
      <c r="N23" s="114">
        <f>I99</f>
        <v>15524</v>
      </c>
      <c r="P23" s="132">
        <f t="shared" si="0"/>
        <v>8.3473005051755145E-3</v>
      </c>
      <c r="Q23" s="122">
        <f t="shared" si="1"/>
        <v>-3.8510891250932125E-3</v>
      </c>
      <c r="S23" s="132">
        <f t="shared" si="2"/>
        <v>3.8510891250932125E-3</v>
      </c>
    </row>
    <row r="24" spans="1:21" x14ac:dyDescent="0.25">
      <c r="A24" s="112" t="s">
        <v>325</v>
      </c>
      <c r="B24" s="114">
        <v>6122</v>
      </c>
      <c r="C24" s="114">
        <v>5620</v>
      </c>
      <c r="D24" s="118">
        <v>11742</v>
      </c>
      <c r="F24" s="115" t="s">
        <v>210</v>
      </c>
      <c r="G24" s="113">
        <f>SUM(B20:B24)</f>
        <v>30295</v>
      </c>
      <c r="H24" s="113">
        <f>SUM(C20:C24)</f>
        <v>28276</v>
      </c>
      <c r="I24" s="113">
        <f>SUM(D20:D24)</f>
        <v>58571</v>
      </c>
      <c r="K24" s="121" t="s">
        <v>114</v>
      </c>
      <c r="L24" s="114">
        <f t="shared" ref="L24:N25" si="3">G104</f>
        <v>921</v>
      </c>
      <c r="M24" s="114">
        <f t="shared" si="3"/>
        <v>2979</v>
      </c>
      <c r="N24" s="114">
        <f t="shared" si="3"/>
        <v>3900</v>
      </c>
      <c r="P24" s="132">
        <f t="shared" si="0"/>
        <v>2.3408272808922016E-3</v>
      </c>
      <c r="Q24" s="122">
        <f t="shared" si="1"/>
        <v>-7.2369987435438659E-4</v>
      </c>
      <c r="S24" s="132">
        <f t="shared" si="2"/>
        <v>7.2369987435438659E-4</v>
      </c>
    </row>
    <row r="25" spans="1:21" x14ac:dyDescent="0.25">
      <c r="A25" s="112" t="s">
        <v>324</v>
      </c>
      <c r="B25" s="120">
        <v>6088</v>
      </c>
      <c r="C25" s="120">
        <v>5491</v>
      </c>
      <c r="D25" s="119">
        <v>11579</v>
      </c>
      <c r="K25" s="121" t="s">
        <v>112</v>
      </c>
      <c r="L25" s="114">
        <f t="shared" si="3"/>
        <v>115</v>
      </c>
      <c r="M25" s="114">
        <f t="shared" si="3"/>
        <v>480</v>
      </c>
      <c r="N25" s="114">
        <f t="shared" si="3"/>
        <v>595</v>
      </c>
      <c r="P25" s="132">
        <f t="shared" si="0"/>
        <v>3.7717257295342624E-4</v>
      </c>
      <c r="Q25" s="122">
        <f t="shared" si="1"/>
        <v>-9.0364262270091703E-5</v>
      </c>
      <c r="S25" s="132">
        <f t="shared" si="2"/>
        <v>9.0364262270091703E-5</v>
      </c>
    </row>
    <row r="26" spans="1:21" x14ac:dyDescent="0.25">
      <c r="A26" s="112" t="s">
        <v>323</v>
      </c>
      <c r="B26" s="114">
        <v>6209</v>
      </c>
      <c r="C26" s="114">
        <v>5755</v>
      </c>
      <c r="D26" s="118">
        <v>11964</v>
      </c>
      <c r="K26" s="121"/>
      <c r="L26" s="124">
        <f>SUM(L5:L25)</f>
        <v>622679</v>
      </c>
      <c r="M26" s="124">
        <f>SUM(M5:M25)</f>
        <v>649948</v>
      </c>
      <c r="N26" s="124">
        <f>SUM(N5:N25)</f>
        <v>1272627</v>
      </c>
      <c r="P26" s="122">
        <f t="shared" si="0"/>
        <v>0.51071366551236141</v>
      </c>
      <c r="Q26" s="122">
        <f t="shared" si="1"/>
        <v>-0.48928633448763859</v>
      </c>
      <c r="S26" s="123">
        <f t="shared" si="2"/>
        <v>0.48928633448763859</v>
      </c>
    </row>
    <row r="27" spans="1:21" x14ac:dyDescent="0.25">
      <c r="A27" s="112" t="s">
        <v>322</v>
      </c>
      <c r="B27" s="114">
        <v>6481</v>
      </c>
      <c r="C27" s="114">
        <v>5728</v>
      </c>
      <c r="D27" s="118">
        <v>12209</v>
      </c>
      <c r="K27" s="121"/>
      <c r="L27" s="114"/>
      <c r="M27" s="114"/>
      <c r="N27" s="114"/>
      <c r="Q27" s="122"/>
    </row>
    <row r="28" spans="1:21" x14ac:dyDescent="0.25">
      <c r="A28" s="112" t="s">
        <v>321</v>
      </c>
      <c r="B28" s="114">
        <v>6370</v>
      </c>
      <c r="C28" s="114">
        <v>5755</v>
      </c>
      <c r="D28" s="118">
        <v>12125</v>
      </c>
      <c r="K28" s="121"/>
      <c r="L28" s="114"/>
      <c r="M28" s="114"/>
      <c r="N28" s="114"/>
    </row>
    <row r="29" spans="1:21" x14ac:dyDescent="0.25">
      <c r="A29" s="112" t="s">
        <v>320</v>
      </c>
      <c r="B29" s="117">
        <v>6506</v>
      </c>
      <c r="C29" s="117">
        <v>5940</v>
      </c>
      <c r="D29" s="116">
        <v>12446</v>
      </c>
      <c r="F29" s="115" t="s">
        <v>204</v>
      </c>
      <c r="G29" s="113">
        <f>SUM(B25:B29)</f>
        <v>31654</v>
      </c>
      <c r="H29" s="113">
        <f>SUM(C25:C29)</f>
        <v>28669</v>
      </c>
      <c r="I29" s="113">
        <f>SUM(D25:D29)</f>
        <v>60323</v>
      </c>
    </row>
    <row r="30" spans="1:21" x14ac:dyDescent="0.25">
      <c r="A30" s="112" t="s">
        <v>319</v>
      </c>
      <c r="B30" s="120">
        <v>6476</v>
      </c>
      <c r="C30" s="120">
        <v>5820</v>
      </c>
      <c r="D30" s="119">
        <v>12296</v>
      </c>
      <c r="K30" s="121"/>
      <c r="L30" s="114"/>
      <c r="M30" s="114"/>
      <c r="N30" s="114"/>
    </row>
    <row r="31" spans="1:21" x14ac:dyDescent="0.25">
      <c r="A31" s="112" t="s">
        <v>318</v>
      </c>
      <c r="B31" s="114">
        <v>6461</v>
      </c>
      <c r="C31" s="114">
        <v>5971</v>
      </c>
      <c r="D31" s="118">
        <v>12432</v>
      </c>
      <c r="K31" s="121"/>
      <c r="L31" s="114"/>
      <c r="M31" s="114"/>
      <c r="N31" s="114"/>
    </row>
    <row r="32" spans="1:21" x14ac:dyDescent="0.25">
      <c r="A32" s="112" t="s">
        <v>317</v>
      </c>
      <c r="B32" s="114">
        <v>6456</v>
      </c>
      <c r="C32" s="114">
        <v>5846</v>
      </c>
      <c r="D32" s="118">
        <v>12302</v>
      </c>
      <c r="K32" s="121"/>
      <c r="L32" s="114"/>
      <c r="M32" s="114"/>
      <c r="N32" s="114"/>
    </row>
    <row r="33" spans="1:14" x14ac:dyDescent="0.25">
      <c r="A33" s="112" t="s">
        <v>316</v>
      </c>
      <c r="B33" s="114">
        <v>6551</v>
      </c>
      <c r="C33" s="114">
        <v>6150</v>
      </c>
      <c r="D33" s="118">
        <v>12701</v>
      </c>
      <c r="K33" s="121"/>
      <c r="L33" s="114"/>
      <c r="M33" s="114"/>
      <c r="N33" s="114"/>
    </row>
    <row r="34" spans="1:14" x14ac:dyDescent="0.25">
      <c r="A34" s="112" t="s">
        <v>315</v>
      </c>
      <c r="B34" s="117">
        <v>6725</v>
      </c>
      <c r="C34" s="117">
        <v>6235</v>
      </c>
      <c r="D34" s="116">
        <v>12960</v>
      </c>
      <c r="F34" s="115" t="s">
        <v>198</v>
      </c>
      <c r="G34" s="113">
        <f>SUM(B30:B34)</f>
        <v>32669</v>
      </c>
      <c r="H34" s="113">
        <f>SUM(C30:C34)</f>
        <v>30022</v>
      </c>
      <c r="I34" s="113">
        <f>SUM(D30:D34)</f>
        <v>62691</v>
      </c>
    </row>
    <row r="35" spans="1:14" x14ac:dyDescent="0.25">
      <c r="A35" s="112" t="s">
        <v>314</v>
      </c>
      <c r="B35" s="120">
        <v>6939</v>
      </c>
      <c r="C35" s="120">
        <v>6481</v>
      </c>
      <c r="D35" s="119">
        <v>13420</v>
      </c>
      <c r="K35" s="121"/>
      <c r="L35" s="114"/>
      <c r="M35" s="114"/>
      <c r="N35" s="114"/>
    </row>
    <row r="36" spans="1:14" x14ac:dyDescent="0.25">
      <c r="A36" s="112" t="s">
        <v>313</v>
      </c>
      <c r="B36" s="114">
        <v>6906</v>
      </c>
      <c r="C36" s="114">
        <v>6520</v>
      </c>
      <c r="D36" s="118">
        <v>13426</v>
      </c>
      <c r="K36" s="121"/>
      <c r="L36" s="114"/>
      <c r="M36" s="114"/>
      <c r="N36" s="114"/>
    </row>
    <row r="37" spans="1:14" x14ac:dyDescent="0.25">
      <c r="A37" s="112" t="s">
        <v>312</v>
      </c>
      <c r="B37" s="114">
        <v>7058</v>
      </c>
      <c r="C37" s="114">
        <v>6705</v>
      </c>
      <c r="D37" s="118">
        <v>13763</v>
      </c>
      <c r="K37" s="121"/>
      <c r="L37" s="114"/>
      <c r="M37" s="114"/>
      <c r="N37" s="114"/>
    </row>
    <row r="38" spans="1:14" x14ac:dyDescent="0.25">
      <c r="A38" s="112" t="s">
        <v>311</v>
      </c>
      <c r="B38" s="114">
        <v>7117</v>
      </c>
      <c r="C38" s="114">
        <v>6645</v>
      </c>
      <c r="D38" s="118">
        <v>13762</v>
      </c>
      <c r="K38" s="121"/>
      <c r="L38" s="114"/>
      <c r="M38" s="114"/>
      <c r="N38" s="114"/>
    </row>
    <row r="39" spans="1:14" x14ac:dyDescent="0.25">
      <c r="A39" s="112" t="s">
        <v>310</v>
      </c>
      <c r="B39" s="117">
        <v>7190</v>
      </c>
      <c r="C39" s="117">
        <v>6916</v>
      </c>
      <c r="D39" s="116">
        <v>14106</v>
      </c>
      <c r="F39" s="115" t="s">
        <v>192</v>
      </c>
      <c r="G39" s="113">
        <f>SUM(B35:B39)</f>
        <v>35210</v>
      </c>
      <c r="H39" s="113">
        <f>SUM(C35:C39)</f>
        <v>33267</v>
      </c>
      <c r="I39" s="113">
        <f>SUM(D35:D39)</f>
        <v>68477</v>
      </c>
    </row>
    <row r="40" spans="1:14" x14ac:dyDescent="0.25">
      <c r="A40" s="112" t="s">
        <v>309</v>
      </c>
      <c r="B40" s="120">
        <v>6988</v>
      </c>
      <c r="C40" s="120">
        <v>6863</v>
      </c>
      <c r="D40" s="119">
        <v>13851</v>
      </c>
      <c r="K40" s="121"/>
      <c r="L40" s="114"/>
      <c r="M40" s="114"/>
      <c r="N40" s="114"/>
    </row>
    <row r="41" spans="1:14" x14ac:dyDescent="0.25">
      <c r="A41" s="112" t="s">
        <v>308</v>
      </c>
      <c r="B41" s="114">
        <v>7260</v>
      </c>
      <c r="C41" s="114">
        <v>7128</v>
      </c>
      <c r="D41" s="118">
        <v>14388</v>
      </c>
      <c r="K41" s="121"/>
      <c r="L41" s="114"/>
      <c r="M41" s="114"/>
      <c r="N41" s="114"/>
    </row>
    <row r="42" spans="1:14" x14ac:dyDescent="0.25">
      <c r="A42" s="112" t="s">
        <v>307</v>
      </c>
      <c r="B42" s="114">
        <v>7494</v>
      </c>
      <c r="C42" s="114">
        <v>7362</v>
      </c>
      <c r="D42" s="118">
        <v>14856</v>
      </c>
      <c r="K42" s="121"/>
      <c r="L42" s="114"/>
      <c r="M42" s="114"/>
      <c r="N42" s="114"/>
    </row>
    <row r="43" spans="1:14" x14ac:dyDescent="0.25">
      <c r="A43" s="112" t="s">
        <v>306</v>
      </c>
      <c r="B43" s="114">
        <v>7668</v>
      </c>
      <c r="C43" s="114">
        <v>7426</v>
      </c>
      <c r="D43" s="118">
        <v>15094</v>
      </c>
      <c r="K43" s="121"/>
      <c r="L43" s="114"/>
      <c r="M43" s="114"/>
      <c r="N43" s="114"/>
    </row>
    <row r="44" spans="1:14" x14ac:dyDescent="0.25">
      <c r="A44" s="112" t="s">
        <v>305</v>
      </c>
      <c r="B44" s="117">
        <v>7679</v>
      </c>
      <c r="C44" s="117">
        <v>7444</v>
      </c>
      <c r="D44" s="116">
        <v>15123</v>
      </c>
      <c r="F44" s="115" t="s">
        <v>186</v>
      </c>
      <c r="G44" s="113">
        <f>SUM(B40:B44)</f>
        <v>37089</v>
      </c>
      <c r="H44" s="113">
        <f>SUM(C40:C44)</f>
        <v>36223</v>
      </c>
      <c r="I44" s="113">
        <f>SUM(D40:D44)</f>
        <v>73312</v>
      </c>
    </row>
    <row r="45" spans="1:14" x14ac:dyDescent="0.25">
      <c r="A45" s="112" t="s">
        <v>304</v>
      </c>
      <c r="B45" s="120">
        <v>7902</v>
      </c>
      <c r="C45" s="120">
        <v>7962</v>
      </c>
      <c r="D45" s="119">
        <v>15864</v>
      </c>
      <c r="K45" s="121"/>
      <c r="L45" s="114"/>
      <c r="M45" s="114"/>
      <c r="N45" s="114"/>
    </row>
    <row r="46" spans="1:14" x14ac:dyDescent="0.25">
      <c r="A46" s="112" t="s">
        <v>303</v>
      </c>
      <c r="B46" s="114">
        <v>7926</v>
      </c>
      <c r="C46" s="114">
        <v>7828</v>
      </c>
      <c r="D46" s="118">
        <v>15754</v>
      </c>
      <c r="K46" s="121"/>
      <c r="L46" s="114"/>
      <c r="M46" s="114"/>
      <c r="N46" s="114"/>
    </row>
    <row r="47" spans="1:14" x14ac:dyDescent="0.25">
      <c r="A47" s="112" t="s">
        <v>302</v>
      </c>
      <c r="B47" s="114">
        <v>8245</v>
      </c>
      <c r="C47" s="114">
        <v>8000</v>
      </c>
      <c r="D47" s="118">
        <v>16245</v>
      </c>
      <c r="K47" s="121"/>
      <c r="L47" s="114"/>
      <c r="M47" s="114"/>
      <c r="N47" s="114"/>
    </row>
    <row r="48" spans="1:14" x14ac:dyDescent="0.25">
      <c r="A48" s="112" t="s">
        <v>301</v>
      </c>
      <c r="B48" s="114">
        <v>8517</v>
      </c>
      <c r="C48" s="114">
        <v>8400</v>
      </c>
      <c r="D48" s="118">
        <v>16917</v>
      </c>
      <c r="K48" s="121"/>
      <c r="L48" s="114"/>
      <c r="M48" s="114"/>
      <c r="N48" s="114"/>
    </row>
    <row r="49" spans="1:14" x14ac:dyDescent="0.25">
      <c r="A49" s="112" t="s">
        <v>300</v>
      </c>
      <c r="B49" s="117">
        <v>8900</v>
      </c>
      <c r="C49" s="117">
        <v>8653</v>
      </c>
      <c r="D49" s="116">
        <v>17553</v>
      </c>
      <c r="F49" s="115" t="s">
        <v>180</v>
      </c>
      <c r="G49" s="113">
        <f>SUM(B45:B49)</f>
        <v>41490</v>
      </c>
      <c r="H49" s="113">
        <f>SUM(C45:C49)</f>
        <v>40843</v>
      </c>
      <c r="I49" s="113">
        <f>SUM(D45:D49)</f>
        <v>82333</v>
      </c>
    </row>
    <row r="50" spans="1:14" x14ac:dyDescent="0.25">
      <c r="A50" s="112" t="s">
        <v>299</v>
      </c>
      <c r="B50" s="120">
        <v>8955</v>
      </c>
      <c r="C50" s="120">
        <v>8768</v>
      </c>
      <c r="D50" s="119">
        <v>17723</v>
      </c>
      <c r="K50" s="121"/>
      <c r="L50" s="114"/>
      <c r="M50" s="114"/>
      <c r="N50" s="114"/>
    </row>
    <row r="51" spans="1:14" x14ac:dyDescent="0.25">
      <c r="A51" s="112" t="s">
        <v>298</v>
      </c>
      <c r="B51" s="114">
        <v>9302</v>
      </c>
      <c r="C51" s="114">
        <v>9214</v>
      </c>
      <c r="D51" s="118">
        <v>18516</v>
      </c>
      <c r="K51" s="121"/>
      <c r="L51" s="114"/>
      <c r="M51" s="114"/>
      <c r="N51" s="114"/>
    </row>
    <row r="52" spans="1:14" x14ac:dyDescent="0.25">
      <c r="A52" s="112" t="s">
        <v>297</v>
      </c>
      <c r="B52" s="114">
        <v>9374</v>
      </c>
      <c r="C52" s="114">
        <v>9646</v>
      </c>
      <c r="D52" s="118">
        <v>19020</v>
      </c>
      <c r="K52" s="121"/>
      <c r="L52" s="114"/>
      <c r="M52" s="114"/>
      <c r="N52" s="114"/>
    </row>
    <row r="53" spans="1:14" x14ac:dyDescent="0.25">
      <c r="A53" s="112" t="s">
        <v>296</v>
      </c>
      <c r="B53" s="114">
        <v>9938</v>
      </c>
      <c r="C53" s="114">
        <v>9904</v>
      </c>
      <c r="D53" s="118">
        <v>19842</v>
      </c>
      <c r="K53" s="121"/>
      <c r="L53" s="114"/>
      <c r="M53" s="114"/>
      <c r="N53" s="114"/>
    </row>
    <row r="54" spans="1:14" x14ac:dyDescent="0.25">
      <c r="A54" s="112" t="s">
        <v>295</v>
      </c>
      <c r="B54" s="117">
        <v>9668</v>
      </c>
      <c r="C54" s="117">
        <v>9944</v>
      </c>
      <c r="D54" s="116">
        <v>19612</v>
      </c>
      <c r="F54" s="115" t="s">
        <v>174</v>
      </c>
      <c r="G54" s="113">
        <f>SUM(B50:B54)</f>
        <v>47237</v>
      </c>
      <c r="H54" s="113">
        <f>SUM(C50:C54)</f>
        <v>47476</v>
      </c>
      <c r="I54" s="113">
        <f>SUM(D50:D54)</f>
        <v>94713</v>
      </c>
    </row>
    <row r="55" spans="1:14" x14ac:dyDescent="0.25">
      <c r="A55" s="112" t="s">
        <v>294</v>
      </c>
      <c r="B55" s="120">
        <v>9962</v>
      </c>
      <c r="C55" s="120">
        <v>10165</v>
      </c>
      <c r="D55" s="119">
        <v>20127</v>
      </c>
      <c r="K55" s="121"/>
      <c r="L55" s="114"/>
      <c r="M55" s="114"/>
      <c r="N55" s="114"/>
    </row>
    <row r="56" spans="1:14" x14ac:dyDescent="0.25">
      <c r="A56" s="112" t="s">
        <v>293</v>
      </c>
      <c r="B56" s="114">
        <v>9980</v>
      </c>
      <c r="C56" s="114">
        <v>10527</v>
      </c>
      <c r="D56" s="118">
        <v>20507</v>
      </c>
      <c r="K56" s="121"/>
      <c r="L56" s="114"/>
      <c r="M56" s="114"/>
      <c r="N56" s="114"/>
    </row>
    <row r="57" spans="1:14" x14ac:dyDescent="0.25">
      <c r="A57" s="112" t="s">
        <v>292</v>
      </c>
      <c r="B57" s="114">
        <v>9874</v>
      </c>
      <c r="C57" s="114">
        <v>10239</v>
      </c>
      <c r="D57" s="118">
        <v>20113</v>
      </c>
      <c r="K57" s="121"/>
      <c r="L57" s="114"/>
      <c r="M57" s="114"/>
      <c r="N57" s="114"/>
    </row>
    <row r="58" spans="1:14" x14ac:dyDescent="0.25">
      <c r="A58" s="112" t="s">
        <v>291</v>
      </c>
      <c r="B58" s="114">
        <v>10388</v>
      </c>
      <c r="C58" s="114">
        <v>10626</v>
      </c>
      <c r="D58" s="118">
        <v>21014</v>
      </c>
      <c r="K58" s="121"/>
      <c r="L58" s="114"/>
      <c r="M58" s="114"/>
      <c r="N58" s="114"/>
    </row>
    <row r="59" spans="1:14" x14ac:dyDescent="0.25">
      <c r="A59" s="112" t="s">
        <v>290</v>
      </c>
      <c r="B59" s="117">
        <v>10258</v>
      </c>
      <c r="C59" s="117">
        <v>10494</v>
      </c>
      <c r="D59" s="116">
        <v>20752</v>
      </c>
      <c r="F59" s="115" t="s">
        <v>168</v>
      </c>
      <c r="G59" s="113">
        <f>SUM(B55:B59)</f>
        <v>50462</v>
      </c>
      <c r="H59" s="113">
        <f>SUM(C55:C59)</f>
        <v>52051</v>
      </c>
      <c r="I59" s="113">
        <f>SUM(D55:D59)</f>
        <v>102513</v>
      </c>
    </row>
    <row r="60" spans="1:14" x14ac:dyDescent="0.25">
      <c r="A60" s="112" t="s">
        <v>289</v>
      </c>
      <c r="B60" s="120">
        <v>10204</v>
      </c>
      <c r="C60" s="120">
        <v>10728</v>
      </c>
      <c r="D60" s="119">
        <v>20932</v>
      </c>
      <c r="K60" s="121"/>
      <c r="L60" s="114"/>
      <c r="M60" s="114"/>
      <c r="N60" s="114"/>
    </row>
    <row r="61" spans="1:14" x14ac:dyDescent="0.25">
      <c r="A61" s="112" t="s">
        <v>288</v>
      </c>
      <c r="B61" s="114">
        <v>10396</v>
      </c>
      <c r="C61" s="114">
        <v>10761</v>
      </c>
      <c r="D61" s="118">
        <v>21157</v>
      </c>
      <c r="K61" s="121"/>
      <c r="L61" s="114"/>
      <c r="M61" s="114"/>
      <c r="N61" s="114"/>
    </row>
    <row r="62" spans="1:14" x14ac:dyDescent="0.25">
      <c r="A62" s="112" t="s">
        <v>287</v>
      </c>
      <c r="B62" s="114">
        <v>10383</v>
      </c>
      <c r="C62" s="114">
        <v>10797</v>
      </c>
      <c r="D62" s="118">
        <v>21180</v>
      </c>
      <c r="K62" s="121"/>
      <c r="L62" s="114"/>
      <c r="M62" s="114"/>
      <c r="N62" s="114"/>
    </row>
    <row r="63" spans="1:14" x14ac:dyDescent="0.25">
      <c r="A63" s="112" t="s">
        <v>286</v>
      </c>
      <c r="B63" s="114">
        <v>10518</v>
      </c>
      <c r="C63" s="114">
        <v>10742</v>
      </c>
      <c r="D63" s="118">
        <v>21260</v>
      </c>
      <c r="K63" s="121"/>
      <c r="L63" s="114"/>
      <c r="M63" s="114"/>
      <c r="N63" s="114"/>
    </row>
    <row r="64" spans="1:14" x14ac:dyDescent="0.25">
      <c r="A64" s="112" t="s">
        <v>285</v>
      </c>
      <c r="B64" s="114">
        <v>9783</v>
      </c>
      <c r="C64" s="114">
        <v>10244</v>
      </c>
      <c r="D64" s="118">
        <v>20027</v>
      </c>
      <c r="F64" s="115" t="s">
        <v>162</v>
      </c>
      <c r="G64" s="113">
        <f>SUM(B60:B64)</f>
        <v>51284</v>
      </c>
      <c r="H64" s="113">
        <f>SUM(C60:C64)</f>
        <v>53272</v>
      </c>
      <c r="I64" s="113">
        <f>SUM(D60:D64)</f>
        <v>104556</v>
      </c>
    </row>
    <row r="65" spans="1:14" x14ac:dyDescent="0.25">
      <c r="A65" s="112" t="s">
        <v>284</v>
      </c>
      <c r="B65" s="120">
        <v>9387</v>
      </c>
      <c r="C65" s="120">
        <v>9862</v>
      </c>
      <c r="D65" s="119">
        <v>19249</v>
      </c>
      <c r="K65" s="121"/>
      <c r="L65" s="114"/>
      <c r="M65" s="114"/>
      <c r="N65" s="114"/>
    </row>
    <row r="66" spans="1:14" x14ac:dyDescent="0.25">
      <c r="A66" s="112" t="s">
        <v>283</v>
      </c>
      <c r="B66" s="114">
        <v>8979</v>
      </c>
      <c r="C66" s="114">
        <v>9861</v>
      </c>
      <c r="D66" s="118">
        <v>18840</v>
      </c>
      <c r="K66" s="121"/>
      <c r="L66" s="114"/>
      <c r="M66" s="114"/>
      <c r="N66" s="114"/>
    </row>
    <row r="67" spans="1:14" x14ac:dyDescent="0.25">
      <c r="A67" s="112" t="s">
        <v>282</v>
      </c>
      <c r="B67" s="114">
        <v>8911</v>
      </c>
      <c r="C67" s="114">
        <v>9635</v>
      </c>
      <c r="D67" s="118">
        <v>18546</v>
      </c>
      <c r="K67" s="121"/>
      <c r="L67" s="114"/>
      <c r="M67" s="114"/>
      <c r="N67" s="114"/>
    </row>
    <row r="68" spans="1:14" x14ac:dyDescent="0.25">
      <c r="A68" s="112" t="s">
        <v>281</v>
      </c>
      <c r="B68" s="114">
        <v>8722</v>
      </c>
      <c r="C68" s="114">
        <v>9466</v>
      </c>
      <c r="D68" s="118">
        <v>18188</v>
      </c>
      <c r="K68" s="121"/>
      <c r="L68" s="114"/>
      <c r="M68" s="114"/>
      <c r="N68" s="114"/>
    </row>
    <row r="69" spans="1:14" x14ac:dyDescent="0.25">
      <c r="A69" s="112" t="s">
        <v>280</v>
      </c>
      <c r="B69" s="117">
        <v>8372</v>
      </c>
      <c r="C69" s="117">
        <v>9049</v>
      </c>
      <c r="D69" s="116">
        <v>17421</v>
      </c>
      <c r="F69" s="115" t="s">
        <v>156</v>
      </c>
      <c r="G69" s="113">
        <f>SUM(B65:B69)</f>
        <v>44371</v>
      </c>
      <c r="H69" s="113">
        <f>SUM(C65:C69)</f>
        <v>47873</v>
      </c>
      <c r="I69" s="113">
        <f>SUM(D65:D69)</f>
        <v>92244</v>
      </c>
    </row>
    <row r="70" spans="1:14" x14ac:dyDescent="0.25">
      <c r="A70" s="112" t="s">
        <v>279</v>
      </c>
      <c r="B70" s="120">
        <v>8253</v>
      </c>
      <c r="C70" s="120">
        <v>8883</v>
      </c>
      <c r="D70" s="119">
        <v>17136</v>
      </c>
      <c r="K70" s="121"/>
      <c r="L70" s="114"/>
      <c r="M70" s="114"/>
      <c r="N70" s="114"/>
    </row>
    <row r="71" spans="1:14" x14ac:dyDescent="0.25">
      <c r="A71" s="112" t="s">
        <v>278</v>
      </c>
      <c r="B71" s="114">
        <v>8216</v>
      </c>
      <c r="C71" s="114">
        <v>8649</v>
      </c>
      <c r="D71" s="118">
        <v>16865</v>
      </c>
      <c r="K71" s="121"/>
      <c r="L71" s="114"/>
      <c r="M71" s="114"/>
      <c r="N71" s="114"/>
    </row>
    <row r="72" spans="1:14" x14ac:dyDescent="0.25">
      <c r="A72" s="112" t="s">
        <v>277</v>
      </c>
      <c r="B72" s="114">
        <v>7999</v>
      </c>
      <c r="C72" s="114">
        <v>8819</v>
      </c>
      <c r="D72" s="118">
        <v>16818</v>
      </c>
      <c r="K72" s="121"/>
      <c r="L72" s="114"/>
      <c r="M72" s="114"/>
      <c r="N72" s="114"/>
    </row>
    <row r="73" spans="1:14" x14ac:dyDescent="0.25">
      <c r="A73" s="112" t="s">
        <v>276</v>
      </c>
      <c r="B73" s="114">
        <v>7815</v>
      </c>
      <c r="C73" s="114">
        <v>8585</v>
      </c>
      <c r="D73" s="118">
        <v>16400</v>
      </c>
      <c r="K73" s="121"/>
      <c r="L73" s="114"/>
      <c r="M73" s="114"/>
      <c r="N73" s="114"/>
    </row>
    <row r="74" spans="1:14" x14ac:dyDescent="0.25">
      <c r="A74" s="112" t="s">
        <v>275</v>
      </c>
      <c r="B74" s="117">
        <v>7288</v>
      </c>
      <c r="C74" s="117">
        <v>8000</v>
      </c>
      <c r="D74" s="116">
        <v>15288</v>
      </c>
      <c r="F74" s="115" t="s">
        <v>150</v>
      </c>
      <c r="G74" s="113">
        <f>SUM(B70:B74)</f>
        <v>39571</v>
      </c>
      <c r="H74" s="113">
        <f>SUM(C70:C74)</f>
        <v>42936</v>
      </c>
      <c r="I74" s="113">
        <f>SUM(D70:D74)</f>
        <v>82507</v>
      </c>
    </row>
    <row r="75" spans="1:14" x14ac:dyDescent="0.25">
      <c r="A75" s="112" t="s">
        <v>274</v>
      </c>
      <c r="B75" s="120">
        <v>7210</v>
      </c>
      <c r="C75" s="120">
        <v>7946</v>
      </c>
      <c r="D75" s="119">
        <v>15156</v>
      </c>
      <c r="K75" s="121"/>
      <c r="L75" s="114"/>
      <c r="M75" s="114"/>
      <c r="N75" s="114"/>
    </row>
    <row r="76" spans="1:14" x14ac:dyDescent="0.25">
      <c r="A76" s="112" t="s">
        <v>273</v>
      </c>
      <c r="B76" s="114">
        <v>6999</v>
      </c>
      <c r="C76" s="114">
        <v>8066</v>
      </c>
      <c r="D76" s="118">
        <v>15065</v>
      </c>
      <c r="K76" s="121"/>
      <c r="L76" s="114"/>
      <c r="M76" s="114"/>
      <c r="N76" s="114"/>
    </row>
    <row r="77" spans="1:14" x14ac:dyDescent="0.25">
      <c r="A77" s="112" t="s">
        <v>272</v>
      </c>
      <c r="B77" s="114">
        <v>7336</v>
      </c>
      <c r="C77" s="114">
        <v>8099</v>
      </c>
      <c r="D77" s="118">
        <v>15435</v>
      </c>
      <c r="K77" s="121"/>
      <c r="L77" s="114"/>
      <c r="M77" s="114"/>
      <c r="N77" s="114"/>
    </row>
    <row r="78" spans="1:14" x14ac:dyDescent="0.25">
      <c r="A78" s="112" t="s">
        <v>271</v>
      </c>
      <c r="B78" s="114">
        <v>7317</v>
      </c>
      <c r="C78" s="114">
        <v>8255</v>
      </c>
      <c r="D78" s="118">
        <v>15572</v>
      </c>
      <c r="K78" s="121"/>
      <c r="L78" s="114"/>
      <c r="M78" s="114"/>
      <c r="N78" s="114"/>
    </row>
    <row r="79" spans="1:14" x14ac:dyDescent="0.25">
      <c r="A79" s="112" t="s">
        <v>270</v>
      </c>
      <c r="B79" s="117">
        <v>7225</v>
      </c>
      <c r="C79" s="117">
        <v>8358</v>
      </c>
      <c r="D79" s="116">
        <v>15583</v>
      </c>
      <c r="F79" s="115" t="s">
        <v>144</v>
      </c>
      <c r="G79" s="113">
        <f>SUM(B75:B79)</f>
        <v>36087</v>
      </c>
      <c r="H79" s="113">
        <f>SUM(C75:C79)</f>
        <v>40724</v>
      </c>
      <c r="I79" s="113">
        <f>SUM(D75:D79)</f>
        <v>76811</v>
      </c>
    </row>
    <row r="80" spans="1:14" x14ac:dyDescent="0.25">
      <c r="A80" s="112" t="s">
        <v>269</v>
      </c>
      <c r="B80" s="120">
        <v>6808</v>
      </c>
      <c r="C80" s="120">
        <v>7762</v>
      </c>
      <c r="D80" s="119">
        <v>14570</v>
      </c>
      <c r="K80" s="121"/>
      <c r="L80" s="114"/>
      <c r="M80" s="114"/>
      <c r="N80" s="114"/>
    </row>
    <row r="81" spans="1:14" x14ac:dyDescent="0.25">
      <c r="A81" s="112" t="s">
        <v>268</v>
      </c>
      <c r="B81" s="114">
        <v>6531</v>
      </c>
      <c r="C81" s="114">
        <v>7429</v>
      </c>
      <c r="D81" s="118">
        <v>13960</v>
      </c>
      <c r="K81" s="121"/>
      <c r="L81" s="114"/>
      <c r="M81" s="114"/>
      <c r="N81" s="114"/>
    </row>
    <row r="82" spans="1:14" x14ac:dyDescent="0.25">
      <c r="A82" s="112" t="s">
        <v>267</v>
      </c>
      <c r="B82" s="114">
        <v>4651</v>
      </c>
      <c r="C82" s="114">
        <v>5642</v>
      </c>
      <c r="D82" s="118">
        <v>10293</v>
      </c>
      <c r="K82" s="121"/>
      <c r="L82" s="114"/>
      <c r="M82" s="114"/>
      <c r="N82" s="114"/>
    </row>
    <row r="83" spans="1:14" x14ac:dyDescent="0.25">
      <c r="A83" s="112" t="s">
        <v>266</v>
      </c>
      <c r="B83" s="114">
        <v>4995</v>
      </c>
      <c r="C83" s="114">
        <v>5849</v>
      </c>
      <c r="D83" s="118">
        <v>10844</v>
      </c>
      <c r="K83" s="121"/>
      <c r="L83" s="114"/>
      <c r="M83" s="114"/>
      <c r="N83" s="114"/>
    </row>
    <row r="84" spans="1:14" x14ac:dyDescent="0.25">
      <c r="A84" s="112" t="s">
        <v>265</v>
      </c>
      <c r="B84" s="114">
        <v>4608</v>
      </c>
      <c r="C84" s="114">
        <v>5714</v>
      </c>
      <c r="D84" s="118">
        <v>10322</v>
      </c>
      <c r="F84" s="115" t="s">
        <v>138</v>
      </c>
      <c r="G84" s="113">
        <f>SUM(B80:B84)</f>
        <v>27593</v>
      </c>
      <c r="H84" s="113">
        <f>SUM(C80:C84)</f>
        <v>32396</v>
      </c>
      <c r="I84" s="113">
        <f>SUM(D80:D84)</f>
        <v>59989</v>
      </c>
    </row>
    <row r="85" spans="1:14" x14ac:dyDescent="0.25">
      <c r="A85" s="112" t="s">
        <v>264</v>
      </c>
      <c r="B85" s="120">
        <v>4292</v>
      </c>
      <c r="C85" s="120">
        <v>5432</v>
      </c>
      <c r="D85" s="119">
        <v>9724</v>
      </c>
    </row>
    <row r="86" spans="1:14" x14ac:dyDescent="0.25">
      <c r="A86" s="112" t="s">
        <v>263</v>
      </c>
      <c r="B86" s="114">
        <v>4155</v>
      </c>
      <c r="C86" s="114">
        <v>5345</v>
      </c>
      <c r="D86" s="118">
        <v>9500</v>
      </c>
    </row>
    <row r="87" spans="1:14" x14ac:dyDescent="0.25">
      <c r="A87" s="112" t="s">
        <v>262</v>
      </c>
      <c r="B87" s="114">
        <v>4513</v>
      </c>
      <c r="C87" s="114">
        <v>6017</v>
      </c>
      <c r="D87" s="118">
        <v>10530</v>
      </c>
    </row>
    <row r="88" spans="1:14" x14ac:dyDescent="0.25">
      <c r="A88" s="112" t="s">
        <v>261</v>
      </c>
      <c r="B88" s="114">
        <v>4305</v>
      </c>
      <c r="C88" s="114">
        <v>5917</v>
      </c>
      <c r="D88" s="118">
        <v>10222</v>
      </c>
    </row>
    <row r="89" spans="1:14" x14ac:dyDescent="0.25">
      <c r="A89" s="112" t="s">
        <v>260</v>
      </c>
      <c r="B89" s="117">
        <v>3701</v>
      </c>
      <c r="C89" s="117">
        <v>5185</v>
      </c>
      <c r="D89" s="116">
        <v>8886</v>
      </c>
      <c r="F89" s="115" t="s">
        <v>132</v>
      </c>
      <c r="G89" s="113">
        <f>SUM(B85:B89)</f>
        <v>20966</v>
      </c>
      <c r="H89" s="113">
        <f>SUM(C85:C89)</f>
        <v>27896</v>
      </c>
      <c r="I89" s="113">
        <f>SUM(D85:D89)</f>
        <v>48862</v>
      </c>
    </row>
    <row r="90" spans="1:14" x14ac:dyDescent="0.25">
      <c r="A90" s="112" t="s">
        <v>259</v>
      </c>
      <c r="B90" s="120">
        <v>3452</v>
      </c>
      <c r="C90" s="120">
        <v>4901</v>
      </c>
      <c r="D90" s="119">
        <v>8353</v>
      </c>
    </row>
    <row r="91" spans="1:14" x14ac:dyDescent="0.25">
      <c r="A91" s="112" t="s">
        <v>258</v>
      </c>
      <c r="B91" s="114">
        <v>2846</v>
      </c>
      <c r="C91" s="114">
        <v>4369</v>
      </c>
      <c r="D91" s="118">
        <v>7215</v>
      </c>
    </row>
    <row r="92" spans="1:14" x14ac:dyDescent="0.25">
      <c r="A92" s="112" t="s">
        <v>257</v>
      </c>
      <c r="B92" s="114">
        <v>2633</v>
      </c>
      <c r="C92" s="114">
        <v>4163</v>
      </c>
      <c r="D92" s="118">
        <v>6796</v>
      </c>
    </row>
    <row r="93" spans="1:14" x14ac:dyDescent="0.25">
      <c r="A93" s="112" t="s">
        <v>256</v>
      </c>
      <c r="B93" s="114">
        <v>2120</v>
      </c>
      <c r="C93" s="114">
        <v>3712</v>
      </c>
      <c r="D93" s="118">
        <v>5832</v>
      </c>
    </row>
    <row r="94" spans="1:14" x14ac:dyDescent="0.25">
      <c r="A94" s="112" t="s">
        <v>255</v>
      </c>
      <c r="B94" s="117">
        <v>1888</v>
      </c>
      <c r="C94" s="117">
        <v>3443</v>
      </c>
      <c r="D94" s="116">
        <v>5331</v>
      </c>
      <c r="F94" s="115" t="s">
        <v>126</v>
      </c>
      <c r="G94" s="113">
        <f>SUM(B90:B94)</f>
        <v>12939</v>
      </c>
      <c r="H94" s="113">
        <f>SUM(C90:C94)</f>
        <v>20588</v>
      </c>
      <c r="I94" s="113">
        <f>SUM(D90:D94)</f>
        <v>33527</v>
      </c>
    </row>
    <row r="95" spans="1:14" x14ac:dyDescent="0.25">
      <c r="A95" s="112" t="s">
        <v>254</v>
      </c>
      <c r="B95" s="120">
        <v>1456</v>
      </c>
      <c r="C95" s="120">
        <v>2797</v>
      </c>
      <c r="D95" s="119">
        <v>4253</v>
      </c>
    </row>
    <row r="96" spans="1:14" x14ac:dyDescent="0.25">
      <c r="A96" s="112" t="s">
        <v>253</v>
      </c>
      <c r="B96" s="114">
        <v>1228</v>
      </c>
      <c r="C96" s="114">
        <v>2523</v>
      </c>
      <c r="D96" s="118">
        <v>3751</v>
      </c>
    </row>
    <row r="97" spans="1:12" x14ac:dyDescent="0.25">
      <c r="A97" s="112" t="s">
        <v>252</v>
      </c>
      <c r="B97" s="114">
        <v>1035</v>
      </c>
      <c r="C97" s="114">
        <v>2291</v>
      </c>
      <c r="D97" s="118">
        <v>3326</v>
      </c>
    </row>
    <row r="98" spans="1:12" x14ac:dyDescent="0.25">
      <c r="A98" s="112" t="s">
        <v>251</v>
      </c>
      <c r="B98" s="114">
        <v>693</v>
      </c>
      <c r="C98" s="114">
        <v>1695</v>
      </c>
      <c r="D98" s="118">
        <v>2388</v>
      </c>
    </row>
    <row r="99" spans="1:12" x14ac:dyDescent="0.25">
      <c r="A99" s="112" t="s">
        <v>250</v>
      </c>
      <c r="B99" s="117">
        <v>489</v>
      </c>
      <c r="C99" s="117">
        <v>1317</v>
      </c>
      <c r="D99" s="116">
        <v>1806</v>
      </c>
      <c r="F99" s="115" t="s">
        <v>120</v>
      </c>
      <c r="G99" s="113">
        <f>SUM(B95:B99)</f>
        <v>4901</v>
      </c>
      <c r="H99" s="113">
        <f>SUM(C95:C99)</f>
        <v>10623</v>
      </c>
      <c r="I99" s="113">
        <f>SUM(D95:D99)</f>
        <v>15524</v>
      </c>
    </row>
    <row r="100" spans="1:12" x14ac:dyDescent="0.25">
      <c r="A100" s="112" t="s">
        <v>249</v>
      </c>
      <c r="B100" s="120">
        <v>374</v>
      </c>
      <c r="C100" s="120">
        <v>1030</v>
      </c>
      <c r="D100" s="119">
        <v>1404</v>
      </c>
    </row>
    <row r="101" spans="1:12" x14ac:dyDescent="0.25">
      <c r="A101" s="112" t="s">
        <v>248</v>
      </c>
      <c r="B101" s="114">
        <v>217</v>
      </c>
      <c r="C101" s="114">
        <v>708</v>
      </c>
      <c r="D101" s="118">
        <v>925</v>
      </c>
    </row>
    <row r="102" spans="1:12" x14ac:dyDescent="0.25">
      <c r="A102" s="112" t="s">
        <v>247</v>
      </c>
      <c r="B102" s="114">
        <v>154</v>
      </c>
      <c r="C102" s="114">
        <v>571</v>
      </c>
      <c r="D102" s="118">
        <v>725</v>
      </c>
    </row>
    <row r="103" spans="1:12" x14ac:dyDescent="0.25">
      <c r="A103" s="112" t="s">
        <v>246</v>
      </c>
      <c r="B103" s="114">
        <v>115</v>
      </c>
      <c r="C103" s="114">
        <v>387</v>
      </c>
      <c r="D103" s="118">
        <v>502</v>
      </c>
    </row>
    <row r="104" spans="1:12" x14ac:dyDescent="0.25">
      <c r="A104" s="112" t="s">
        <v>245</v>
      </c>
      <c r="B104" s="117">
        <v>61</v>
      </c>
      <c r="C104" s="117">
        <v>283</v>
      </c>
      <c r="D104" s="116">
        <v>344</v>
      </c>
      <c r="F104" s="115" t="s">
        <v>114</v>
      </c>
      <c r="G104" s="113">
        <f>SUM(B100:B104)</f>
        <v>921</v>
      </c>
      <c r="H104" s="113">
        <f>SUM(C100:C104)</f>
        <v>2979</v>
      </c>
      <c r="I104" s="113">
        <f>SUM(D100:D104)</f>
        <v>3900</v>
      </c>
    </row>
    <row r="105" spans="1:12" x14ac:dyDescent="0.25">
      <c r="A105" s="112" t="s">
        <v>244</v>
      </c>
      <c r="B105" s="114">
        <v>115</v>
      </c>
      <c r="C105" s="114">
        <v>480</v>
      </c>
      <c r="D105" s="114">
        <v>595</v>
      </c>
      <c r="F105" s="115" t="s">
        <v>112</v>
      </c>
      <c r="G105" s="114">
        <f>B105</f>
        <v>115</v>
      </c>
      <c r="H105" s="114">
        <f>C105</f>
        <v>480</v>
      </c>
      <c r="I105" s="114">
        <f>D105</f>
        <v>595</v>
      </c>
    </row>
    <row r="106" spans="1:12" x14ac:dyDescent="0.25">
      <c r="A106" s="112" t="s">
        <v>54</v>
      </c>
      <c r="B106" s="114">
        <v>622679</v>
      </c>
      <c r="C106" s="114">
        <v>649948</v>
      </c>
      <c r="D106" s="114">
        <v>1272627</v>
      </c>
      <c r="G106" s="113">
        <f>SUM(G9:G105)</f>
        <v>622679</v>
      </c>
      <c r="H106" s="113">
        <f>SUM(H9:H105)</f>
        <v>649948</v>
      </c>
      <c r="I106" s="113">
        <f>SUM(I9:I105)</f>
        <v>1272627</v>
      </c>
    </row>
    <row r="107" spans="1:12" x14ac:dyDescent="0.25">
      <c r="J107" s="113"/>
      <c r="K107" s="113"/>
      <c r="L107" s="113"/>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E3467-8D34-4BD5-9018-F8F5FA27C932}">
  <sheetPr>
    <tabColor rgb="FF92D050"/>
  </sheetPr>
  <dimension ref="B2:T86"/>
  <sheetViews>
    <sheetView zoomScale="115" zoomScaleNormal="115" workbookViewId="0">
      <selection activeCell="T57" sqref="T57"/>
    </sheetView>
  </sheetViews>
  <sheetFormatPr defaultRowHeight="15" x14ac:dyDescent="0.25"/>
  <cols>
    <col min="1" max="2" width="9.140625" style="112"/>
    <col min="3" max="3" width="12.85546875" style="112" customWidth="1"/>
    <col min="4" max="4" width="9.140625" style="112"/>
    <col min="5" max="5" width="10" style="112" customWidth="1"/>
    <col min="6" max="7" width="9.140625" style="112"/>
    <col min="8" max="9" width="11.42578125" style="112" customWidth="1"/>
    <col min="10" max="16384" width="9.140625" style="112"/>
  </cols>
  <sheetData>
    <row r="2" spans="2:19" s="133" customFormat="1" ht="12.75" x14ac:dyDescent="0.2">
      <c r="B2" s="133" t="s">
        <v>397</v>
      </c>
    </row>
    <row r="3" spans="2:19" s="133" customFormat="1" ht="12.75" x14ac:dyDescent="0.2"/>
    <row r="4" spans="2:19" s="133" customFormat="1" ht="12.75" x14ac:dyDescent="0.2">
      <c r="D4" s="134" t="s">
        <v>75</v>
      </c>
      <c r="E4" s="134" t="s">
        <v>76</v>
      </c>
      <c r="F4" s="134" t="s">
        <v>77</v>
      </c>
      <c r="G4" s="134" t="s">
        <v>347</v>
      </c>
      <c r="H4" s="134" t="s">
        <v>348</v>
      </c>
      <c r="I4" s="134" t="s">
        <v>349</v>
      </c>
      <c r="J4" s="134" t="s">
        <v>350</v>
      </c>
      <c r="K4" s="134" t="s">
        <v>351</v>
      </c>
      <c r="L4" s="134" t="s">
        <v>78</v>
      </c>
      <c r="M4" s="134" t="s">
        <v>79</v>
      </c>
      <c r="N4" s="134">
        <v>2022</v>
      </c>
      <c r="O4" s="134">
        <v>2023</v>
      </c>
      <c r="P4" s="134" t="s">
        <v>38</v>
      </c>
    </row>
    <row r="5" spans="2:19" s="133" customFormat="1" x14ac:dyDescent="0.25">
      <c r="D5" s="135"/>
      <c r="E5" s="135"/>
      <c r="F5" s="135"/>
      <c r="G5" s="135"/>
      <c r="H5" s="135"/>
      <c r="I5" s="135"/>
      <c r="J5" s="135"/>
      <c r="K5" s="135"/>
      <c r="L5" s="135"/>
      <c r="M5" s="135"/>
      <c r="N5" s="135"/>
      <c r="O5" s="135"/>
      <c r="S5" s="136" t="s">
        <v>352</v>
      </c>
    </row>
    <row r="6" spans="2:19" s="133" customFormat="1" ht="12.75" x14ac:dyDescent="0.2">
      <c r="B6" s="137" t="s">
        <v>30</v>
      </c>
      <c r="C6" s="138" t="s">
        <v>353</v>
      </c>
      <c r="D6" s="139">
        <v>14.016883835152475</v>
      </c>
      <c r="E6" s="139">
        <v>13.987276952134236</v>
      </c>
      <c r="F6" s="139">
        <v>13.898917698051688</v>
      </c>
      <c r="G6" s="139">
        <v>13.789024773695838</v>
      </c>
      <c r="H6" s="139">
        <v>13.651666989722058</v>
      </c>
      <c r="I6" s="139">
        <v>13.5049660877402</v>
      </c>
      <c r="J6" s="139">
        <v>13.359201783917204</v>
      </c>
      <c r="K6" s="139">
        <v>13.16002145421896</v>
      </c>
      <c r="L6" s="139">
        <v>12.956675393477775</v>
      </c>
      <c r="M6" s="139">
        <v>12.891683335664958</v>
      </c>
      <c r="N6" s="139">
        <v>12.688087624671285</v>
      </c>
      <c r="O6" s="139">
        <v>12.448215975534161</v>
      </c>
      <c r="P6" s="140">
        <v>12.179806020195135</v>
      </c>
    </row>
    <row r="7" spans="2:19" s="133" customFormat="1" ht="12.75" x14ac:dyDescent="0.2">
      <c r="B7" s="141" t="s">
        <v>87</v>
      </c>
      <c r="C7" s="133" t="s">
        <v>353</v>
      </c>
      <c r="D7" s="139">
        <v>12.992568982621155</v>
      </c>
      <c r="E7" s="139">
        <v>12.972426051822961</v>
      </c>
      <c r="F7" s="139">
        <v>12.889419980973644</v>
      </c>
      <c r="G7" s="139">
        <v>12.836612910735715</v>
      </c>
      <c r="H7" s="139">
        <v>12.744239973524571</v>
      </c>
      <c r="I7" s="139">
        <v>12.655426709230575</v>
      </c>
      <c r="J7" s="139">
        <v>12.555923223610776</v>
      </c>
      <c r="K7" s="139">
        <v>12.395619096678956</v>
      </c>
      <c r="L7" s="139">
        <v>12.234174510275198</v>
      </c>
      <c r="M7" s="139">
        <v>12.207067537228379</v>
      </c>
      <c r="N7" s="139">
        <v>12.062855127552021</v>
      </c>
      <c r="O7" s="139">
        <v>11.879285918026255</v>
      </c>
      <c r="P7" s="140">
        <v>11.64026038553879</v>
      </c>
    </row>
    <row r="8" spans="2:19" s="133" customFormat="1" ht="21" x14ac:dyDescent="0.2">
      <c r="B8" s="142" t="s">
        <v>88</v>
      </c>
      <c r="C8" s="133" t="s">
        <v>353</v>
      </c>
      <c r="D8" s="139">
        <v>12.21690311888811</v>
      </c>
      <c r="E8" s="139">
        <v>12.301595217671741</v>
      </c>
      <c r="F8" s="139">
        <v>12.193960893508661</v>
      </c>
      <c r="G8" s="139">
        <v>12.154130751367735</v>
      </c>
      <c r="H8" s="139">
        <v>12.122781040697273</v>
      </c>
      <c r="I8" s="139">
        <v>12.071478255109138</v>
      </c>
      <c r="J8" s="139">
        <v>12.00716368623587</v>
      </c>
      <c r="K8" s="139">
        <v>11.89688980972914</v>
      </c>
      <c r="L8" s="139">
        <v>11.77426247634294</v>
      </c>
      <c r="M8" s="139">
        <v>11.768468180364566</v>
      </c>
      <c r="N8" s="139">
        <v>11.629798308392973</v>
      </c>
      <c r="O8" s="139">
        <v>11.479955247632086</v>
      </c>
      <c r="P8" s="140">
        <v>11.305259053467855</v>
      </c>
    </row>
    <row r="9" spans="2:19" s="133" customFormat="1" ht="21" x14ac:dyDescent="0.2">
      <c r="B9" s="143" t="s">
        <v>89</v>
      </c>
      <c r="C9" s="133" t="s">
        <v>353</v>
      </c>
      <c r="D9" s="139">
        <v>13.298516870960261</v>
      </c>
      <c r="E9" s="139">
        <v>13.172289097750484</v>
      </c>
      <c r="F9" s="139">
        <v>13.098234346824041</v>
      </c>
      <c r="G9" s="139">
        <v>13.027046482928837</v>
      </c>
      <c r="H9" s="139">
        <v>12.895897711857035</v>
      </c>
      <c r="I9" s="139">
        <v>12.76483820060092</v>
      </c>
      <c r="J9" s="139">
        <v>12.65586277588198</v>
      </c>
      <c r="K9" s="139">
        <v>12.47662066683918</v>
      </c>
      <c r="L9" s="139">
        <v>12.281671602500822</v>
      </c>
      <c r="M9" s="139">
        <v>12.226340400658909</v>
      </c>
      <c r="N9" s="139">
        <v>12.136654585744513</v>
      </c>
      <c r="O9" s="139">
        <v>11.927936844428245</v>
      </c>
      <c r="P9" s="140">
        <v>11.724847986468372</v>
      </c>
    </row>
    <row r="10" spans="2:19" s="133" customFormat="1" ht="21" x14ac:dyDescent="0.2">
      <c r="B10" s="146" t="s">
        <v>90</v>
      </c>
      <c r="C10" s="133" t="s">
        <v>353</v>
      </c>
      <c r="D10" s="139">
        <v>13.668648275554961</v>
      </c>
      <c r="E10" s="139">
        <v>13.639718109113943</v>
      </c>
      <c r="F10" s="139">
        <v>13.580913210566964</v>
      </c>
      <c r="G10" s="139">
        <v>13.536725544446476</v>
      </c>
      <c r="H10" s="139">
        <v>13.455786665341504</v>
      </c>
      <c r="I10" s="139">
        <v>13.35816923895689</v>
      </c>
      <c r="J10" s="139">
        <v>13.198679975453054</v>
      </c>
      <c r="K10" s="139">
        <v>12.99225499896019</v>
      </c>
      <c r="L10" s="139">
        <v>12.805226907065617</v>
      </c>
      <c r="M10" s="139">
        <v>12.800670315596307</v>
      </c>
      <c r="N10" s="139">
        <v>12.629491344924448</v>
      </c>
      <c r="O10" s="139">
        <v>12.442272683721376</v>
      </c>
      <c r="P10" s="140">
        <v>12.105525997349364</v>
      </c>
    </row>
    <row r="11" spans="2:19" s="147" customFormat="1" ht="12.75" x14ac:dyDescent="0.2">
      <c r="B11" s="148" t="s">
        <v>91</v>
      </c>
      <c r="C11" s="149" t="s">
        <v>353</v>
      </c>
      <c r="D11" s="150">
        <v>12.799121108105249</v>
      </c>
      <c r="E11" s="150">
        <v>12.791830418991756</v>
      </c>
      <c r="F11" s="150">
        <v>12.699944632670787</v>
      </c>
      <c r="G11" s="150">
        <v>12.640192686174615</v>
      </c>
      <c r="H11" s="150">
        <v>12.519886843222617</v>
      </c>
      <c r="I11" s="150">
        <v>12.441124550002698</v>
      </c>
      <c r="J11" s="150">
        <v>12.371874354205413</v>
      </c>
      <c r="K11" s="150">
        <v>12.222762198725947</v>
      </c>
      <c r="L11" s="150">
        <v>12.077130186886285</v>
      </c>
      <c r="M11" s="150">
        <v>12.034966619138361</v>
      </c>
      <c r="N11" s="150">
        <v>11.862987233655414</v>
      </c>
      <c r="O11" s="150">
        <v>11.675611850579648</v>
      </c>
      <c r="P11" s="151">
        <v>11.439778445888425</v>
      </c>
    </row>
    <row r="12" spans="2:19" s="133" customFormat="1" ht="12.75" x14ac:dyDescent="0.2">
      <c r="B12" s="137" t="s">
        <v>30</v>
      </c>
      <c r="C12" s="138" t="s">
        <v>354</v>
      </c>
      <c r="D12" s="139">
        <v>15.521527208874092</v>
      </c>
      <c r="E12" s="139">
        <v>15.352085366115805</v>
      </c>
      <c r="F12" s="139">
        <v>15.268094187639146</v>
      </c>
      <c r="G12" s="139">
        <v>15.180347226375481</v>
      </c>
      <c r="H12" s="139">
        <v>15.129571641078476</v>
      </c>
      <c r="I12" s="139">
        <v>15.093584369356741</v>
      </c>
      <c r="J12" s="139">
        <v>15.100732552737567</v>
      </c>
      <c r="K12" s="139">
        <v>15.06533471027384</v>
      </c>
      <c r="L12" s="139">
        <v>15.015450318744564</v>
      </c>
      <c r="M12" s="139">
        <v>14.956952092801746</v>
      </c>
      <c r="N12" s="139">
        <v>14.892060297407767</v>
      </c>
      <c r="O12" s="139">
        <v>14.965323524416013</v>
      </c>
      <c r="P12" s="140">
        <v>15.106107673046717</v>
      </c>
    </row>
    <row r="13" spans="2:19" s="133" customFormat="1" ht="12.75" x14ac:dyDescent="0.2">
      <c r="B13" s="141" t="s">
        <v>87</v>
      </c>
      <c r="C13" s="138" t="s">
        <v>354</v>
      </c>
      <c r="D13" s="139">
        <v>15.995211326254424</v>
      </c>
      <c r="E13" s="139">
        <v>15.737592256650821</v>
      </c>
      <c r="F13" s="139">
        <v>15.549886464073696</v>
      </c>
      <c r="G13" s="139">
        <v>15.294080539271567</v>
      </c>
      <c r="H13" s="139">
        <v>15.102980521110613</v>
      </c>
      <c r="I13" s="139">
        <v>14.956282752012296</v>
      </c>
      <c r="J13" s="139">
        <v>14.834442927137856</v>
      </c>
      <c r="K13" s="139">
        <v>14.748682384509223</v>
      </c>
      <c r="L13" s="139">
        <v>14.562333213029033</v>
      </c>
      <c r="M13" s="139">
        <v>14.422581521484576</v>
      </c>
      <c r="N13" s="139">
        <v>14.278380814295231</v>
      </c>
      <c r="O13" s="139">
        <v>14.268517012447482</v>
      </c>
      <c r="P13" s="140">
        <v>14.406482708551351</v>
      </c>
    </row>
    <row r="14" spans="2:19" s="133" customFormat="1" ht="21" x14ac:dyDescent="0.2">
      <c r="B14" s="142" t="s">
        <v>88</v>
      </c>
      <c r="C14" s="138" t="s">
        <v>354</v>
      </c>
      <c r="D14" s="139">
        <v>16.129183761787665</v>
      </c>
      <c r="E14" s="139">
        <v>15.816859170008046</v>
      </c>
      <c r="F14" s="139">
        <v>15.605426783740517</v>
      </c>
      <c r="G14" s="139">
        <v>15.315333044698967</v>
      </c>
      <c r="H14" s="139">
        <v>15.068971998984299</v>
      </c>
      <c r="I14" s="139">
        <v>14.856414163161208</v>
      </c>
      <c r="J14" s="139">
        <v>14.677234657328132</v>
      </c>
      <c r="K14" s="139">
        <v>14.493816281158239</v>
      </c>
      <c r="L14" s="139">
        <v>14.165066918104181</v>
      </c>
      <c r="M14" s="139">
        <v>14.014600548122319</v>
      </c>
      <c r="N14" s="139">
        <v>13.762648984620496</v>
      </c>
      <c r="O14" s="139">
        <v>13.72730241899057</v>
      </c>
      <c r="P14" s="140">
        <v>13.857149820009887</v>
      </c>
    </row>
    <row r="15" spans="2:19" s="133" customFormat="1" ht="21" x14ac:dyDescent="0.2">
      <c r="B15" s="143" t="s">
        <v>89</v>
      </c>
      <c r="C15" s="138" t="s">
        <v>354</v>
      </c>
      <c r="D15" s="139">
        <v>16.479030103502225</v>
      </c>
      <c r="E15" s="139">
        <v>16.173706243586196</v>
      </c>
      <c r="F15" s="139">
        <v>15.957416032632279</v>
      </c>
      <c r="G15" s="139">
        <v>15.687667112299467</v>
      </c>
      <c r="H15" s="139">
        <v>15.461801449382772</v>
      </c>
      <c r="I15" s="139">
        <v>15.338589487476561</v>
      </c>
      <c r="J15" s="139">
        <v>15.128258359175305</v>
      </c>
      <c r="K15" s="139">
        <v>15.094123311856556</v>
      </c>
      <c r="L15" s="139">
        <v>14.922013820335636</v>
      </c>
      <c r="M15" s="139">
        <v>14.77728625325469</v>
      </c>
      <c r="N15" s="139">
        <v>14.566855556223009</v>
      </c>
      <c r="O15" s="139">
        <v>14.528657074741449</v>
      </c>
      <c r="P15" s="140">
        <v>14.662494860455089</v>
      </c>
    </row>
    <row r="16" spans="2:19" s="133" customFormat="1" ht="21" x14ac:dyDescent="0.2">
      <c r="B16" s="146" t="s">
        <v>90</v>
      </c>
      <c r="C16" s="138" t="s">
        <v>354</v>
      </c>
      <c r="D16" s="139">
        <v>15.620676164394018</v>
      </c>
      <c r="E16" s="139">
        <v>15.454588645181724</v>
      </c>
      <c r="F16" s="139">
        <v>15.378364211029123</v>
      </c>
      <c r="G16" s="139">
        <v>15.160847567379996</v>
      </c>
      <c r="H16" s="139">
        <v>15.025794088324176</v>
      </c>
      <c r="I16" s="139">
        <v>14.937334466199204</v>
      </c>
      <c r="J16" s="139">
        <v>14.866870389620148</v>
      </c>
      <c r="K16" s="139">
        <v>14.837443204376019</v>
      </c>
      <c r="L16" s="139">
        <v>14.770374538109705</v>
      </c>
      <c r="M16" s="139">
        <v>14.649454253509282</v>
      </c>
      <c r="N16" s="139">
        <v>14.602191747626989</v>
      </c>
      <c r="O16" s="139">
        <v>14.561336271597842</v>
      </c>
      <c r="P16" s="140">
        <v>14.716465308056264</v>
      </c>
    </row>
    <row r="17" spans="2:19" s="147" customFormat="1" ht="12.75" x14ac:dyDescent="0.2">
      <c r="B17" s="148" t="s">
        <v>91</v>
      </c>
      <c r="C17" s="152" t="s">
        <v>354</v>
      </c>
      <c r="D17" s="150">
        <v>15.813864725952326</v>
      </c>
      <c r="E17" s="150">
        <v>15.56189002526648</v>
      </c>
      <c r="F17" s="150">
        <v>15.325067177332921</v>
      </c>
      <c r="G17" s="150">
        <v>15.075248941473612</v>
      </c>
      <c r="H17" s="150">
        <v>14.908098485274785</v>
      </c>
      <c r="I17" s="150">
        <v>14.745007952843109</v>
      </c>
      <c r="J17" s="150">
        <v>14.695701591237858</v>
      </c>
      <c r="K17" s="150">
        <v>14.596703224535364</v>
      </c>
      <c r="L17" s="150">
        <v>14.409249287298067</v>
      </c>
      <c r="M17" s="150">
        <v>14.264355103074239</v>
      </c>
      <c r="N17" s="150">
        <v>14.174094301302858</v>
      </c>
      <c r="O17" s="150">
        <v>14.23169815371404</v>
      </c>
      <c r="P17" s="151">
        <v>14.364378926497054</v>
      </c>
    </row>
    <row r="18" spans="2:19" s="133" customFormat="1" x14ac:dyDescent="0.25">
      <c r="B18" s="137" t="s">
        <v>30</v>
      </c>
      <c r="C18" s="138" t="s">
        <v>355</v>
      </c>
      <c r="D18" s="139">
        <v>49.633258004438041</v>
      </c>
      <c r="E18" s="139">
        <v>49.483154349065309</v>
      </c>
      <c r="F18" s="139">
        <v>49.420729606670108</v>
      </c>
      <c r="G18" s="139">
        <v>49.287160724691773</v>
      </c>
      <c r="H18" s="139">
        <v>49.180300035517689</v>
      </c>
      <c r="I18" s="139">
        <v>49.07322059147431</v>
      </c>
      <c r="J18" s="139">
        <v>48.981423558270556</v>
      </c>
      <c r="K18" s="139">
        <v>48.882673564944007</v>
      </c>
      <c r="L18" s="139">
        <v>48.790543254051613</v>
      </c>
      <c r="M18" s="139">
        <v>48.615877925889691</v>
      </c>
      <c r="N18" s="139">
        <v>48.616070372058964</v>
      </c>
      <c r="O18" s="139">
        <v>48.549223547062851</v>
      </c>
      <c r="P18" s="140">
        <v>48.374386200558341</v>
      </c>
      <c r="S18" s="136" t="s">
        <v>358</v>
      </c>
    </row>
    <row r="19" spans="2:19" s="133" customFormat="1" ht="12.75" x14ac:dyDescent="0.2">
      <c r="B19" s="141" t="s">
        <v>87</v>
      </c>
      <c r="C19" s="138" t="s">
        <v>355</v>
      </c>
      <c r="D19" s="139">
        <v>49.238910117451098</v>
      </c>
      <c r="E19" s="139">
        <v>49.233946942759161</v>
      </c>
      <c r="F19" s="139">
        <v>49.322645188423159</v>
      </c>
      <c r="G19" s="139">
        <v>49.257645463188673</v>
      </c>
      <c r="H19" s="139">
        <v>49.205171754818835</v>
      </c>
      <c r="I19" s="139">
        <v>49.115558590792794</v>
      </c>
      <c r="J19" s="139">
        <v>49.053601136256496</v>
      </c>
      <c r="K19" s="139">
        <v>48.997689607848415</v>
      </c>
      <c r="L19" s="139">
        <v>48.914285890933201</v>
      </c>
      <c r="M19" s="139">
        <v>48.646851083362222</v>
      </c>
      <c r="N19" s="139">
        <v>48.64861475763157</v>
      </c>
      <c r="O19" s="139">
        <v>48.572598255419699</v>
      </c>
      <c r="P19" s="140">
        <v>48.375503853261861</v>
      </c>
    </row>
    <row r="20" spans="2:19" s="133" customFormat="1" ht="21" x14ac:dyDescent="0.2">
      <c r="B20" s="142" t="s">
        <v>88</v>
      </c>
      <c r="C20" s="138" t="s">
        <v>355</v>
      </c>
      <c r="D20" s="139">
        <v>49.795529493067455</v>
      </c>
      <c r="E20" s="139">
        <v>49.831767373509678</v>
      </c>
      <c r="F20" s="139">
        <v>49.937235287788432</v>
      </c>
      <c r="G20" s="139">
        <v>49.850106925912804</v>
      </c>
      <c r="H20" s="139">
        <v>49.811205023100591</v>
      </c>
      <c r="I20" s="139">
        <v>49.760193435129672</v>
      </c>
      <c r="J20" s="139">
        <v>49.624172780655385</v>
      </c>
      <c r="K20" s="139">
        <v>49.475804959756218</v>
      </c>
      <c r="L20" s="139">
        <v>49.367449243313274</v>
      </c>
      <c r="M20" s="139">
        <v>49.016715323698207</v>
      </c>
      <c r="N20" s="139">
        <v>48.965586456069438</v>
      </c>
      <c r="O20" s="139">
        <v>48.791894540072136</v>
      </c>
      <c r="P20" s="140">
        <v>48.522479616206773</v>
      </c>
    </row>
    <row r="21" spans="2:19" s="133" customFormat="1" ht="21" x14ac:dyDescent="0.2">
      <c r="B21" s="143" t="s">
        <v>89</v>
      </c>
      <c r="C21" s="138" t="s">
        <v>355</v>
      </c>
      <c r="D21" s="139">
        <v>49.14510234276252</v>
      </c>
      <c r="E21" s="139">
        <v>49.176263621703512</v>
      </c>
      <c r="F21" s="139">
        <v>49.332536169693</v>
      </c>
      <c r="G21" s="139">
        <v>49.323516556972443</v>
      </c>
      <c r="H21" s="139">
        <v>49.352804513773648</v>
      </c>
      <c r="I21" s="139">
        <v>49.345024672512338</v>
      </c>
      <c r="J21" s="139">
        <v>49.35254505585759</v>
      </c>
      <c r="K21" s="139">
        <v>49.376496522989541</v>
      </c>
      <c r="L21" s="139">
        <v>49.317538664034224</v>
      </c>
      <c r="M21" s="139">
        <v>49.127876082682398</v>
      </c>
      <c r="N21" s="139">
        <v>49.114621920532898</v>
      </c>
      <c r="O21" s="139">
        <v>49.090684151923789</v>
      </c>
      <c r="P21" s="140">
        <v>48.844897727234745</v>
      </c>
    </row>
    <row r="22" spans="2:19" s="133" customFormat="1" ht="21" x14ac:dyDescent="0.2">
      <c r="B22" s="146" t="s">
        <v>90</v>
      </c>
      <c r="C22" s="138" t="s">
        <v>355</v>
      </c>
      <c r="D22" s="139">
        <v>49.210060084417172</v>
      </c>
      <c r="E22" s="139">
        <v>49.079737112993904</v>
      </c>
      <c r="F22" s="139">
        <v>49.128879873201384</v>
      </c>
      <c r="G22" s="139">
        <v>49.065401739378302</v>
      </c>
      <c r="H22" s="139">
        <v>49.010010156131109</v>
      </c>
      <c r="I22" s="139">
        <v>48.867289742895473</v>
      </c>
      <c r="J22" s="139">
        <v>48.849675003444091</v>
      </c>
      <c r="K22" s="139">
        <v>48.805480108140124</v>
      </c>
      <c r="L22" s="139">
        <v>48.705442798304475</v>
      </c>
      <c r="M22" s="139">
        <v>48.488285406617777</v>
      </c>
      <c r="N22" s="139">
        <v>48.557381126227952</v>
      </c>
      <c r="O22" s="139">
        <v>48.543323432659449</v>
      </c>
      <c r="P22" s="140">
        <v>48.399375116045306</v>
      </c>
    </row>
    <row r="23" spans="2:19" s="147" customFormat="1" ht="12.75" x14ac:dyDescent="0.2">
      <c r="B23" s="148" t="s">
        <v>91</v>
      </c>
      <c r="C23" s="152" t="s">
        <v>355</v>
      </c>
      <c r="D23" s="150">
        <v>48.908477128953145</v>
      </c>
      <c r="E23" s="150">
        <v>48.942432007978347</v>
      </c>
      <c r="F23" s="150">
        <v>48.994752802653565</v>
      </c>
      <c r="G23" s="150">
        <v>48.903537247653169</v>
      </c>
      <c r="H23" s="150">
        <v>48.778653679897275</v>
      </c>
      <c r="I23" s="150">
        <v>48.637738360455224</v>
      </c>
      <c r="J23" s="150">
        <v>48.541020872081006</v>
      </c>
      <c r="K23" s="150">
        <v>48.48072502791095</v>
      </c>
      <c r="L23" s="150">
        <v>48.412522436912681</v>
      </c>
      <c r="M23" s="150">
        <v>48.106818757245847</v>
      </c>
      <c r="N23" s="150">
        <v>48.106454884310857</v>
      </c>
      <c r="O23" s="150">
        <v>48.012022327179046</v>
      </c>
      <c r="P23" s="151">
        <v>47.863392924492722</v>
      </c>
    </row>
    <row r="24" spans="2:19" s="133" customFormat="1" ht="12.75" x14ac:dyDescent="0.2">
      <c r="B24" s="137" t="s">
        <v>30</v>
      </c>
      <c r="C24" s="138" t="s">
        <v>356</v>
      </c>
      <c r="D24" s="139">
        <v>20.803027136973139</v>
      </c>
      <c r="E24" s="139">
        <v>21.150022601070113</v>
      </c>
      <c r="F24" s="139">
        <v>21.382835646503704</v>
      </c>
      <c r="G24" s="139">
        <v>21.712058758451185</v>
      </c>
      <c r="H24" s="139">
        <v>22.007529446159648</v>
      </c>
      <c r="I24" s="139">
        <v>22.29913147413712</v>
      </c>
      <c r="J24" s="139">
        <v>22.532772442048408</v>
      </c>
      <c r="K24" s="139">
        <v>22.868344750634996</v>
      </c>
      <c r="L24" s="139">
        <v>23.212509386083727</v>
      </c>
      <c r="M24" s="139">
        <v>23.506489180866442</v>
      </c>
      <c r="N24" s="139">
        <v>23.77038520309619</v>
      </c>
      <c r="O24" s="139">
        <v>24.002582766595996</v>
      </c>
      <c r="P24" s="140">
        <v>24.30146973502125</v>
      </c>
    </row>
    <row r="25" spans="2:19" s="133" customFormat="1" ht="12.75" x14ac:dyDescent="0.2">
      <c r="B25" s="141" t="s">
        <v>87</v>
      </c>
      <c r="C25" s="138" t="s">
        <v>356</v>
      </c>
      <c r="D25" s="139">
        <v>21.743992725135026</v>
      </c>
      <c r="E25" s="139">
        <v>22.022587308105784</v>
      </c>
      <c r="F25" s="139">
        <v>22.206037907280617</v>
      </c>
      <c r="G25" s="139">
        <v>22.576589810254628</v>
      </c>
      <c r="H25" s="139">
        <v>22.90999032802543</v>
      </c>
      <c r="I25" s="139">
        <v>23.234993159371886</v>
      </c>
      <c r="J25" s="139">
        <v>23.524250377890443</v>
      </c>
      <c r="K25" s="139">
        <v>23.828408212848238</v>
      </c>
      <c r="L25" s="139">
        <v>24.258834058121661</v>
      </c>
      <c r="M25" s="139">
        <v>24.68563916653396</v>
      </c>
      <c r="N25" s="139">
        <v>24.964379481954619</v>
      </c>
      <c r="O25" s="139">
        <v>25.23284513058422</v>
      </c>
      <c r="P25" s="140">
        <v>25.531531233587117</v>
      </c>
    </row>
    <row r="26" spans="2:19" s="133" customFormat="1" ht="21" x14ac:dyDescent="0.2">
      <c r="B26" s="142" t="s">
        <v>88</v>
      </c>
      <c r="C26" s="138" t="s">
        <v>356</v>
      </c>
      <c r="D26" s="139">
        <v>21.82886204363156</v>
      </c>
      <c r="E26" s="139">
        <v>22.013205928703943</v>
      </c>
      <c r="F26" s="139">
        <v>22.227837535580257</v>
      </c>
      <c r="G26" s="139">
        <v>22.64336600149565</v>
      </c>
      <c r="H26" s="139">
        <v>22.957798963853591</v>
      </c>
      <c r="I26" s="139">
        <v>23.275148222980356</v>
      </c>
      <c r="J26" s="139">
        <v>23.656143060678286</v>
      </c>
      <c r="K26" s="139">
        <v>24.104226858563198</v>
      </c>
      <c r="L26" s="139">
        <v>24.662017786038433</v>
      </c>
      <c r="M26" s="139">
        <v>25.156888838455217</v>
      </c>
      <c r="N26" s="139">
        <v>25.591785600575868</v>
      </c>
      <c r="O26" s="139">
        <v>25.952551371409911</v>
      </c>
      <c r="P26" s="140">
        <v>26.265327011050072</v>
      </c>
    </row>
    <row r="27" spans="2:19" s="133" customFormat="1" ht="21" x14ac:dyDescent="0.2">
      <c r="B27" s="143" t="s">
        <v>89</v>
      </c>
      <c r="C27" s="138" t="s">
        <v>356</v>
      </c>
      <c r="D27" s="139">
        <v>21.049915571711789</v>
      </c>
      <c r="E27" s="139">
        <v>21.452004365460738</v>
      </c>
      <c r="F27" s="139">
        <v>21.583205562145015</v>
      </c>
      <c r="G27" s="139">
        <v>21.930596976552859</v>
      </c>
      <c r="H27" s="139">
        <v>22.25791795423714</v>
      </c>
      <c r="I27" s="139">
        <v>22.521211260605632</v>
      </c>
      <c r="J27" s="139">
        <v>22.836734958674469</v>
      </c>
      <c r="K27" s="139">
        <v>23.027210104457716</v>
      </c>
      <c r="L27" s="139">
        <v>23.45146429746627</v>
      </c>
      <c r="M27" s="139">
        <v>23.838939369785855</v>
      </c>
      <c r="N27" s="139">
        <v>24.145157953051267</v>
      </c>
      <c r="O27" s="139">
        <v>24.411928939950712</v>
      </c>
      <c r="P27" s="140">
        <v>24.723968831793979</v>
      </c>
    </row>
    <row r="28" spans="2:19" s="133" customFormat="1" ht="21" x14ac:dyDescent="0.2">
      <c r="B28" s="146" t="s">
        <v>90</v>
      </c>
      <c r="C28" s="138" t="s">
        <v>356</v>
      </c>
      <c r="D28" s="139">
        <v>21.471988701966659</v>
      </c>
      <c r="E28" s="139">
        <v>21.790798954786602</v>
      </c>
      <c r="F28" s="139">
        <v>21.878964395271726</v>
      </c>
      <c r="G28" s="139">
        <v>22.204183307049533</v>
      </c>
      <c r="H28" s="139">
        <v>22.471138884316385</v>
      </c>
      <c r="I28" s="139">
        <v>22.797991964121763</v>
      </c>
      <c r="J28" s="139">
        <v>23.052838553734016</v>
      </c>
      <c r="K28" s="139">
        <v>23.333942514321006</v>
      </c>
      <c r="L28" s="139">
        <v>23.688294775305582</v>
      </c>
      <c r="M28" s="139">
        <v>24.025589234170802</v>
      </c>
      <c r="N28" s="139">
        <v>24.168529258906165</v>
      </c>
      <c r="O28" s="139">
        <v>24.407716138098433</v>
      </c>
      <c r="P28" s="140">
        <v>24.736377081612662</v>
      </c>
    </row>
    <row r="29" spans="2:19" s="147" customFormat="1" x14ac:dyDescent="0.25">
      <c r="B29" s="153" t="s">
        <v>91</v>
      </c>
      <c r="C29" s="138" t="s">
        <v>356</v>
      </c>
      <c r="D29" s="139">
        <v>22.447332248472645</v>
      </c>
      <c r="E29" s="139">
        <v>22.668119767743729</v>
      </c>
      <c r="F29" s="139">
        <v>22.948996022695525</v>
      </c>
      <c r="G29" s="139">
        <v>23.342575548104072</v>
      </c>
      <c r="H29" s="139">
        <v>23.751924739488746</v>
      </c>
      <c r="I29" s="139">
        <v>24.132960230645299</v>
      </c>
      <c r="J29" s="139">
        <v>24.358338499690017</v>
      </c>
      <c r="K29" s="139">
        <v>24.667761213633675</v>
      </c>
      <c r="L29" s="139">
        <v>25.069158483792631</v>
      </c>
      <c r="M29" s="139">
        <v>25.552016843676288</v>
      </c>
      <c r="N29" s="139">
        <v>25.804017478466324</v>
      </c>
      <c r="O29" s="139">
        <v>26.029143409188492</v>
      </c>
      <c r="P29" s="140">
        <v>26.283688401814675</v>
      </c>
      <c r="S29" s="136" t="s">
        <v>359</v>
      </c>
    </row>
    <row r="30" spans="2:19" s="133" customFormat="1" ht="12.75" x14ac:dyDescent="0.2"/>
    <row r="31" spans="2:19" s="133" customFormat="1" ht="12.75" x14ac:dyDescent="0.2"/>
    <row r="32" spans="2:19" s="133" customFormat="1" ht="12.75" x14ac:dyDescent="0.2"/>
    <row r="33" spans="2:20" s="133" customFormat="1" ht="12.75" x14ac:dyDescent="0.2">
      <c r="C33" s="133" t="s">
        <v>360</v>
      </c>
    </row>
    <row r="34" spans="2:20" s="133" customFormat="1" ht="12.75" x14ac:dyDescent="0.2">
      <c r="B34" s="137" t="s">
        <v>30</v>
      </c>
      <c r="C34" s="144" t="s">
        <v>357</v>
      </c>
      <c r="D34" s="145">
        <v>2.5303814562251836</v>
      </c>
      <c r="E34" s="145">
        <v>2.7460731614541736</v>
      </c>
      <c r="F34" s="145">
        <v>2.9422861135348648</v>
      </c>
      <c r="G34" s="145">
        <v>3.1408516785718024</v>
      </c>
      <c r="H34" s="145">
        <v>3.093188752212932</v>
      </c>
      <c r="I34" s="145">
        <v>2.9097477291630582</v>
      </c>
      <c r="J34" s="145">
        <v>2.5869663026269789</v>
      </c>
      <c r="K34" s="145">
        <v>2.3625519928197947</v>
      </c>
      <c r="L34" s="145">
        <v>2.4821647642325755</v>
      </c>
      <c r="M34" s="145">
        <v>2.8997464777162576</v>
      </c>
      <c r="N34" s="145">
        <v>3.339650276579929</v>
      </c>
      <c r="O34" s="145">
        <v>3.4654186390978108</v>
      </c>
      <c r="P34" s="140">
        <v>3.8230371178558498</v>
      </c>
    </row>
    <row r="35" spans="2:20" s="147" customFormat="1" ht="12.75" x14ac:dyDescent="0.2">
      <c r="B35" s="141" t="s">
        <v>87</v>
      </c>
      <c r="C35" s="144" t="s">
        <v>357</v>
      </c>
      <c r="D35" s="145">
        <v>2.9316848538291018</v>
      </c>
      <c r="E35" s="145">
        <v>3.3447440661268852</v>
      </c>
      <c r="F35" s="145">
        <v>3.2010459248886192</v>
      </c>
      <c r="G35" s="145">
        <v>3.5071276549406942</v>
      </c>
      <c r="H35" s="145">
        <v>3.7617422520548236</v>
      </c>
      <c r="I35" s="145">
        <v>3.7738788592449062</v>
      </c>
      <c r="J35" s="145">
        <v>3.1782335104425496</v>
      </c>
      <c r="K35" s="145">
        <v>2.9600698115165933</v>
      </c>
      <c r="L35" s="145">
        <v>3.0372327640904806</v>
      </c>
      <c r="M35" s="145">
        <v>3.7860691390869095</v>
      </c>
      <c r="N35" s="145">
        <v>4.5769818566558254</v>
      </c>
      <c r="O35" s="145">
        <v>4.6753683522351794</v>
      </c>
      <c r="P35" s="140">
        <v>4.6221819060870279</v>
      </c>
    </row>
    <row r="36" spans="2:20" s="133" customFormat="1" ht="21" x14ac:dyDescent="0.2">
      <c r="B36" s="142" t="s">
        <v>88</v>
      </c>
      <c r="C36" s="144" t="s">
        <v>357</v>
      </c>
      <c r="D36" s="145">
        <v>2.9521582625206735</v>
      </c>
      <c r="E36" s="145">
        <v>3.6572310106591659</v>
      </c>
      <c r="F36" s="145">
        <v>3.5539499382134392</v>
      </c>
      <c r="G36" s="145">
        <v>3.7063276524842235</v>
      </c>
      <c r="H36" s="145">
        <v>3.9242973364244045</v>
      </c>
      <c r="I36" s="145">
        <v>3.6765923619621743</v>
      </c>
      <c r="J36" s="145">
        <v>3.5285815102328866</v>
      </c>
      <c r="K36" s="145">
        <v>2.9262090793204472</v>
      </c>
      <c r="L36" s="145">
        <v>3.1203576201168097</v>
      </c>
      <c r="M36" s="145">
        <v>4.3327109359687226</v>
      </c>
      <c r="N36" s="145">
        <v>5.0180650341228423</v>
      </c>
      <c r="O36" s="145">
        <v>4.829642189530448</v>
      </c>
      <c r="P36" s="140">
        <v>4.978449926541753</v>
      </c>
    </row>
    <row r="37" spans="2:20" s="133" customFormat="1" ht="21" x14ac:dyDescent="0.2">
      <c r="B37" s="143" t="s">
        <v>89</v>
      </c>
      <c r="C37" s="144" t="s">
        <v>357</v>
      </c>
      <c r="D37" s="145">
        <v>2.7435111063208537</v>
      </c>
      <c r="E37" s="145">
        <v>2.5736671499079669</v>
      </c>
      <c r="F37" s="145">
        <v>2.8607888705669828</v>
      </c>
      <c r="G37" s="145">
        <v>3.1172871246400655</v>
      </c>
      <c r="H37" s="145">
        <v>3.1578370749406295</v>
      </c>
      <c r="I37" s="145">
        <v>3.0336378804553039</v>
      </c>
      <c r="J37" s="145">
        <v>2.6598850410660302</v>
      </c>
      <c r="K37" s="145">
        <v>2.5549393857008562</v>
      </c>
      <c r="L37" s="145">
        <v>2.7311615663047055</v>
      </c>
      <c r="M37" s="145">
        <v>2.9557893618151865</v>
      </c>
      <c r="N37" s="145">
        <v>3.670998444831568</v>
      </c>
      <c r="O37" s="145">
        <v>4.0792988955799796</v>
      </c>
      <c r="P37" s="140">
        <v>4.3790594047822005</v>
      </c>
    </row>
    <row r="38" spans="2:20" s="133" customFormat="1" ht="21" x14ac:dyDescent="0.2">
      <c r="B38" s="146" t="s">
        <v>90</v>
      </c>
      <c r="C38" s="144" t="s">
        <v>357</v>
      </c>
      <c r="D38" s="145">
        <v>2.8626773667185126</v>
      </c>
      <c r="E38" s="145">
        <v>3.5157177923826115</v>
      </c>
      <c r="F38" s="145">
        <v>3.2878309930800462</v>
      </c>
      <c r="G38" s="145">
        <v>3.2841841745698805</v>
      </c>
      <c r="H38" s="145">
        <v>3.727020588682902</v>
      </c>
      <c r="I38" s="145">
        <v>3.9214587826671519</v>
      </c>
      <c r="J38" s="145">
        <v>3.193607774869438</v>
      </c>
      <c r="K38" s="145">
        <v>3.0879174202655606</v>
      </c>
      <c r="L38" s="145">
        <v>3.0660981214617382</v>
      </c>
      <c r="M38" s="145">
        <v>3.6000790105835954</v>
      </c>
      <c r="N38" s="145">
        <v>4.2406522314439581</v>
      </c>
      <c r="O38" s="145">
        <v>4.5351473922902494</v>
      </c>
      <c r="P38" s="140">
        <v>4.2256496936403973</v>
      </c>
    </row>
    <row r="39" spans="2:20" s="133" customFormat="1" ht="12.75" x14ac:dyDescent="0.2">
      <c r="B39" s="153" t="s">
        <v>91</v>
      </c>
      <c r="C39" s="144" t="s">
        <v>357</v>
      </c>
      <c r="D39" s="145">
        <v>3.1204788516637825</v>
      </c>
      <c r="E39" s="145">
        <v>3.5727780019688833</v>
      </c>
      <c r="F39" s="145">
        <v>3.1239364647198364</v>
      </c>
      <c r="G39" s="145">
        <v>3.8445576594536655</v>
      </c>
      <c r="H39" s="145">
        <v>4.1436252116573993</v>
      </c>
      <c r="I39" s="145">
        <v>4.3168906053668206</v>
      </c>
      <c r="J39" s="145">
        <v>3.3064682785699522</v>
      </c>
      <c r="K39" s="145">
        <v>3.2048335194063178</v>
      </c>
      <c r="L39" s="145">
        <v>3.1939605110336817</v>
      </c>
      <c r="M39" s="145">
        <v>4.1842676865263915</v>
      </c>
      <c r="N39" s="145">
        <v>5.2446102264547774</v>
      </c>
      <c r="O39" s="145">
        <v>5.1524259338772014</v>
      </c>
      <c r="P39" s="140">
        <v>4.8761301307126157</v>
      </c>
    </row>
    <row r="40" spans="2:20" s="133" customFormat="1" ht="12.75" x14ac:dyDescent="0.2"/>
    <row r="41" spans="2:20" s="147" customFormat="1" x14ac:dyDescent="0.25">
      <c r="T41" s="154" t="s">
        <v>361</v>
      </c>
    </row>
    <row r="42" spans="2:20" x14ac:dyDescent="0.25">
      <c r="B42" s="112" t="s">
        <v>398</v>
      </c>
    </row>
    <row r="46" spans="2:20" x14ac:dyDescent="0.25">
      <c r="B46" s="155"/>
    </row>
    <row r="57" spans="2:20" x14ac:dyDescent="0.25">
      <c r="T57" s="105" t="s">
        <v>399</v>
      </c>
    </row>
    <row r="64" spans="2:20" x14ac:dyDescent="0.25">
      <c r="B64" s="136"/>
    </row>
    <row r="65" spans="2:15" x14ac:dyDescent="0.25">
      <c r="B65" s="156"/>
    </row>
    <row r="66" spans="2:15" x14ac:dyDescent="0.25">
      <c r="B66" s="157"/>
      <c r="C66" s="157"/>
      <c r="D66" s="157"/>
      <c r="E66" s="157"/>
      <c r="F66" s="157"/>
      <c r="G66" s="157"/>
      <c r="H66" s="157"/>
      <c r="I66" s="157"/>
      <c r="J66" s="157"/>
    </row>
    <row r="67" spans="2:15" x14ac:dyDescent="0.25">
      <c r="B67" s="157"/>
      <c r="C67" s="157"/>
      <c r="D67" s="157"/>
      <c r="E67" s="157"/>
      <c r="F67" s="157"/>
      <c r="G67" s="157"/>
      <c r="H67" s="157"/>
      <c r="I67" s="157"/>
      <c r="J67" s="157"/>
    </row>
    <row r="68" spans="2:15" x14ac:dyDescent="0.25">
      <c r="B68" s="157"/>
      <c r="C68" s="157"/>
      <c r="D68" s="157"/>
      <c r="E68" s="157"/>
      <c r="F68" s="157"/>
      <c r="G68" s="157"/>
      <c r="H68" s="157"/>
      <c r="I68" s="157"/>
      <c r="J68" s="157"/>
    </row>
    <row r="69" spans="2:15" x14ac:dyDescent="0.25">
      <c r="B69" s="157"/>
      <c r="C69" s="157"/>
      <c r="D69" s="157"/>
      <c r="E69" s="157"/>
      <c r="F69" s="157"/>
      <c r="G69" s="157"/>
      <c r="H69" s="157"/>
      <c r="I69" s="157"/>
      <c r="J69" s="157"/>
    </row>
    <row r="70" spans="2:15" x14ac:dyDescent="0.25">
      <c r="B70" s="157"/>
      <c r="C70" s="157"/>
      <c r="D70" s="157"/>
      <c r="E70" s="157"/>
      <c r="F70" s="157"/>
      <c r="G70" s="157"/>
      <c r="H70" s="157"/>
      <c r="I70" s="157"/>
      <c r="J70" s="157"/>
    </row>
    <row r="71" spans="2:15" x14ac:dyDescent="0.25">
      <c r="B71" s="157"/>
      <c r="C71" s="157"/>
      <c r="D71" s="157"/>
      <c r="E71" s="157"/>
      <c r="F71" s="157"/>
      <c r="G71" s="157"/>
      <c r="H71" s="157"/>
      <c r="I71" s="157"/>
      <c r="J71" s="157"/>
    </row>
    <row r="72" spans="2:15" x14ac:dyDescent="0.25">
      <c r="B72" s="157"/>
      <c r="C72" s="157"/>
      <c r="D72" s="157"/>
      <c r="E72" s="157"/>
      <c r="F72" s="157"/>
      <c r="G72" s="157"/>
      <c r="H72" s="157"/>
      <c r="I72" s="157"/>
      <c r="J72" s="157"/>
    </row>
    <row r="73" spans="2:15" x14ac:dyDescent="0.25">
      <c r="B73" s="157"/>
      <c r="C73" s="157"/>
      <c r="D73" s="157"/>
      <c r="E73" s="157"/>
      <c r="F73" s="157"/>
      <c r="G73" s="157"/>
      <c r="H73" s="157"/>
      <c r="I73" s="157"/>
      <c r="J73" s="157"/>
    </row>
    <row r="74" spans="2:15" x14ac:dyDescent="0.25">
      <c r="B74" s="157"/>
      <c r="C74" s="157"/>
      <c r="D74" s="157"/>
      <c r="E74" s="157"/>
      <c r="F74" s="157"/>
      <c r="G74" s="157"/>
      <c r="H74" s="157"/>
      <c r="I74" s="157"/>
      <c r="J74" s="157"/>
    </row>
    <row r="75" spans="2:15" x14ac:dyDescent="0.25">
      <c r="B75" s="157"/>
      <c r="C75" s="157"/>
      <c r="D75" s="157"/>
      <c r="E75" s="157"/>
      <c r="F75" s="157"/>
      <c r="G75" s="157"/>
      <c r="H75" s="157"/>
      <c r="I75" s="157"/>
      <c r="J75" s="157"/>
      <c r="N75" s="158"/>
      <c r="O75" s="158"/>
    </row>
    <row r="76" spans="2:15" x14ac:dyDescent="0.25">
      <c r="B76" s="157"/>
      <c r="C76" s="157"/>
      <c r="D76" s="157"/>
      <c r="E76" s="157"/>
      <c r="F76" s="157"/>
      <c r="G76" s="157"/>
      <c r="H76" s="157"/>
      <c r="I76" s="157"/>
      <c r="J76" s="157"/>
    </row>
    <row r="77" spans="2:15" x14ac:dyDescent="0.25">
      <c r="B77" s="157"/>
      <c r="C77" s="157"/>
      <c r="D77" s="157"/>
      <c r="E77" s="157"/>
      <c r="F77" s="157"/>
      <c r="G77" s="157"/>
      <c r="H77" s="157"/>
      <c r="I77" s="157"/>
      <c r="J77" s="157"/>
    </row>
    <row r="78" spans="2:15" x14ac:dyDescent="0.25">
      <c r="B78" s="157"/>
      <c r="C78" s="157"/>
      <c r="D78" s="157"/>
      <c r="E78" s="157"/>
      <c r="F78" s="157"/>
      <c r="G78" s="157"/>
      <c r="H78" s="157"/>
      <c r="I78" s="157"/>
      <c r="J78" s="157"/>
    </row>
    <row r="79" spans="2:15" x14ac:dyDescent="0.25">
      <c r="B79" s="157"/>
      <c r="C79" s="157"/>
      <c r="D79" s="157"/>
      <c r="E79" s="157"/>
      <c r="F79" s="157"/>
      <c r="G79" s="157"/>
      <c r="H79" s="157"/>
      <c r="I79" s="157"/>
      <c r="J79" s="157"/>
    </row>
    <row r="80" spans="2:15" x14ac:dyDescent="0.25">
      <c r="B80" s="157"/>
      <c r="C80" s="157"/>
      <c r="D80" s="157"/>
      <c r="E80" s="157"/>
      <c r="F80" s="157"/>
      <c r="G80" s="157"/>
      <c r="H80" s="157"/>
      <c r="I80" s="157"/>
      <c r="J80" s="157"/>
    </row>
    <row r="81" spans="2:10" x14ac:dyDescent="0.25">
      <c r="B81" s="157"/>
      <c r="C81" s="157"/>
      <c r="D81" s="157"/>
      <c r="E81" s="157"/>
      <c r="F81" s="157"/>
      <c r="G81" s="157"/>
      <c r="H81" s="157"/>
      <c r="I81" s="157"/>
      <c r="J81" s="157"/>
    </row>
    <row r="82" spans="2:10" x14ac:dyDescent="0.25">
      <c r="B82" s="157"/>
      <c r="C82" s="157"/>
      <c r="D82" s="157"/>
      <c r="E82" s="157"/>
      <c r="F82" s="157"/>
      <c r="G82" s="157"/>
      <c r="H82" s="157"/>
      <c r="I82" s="157"/>
      <c r="J82" s="157"/>
    </row>
    <row r="83" spans="2:10" x14ac:dyDescent="0.25">
      <c r="B83" s="157"/>
      <c r="C83" s="157"/>
      <c r="D83" s="157"/>
      <c r="E83" s="157"/>
      <c r="F83" s="157"/>
      <c r="G83" s="157"/>
      <c r="H83" s="157"/>
      <c r="I83" s="157"/>
      <c r="J83" s="157"/>
    </row>
    <row r="84" spans="2:10" x14ac:dyDescent="0.25">
      <c r="B84" s="159"/>
      <c r="C84" s="160"/>
      <c r="D84" s="161"/>
      <c r="E84" s="161"/>
      <c r="F84" s="160"/>
      <c r="G84" s="161"/>
      <c r="H84" s="161"/>
      <c r="I84" s="162"/>
      <c r="J84" s="162"/>
    </row>
    <row r="85" spans="2:10" x14ac:dyDescent="0.25">
      <c r="B85" s="159"/>
      <c r="C85" s="163"/>
      <c r="D85" s="163"/>
      <c r="E85" s="164"/>
      <c r="F85" s="163"/>
      <c r="G85" s="163"/>
      <c r="H85" s="164"/>
      <c r="I85" s="163"/>
      <c r="J85" s="163"/>
    </row>
    <row r="86" spans="2:10" x14ac:dyDescent="0.25">
      <c r="B86" s="159"/>
      <c r="C86" s="164"/>
      <c r="D86" s="164"/>
      <c r="E86" s="163"/>
      <c r="F86" s="164"/>
      <c r="G86" s="164"/>
      <c r="H86" s="163"/>
      <c r="I86" s="136"/>
      <c r="J86" s="136"/>
    </row>
  </sheetData>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4FA1A-AD6A-4648-933C-B3DDBE114903}">
  <sheetPr>
    <tabColor rgb="FF92D050"/>
  </sheetPr>
  <dimension ref="B2:O39"/>
  <sheetViews>
    <sheetView topLeftCell="A4" workbookViewId="0">
      <selection activeCell="B39" sqref="B39"/>
    </sheetView>
  </sheetViews>
  <sheetFormatPr defaultRowHeight="15" x14ac:dyDescent="0.25"/>
  <cols>
    <col min="1" max="1" width="9.140625" style="112"/>
    <col min="2" max="2" width="15.140625" style="112" customWidth="1"/>
    <col min="3" max="5" width="12" style="112" bestFit="1" customWidth="1"/>
    <col min="6" max="9" width="9.140625" style="112"/>
    <col min="10" max="10" width="10.140625" style="112" bestFit="1" customWidth="1"/>
    <col min="11" max="15" width="10.5703125" style="112" customWidth="1"/>
    <col min="16" max="18" width="9.140625" style="112"/>
    <col min="19" max="19" width="12" style="112" customWidth="1"/>
    <col min="20" max="20" width="10.7109375" style="112" customWidth="1"/>
    <col min="21" max="21" width="12.42578125" style="112" customWidth="1"/>
    <col min="22" max="16384" width="9.140625" style="112"/>
  </cols>
  <sheetData>
    <row r="2" spans="2:15" x14ac:dyDescent="0.25">
      <c r="B2" s="172" t="s">
        <v>368</v>
      </c>
      <c r="C2" s="173"/>
      <c r="D2" s="173"/>
      <c r="E2" s="173"/>
      <c r="F2" s="173"/>
      <c r="G2" s="173"/>
      <c r="H2" s="173"/>
      <c r="I2" s="173"/>
      <c r="J2" s="173"/>
      <c r="K2" s="173"/>
      <c r="L2" s="173"/>
      <c r="M2" s="173"/>
      <c r="N2" s="173"/>
      <c r="O2" s="173"/>
    </row>
    <row r="3" spans="2:15" x14ac:dyDescent="0.25">
      <c r="B3" s="112" t="s">
        <v>364</v>
      </c>
    </row>
    <row r="4" spans="2:15" x14ac:dyDescent="0.25">
      <c r="C4" s="241" t="s">
        <v>76</v>
      </c>
      <c r="D4" s="242"/>
      <c r="E4" s="243"/>
      <c r="J4" s="244">
        <v>2023</v>
      </c>
      <c r="K4" s="244" t="s">
        <v>3</v>
      </c>
      <c r="L4" s="244" t="s">
        <v>3</v>
      </c>
      <c r="M4" s="244">
        <v>2024</v>
      </c>
      <c r="N4" s="244" t="s">
        <v>3</v>
      </c>
      <c r="O4" s="244" t="s">
        <v>3</v>
      </c>
    </row>
    <row r="5" spans="2:15" x14ac:dyDescent="0.25">
      <c r="C5" s="174" t="s">
        <v>362</v>
      </c>
      <c r="D5" s="174" t="s">
        <v>363</v>
      </c>
      <c r="E5" s="175" t="s">
        <v>111</v>
      </c>
      <c r="J5" s="165" t="s">
        <v>52</v>
      </c>
      <c r="K5" s="165" t="s">
        <v>53</v>
      </c>
      <c r="L5" s="166" t="s">
        <v>54</v>
      </c>
      <c r="M5" s="165" t="s">
        <v>52</v>
      </c>
      <c r="N5" s="165" t="s">
        <v>53</v>
      </c>
      <c r="O5" s="166" t="s">
        <v>54</v>
      </c>
    </row>
    <row r="6" spans="2:15" x14ac:dyDescent="0.25">
      <c r="B6" s="176" t="s">
        <v>88</v>
      </c>
      <c r="C6" s="177">
        <v>24</v>
      </c>
      <c r="D6" s="177">
        <v>78</v>
      </c>
      <c r="E6" s="177">
        <v>102</v>
      </c>
      <c r="I6" s="165" t="s">
        <v>43</v>
      </c>
      <c r="J6" s="168">
        <v>29</v>
      </c>
      <c r="K6" s="168">
        <v>110</v>
      </c>
      <c r="L6" s="168">
        <v>139</v>
      </c>
      <c r="M6" s="168">
        <v>28</v>
      </c>
      <c r="N6" s="168">
        <v>115</v>
      </c>
      <c r="O6" s="168">
        <v>143</v>
      </c>
    </row>
    <row r="7" spans="2:15" x14ac:dyDescent="0.25">
      <c r="B7" s="176" t="s">
        <v>89</v>
      </c>
      <c r="C7" s="178">
        <v>15</v>
      </c>
      <c r="D7" s="178">
        <v>65</v>
      </c>
      <c r="E7" s="178">
        <v>80</v>
      </c>
      <c r="I7" s="165" t="s">
        <v>44</v>
      </c>
      <c r="J7" s="168">
        <v>28</v>
      </c>
      <c r="K7" s="168">
        <v>94</v>
      </c>
      <c r="L7" s="168">
        <v>122</v>
      </c>
      <c r="M7" s="168">
        <v>26</v>
      </c>
      <c r="N7" s="168">
        <v>105</v>
      </c>
      <c r="O7" s="168">
        <v>131</v>
      </c>
    </row>
    <row r="8" spans="2:15" x14ac:dyDescent="0.25">
      <c r="B8" s="176" t="s">
        <v>90</v>
      </c>
      <c r="C8" s="177">
        <v>24</v>
      </c>
      <c r="D8" s="177">
        <v>84</v>
      </c>
      <c r="E8" s="177">
        <v>108</v>
      </c>
      <c r="I8" s="165" t="s">
        <v>45</v>
      </c>
      <c r="J8" s="168">
        <v>27</v>
      </c>
      <c r="K8" s="168">
        <v>115</v>
      </c>
      <c r="L8" s="168">
        <v>142</v>
      </c>
      <c r="M8" s="168">
        <v>16</v>
      </c>
      <c r="N8" s="168">
        <v>116</v>
      </c>
      <c r="O8" s="168">
        <v>132</v>
      </c>
    </row>
    <row r="9" spans="2:15" x14ac:dyDescent="0.25">
      <c r="B9" s="176" t="s">
        <v>91</v>
      </c>
      <c r="C9" s="178">
        <v>20</v>
      </c>
      <c r="D9" s="178">
        <v>109</v>
      </c>
      <c r="E9" s="178">
        <v>129</v>
      </c>
      <c r="I9" s="165" t="s">
        <v>46</v>
      </c>
      <c r="J9" s="168">
        <v>31</v>
      </c>
      <c r="K9" s="168">
        <v>161</v>
      </c>
      <c r="L9" s="168">
        <v>192</v>
      </c>
      <c r="M9" s="168">
        <v>37</v>
      </c>
      <c r="N9" s="168">
        <v>144</v>
      </c>
      <c r="O9" s="168">
        <v>181</v>
      </c>
    </row>
    <row r="10" spans="2:15" x14ac:dyDescent="0.25">
      <c r="B10" s="179" t="s">
        <v>87</v>
      </c>
      <c r="C10" s="180">
        <v>83</v>
      </c>
      <c r="D10" s="180">
        <v>336</v>
      </c>
      <c r="E10" s="180">
        <v>419</v>
      </c>
      <c r="I10" s="166" t="s">
        <v>47</v>
      </c>
      <c r="J10" s="167">
        <v>115</v>
      </c>
      <c r="K10" s="167">
        <v>480</v>
      </c>
      <c r="L10" s="167">
        <v>595</v>
      </c>
      <c r="M10" s="167">
        <v>107</v>
      </c>
      <c r="N10" s="167">
        <v>480</v>
      </c>
      <c r="O10" s="167">
        <v>587</v>
      </c>
    </row>
    <row r="11" spans="2:15" x14ac:dyDescent="0.25">
      <c r="B11" s="179" t="s">
        <v>30</v>
      </c>
      <c r="C11" s="181">
        <v>2752</v>
      </c>
      <c r="D11" s="181">
        <v>13453</v>
      </c>
      <c r="E11" s="181">
        <v>16205</v>
      </c>
      <c r="I11" s="166" t="s">
        <v>48</v>
      </c>
      <c r="J11" s="167">
        <v>3454</v>
      </c>
      <c r="K11" s="167">
        <v>16991</v>
      </c>
      <c r="L11" s="167">
        <v>20445</v>
      </c>
      <c r="M11" s="167">
        <v>3844</v>
      </c>
      <c r="N11" s="167">
        <v>18708</v>
      </c>
      <c r="O11" s="167">
        <v>22552</v>
      </c>
    </row>
    <row r="14" spans="2:15" x14ac:dyDescent="0.25">
      <c r="B14" s="172" t="s">
        <v>369</v>
      </c>
      <c r="C14" s="173"/>
      <c r="D14" s="173"/>
      <c r="E14" s="173"/>
      <c r="F14" s="173"/>
      <c r="G14" s="173"/>
      <c r="H14" s="173"/>
      <c r="I14" s="173"/>
      <c r="J14" s="173"/>
      <c r="K14" s="173"/>
      <c r="L14" s="173"/>
      <c r="M14" s="173"/>
      <c r="N14" s="173"/>
      <c r="O14" s="173"/>
    </row>
    <row r="15" spans="2:15" x14ac:dyDescent="0.25">
      <c r="B15" s="112" t="s">
        <v>364</v>
      </c>
    </row>
    <row r="16" spans="2:15" x14ac:dyDescent="0.25">
      <c r="C16" s="245" t="s">
        <v>76</v>
      </c>
      <c r="D16" s="246"/>
      <c r="E16" s="247"/>
      <c r="J16" s="248" t="s">
        <v>82</v>
      </c>
      <c r="K16" s="249"/>
      <c r="L16" s="250"/>
      <c r="M16" s="248" t="s">
        <v>83</v>
      </c>
      <c r="N16" s="249"/>
      <c r="O16" s="250"/>
    </row>
    <row r="17" spans="2:15" x14ac:dyDescent="0.25">
      <c r="C17" s="182" t="s">
        <v>362</v>
      </c>
      <c r="D17" s="182" t="s">
        <v>363</v>
      </c>
      <c r="E17" s="183" t="s">
        <v>111</v>
      </c>
      <c r="J17" s="169" t="s">
        <v>362</v>
      </c>
      <c r="K17" s="169" t="s">
        <v>363</v>
      </c>
      <c r="L17" s="184" t="s">
        <v>111</v>
      </c>
      <c r="M17" s="169" t="s">
        <v>362</v>
      </c>
      <c r="N17" s="169" t="s">
        <v>363</v>
      </c>
      <c r="O17" s="184" t="s">
        <v>111</v>
      </c>
    </row>
    <row r="18" spans="2:15" ht="21" x14ac:dyDescent="0.25">
      <c r="B18" s="170" t="s">
        <v>88</v>
      </c>
      <c r="C18" s="178">
        <v>149754</v>
      </c>
      <c r="D18" s="178">
        <v>156525</v>
      </c>
      <c r="E18" s="178">
        <v>306279</v>
      </c>
      <c r="I18" s="170" t="s">
        <v>88</v>
      </c>
      <c r="J18" s="171">
        <v>142793</v>
      </c>
      <c r="K18" s="171">
        <v>145013</v>
      </c>
      <c r="L18" s="171">
        <v>287806</v>
      </c>
      <c r="M18" s="171">
        <v>142829</v>
      </c>
      <c r="N18" s="171">
        <v>144409</v>
      </c>
      <c r="O18" s="171">
        <v>287238</v>
      </c>
    </row>
    <row r="19" spans="2:15" ht="21" x14ac:dyDescent="0.25">
      <c r="B19" s="170" t="s">
        <v>89</v>
      </c>
      <c r="C19" s="178">
        <v>151455</v>
      </c>
      <c r="D19" s="178">
        <v>159268</v>
      </c>
      <c r="E19" s="178">
        <v>310723</v>
      </c>
      <c r="I19" s="170" t="s">
        <v>89</v>
      </c>
      <c r="J19" s="171">
        <v>146431</v>
      </c>
      <c r="K19" s="171">
        <v>152640</v>
      </c>
      <c r="L19" s="171">
        <v>299071</v>
      </c>
      <c r="M19" s="171">
        <v>146605</v>
      </c>
      <c r="N19" s="171">
        <v>152546</v>
      </c>
      <c r="O19" s="171">
        <v>299151</v>
      </c>
    </row>
    <row r="20" spans="2:15" ht="21" x14ac:dyDescent="0.25">
      <c r="B20" s="170" t="s">
        <v>90</v>
      </c>
      <c r="C20" s="178">
        <v>154958</v>
      </c>
      <c r="D20" s="178">
        <v>167053</v>
      </c>
      <c r="E20" s="178">
        <v>322011</v>
      </c>
      <c r="I20" s="170" t="s">
        <v>90</v>
      </c>
      <c r="J20" s="171">
        <v>151415</v>
      </c>
      <c r="K20" s="171">
        <v>161695</v>
      </c>
      <c r="L20" s="171">
        <v>313110</v>
      </c>
      <c r="M20" s="171">
        <v>151135</v>
      </c>
      <c r="N20" s="171">
        <v>161243</v>
      </c>
      <c r="O20" s="171">
        <v>312378</v>
      </c>
    </row>
    <row r="21" spans="2:15" x14ac:dyDescent="0.25">
      <c r="B21" s="170" t="s">
        <v>91</v>
      </c>
      <c r="C21" s="178">
        <v>191259</v>
      </c>
      <c r="D21" s="178">
        <v>202311</v>
      </c>
      <c r="E21" s="178">
        <v>393570</v>
      </c>
      <c r="I21" s="170" t="s">
        <v>91</v>
      </c>
      <c r="J21" s="171">
        <v>182040</v>
      </c>
      <c r="K21" s="171">
        <v>190600</v>
      </c>
      <c r="L21" s="171">
        <v>372640</v>
      </c>
      <c r="M21" s="171">
        <v>181616</v>
      </c>
      <c r="N21" s="171">
        <v>189580</v>
      </c>
      <c r="O21" s="171">
        <v>371196</v>
      </c>
    </row>
    <row r="22" spans="2:15" ht="21" x14ac:dyDescent="0.25">
      <c r="B22" s="185" t="s">
        <v>87</v>
      </c>
      <c r="C22" s="180">
        <v>647426</v>
      </c>
      <c r="D22" s="180">
        <v>685157</v>
      </c>
      <c r="E22" s="180">
        <v>1332583</v>
      </c>
      <c r="I22" s="185" t="s">
        <v>87</v>
      </c>
      <c r="J22" s="186">
        <v>622679</v>
      </c>
      <c r="K22" s="186">
        <v>649948</v>
      </c>
      <c r="L22" s="186">
        <v>1272627</v>
      </c>
      <c r="M22" s="186">
        <v>622185</v>
      </c>
      <c r="N22" s="186">
        <v>647778</v>
      </c>
      <c r="O22" s="186">
        <v>1269963</v>
      </c>
    </row>
    <row r="23" spans="2:15" x14ac:dyDescent="0.25">
      <c r="B23" s="185" t="s">
        <v>30</v>
      </c>
      <c r="C23" s="180">
        <v>29193899</v>
      </c>
      <c r="D23" s="180">
        <v>31083410</v>
      </c>
      <c r="E23" s="180">
        <v>60277309</v>
      </c>
      <c r="I23" s="185" t="s">
        <v>30</v>
      </c>
      <c r="J23" s="186">
        <v>28814832</v>
      </c>
      <c r="K23" s="186">
        <v>30182369</v>
      </c>
      <c r="L23" s="186">
        <v>58997201</v>
      </c>
      <c r="M23" s="186">
        <v>28851041</v>
      </c>
      <c r="N23" s="186">
        <v>30138708</v>
      </c>
      <c r="O23" s="186">
        <v>58989749</v>
      </c>
    </row>
    <row r="25" spans="2:15" x14ac:dyDescent="0.25">
      <c r="B25" s="136" t="s">
        <v>365</v>
      </c>
    </row>
    <row r="26" spans="2:15" x14ac:dyDescent="0.25">
      <c r="B26" s="156"/>
    </row>
    <row r="27" spans="2:15" x14ac:dyDescent="0.25">
      <c r="B27" s="156"/>
    </row>
    <row r="28" spans="2:15" x14ac:dyDescent="0.25">
      <c r="B28" s="229" t="s">
        <v>33</v>
      </c>
      <c r="C28" s="231" t="s">
        <v>366</v>
      </c>
      <c r="D28" s="232"/>
      <c r="E28" s="232"/>
      <c r="F28" s="232"/>
      <c r="G28" s="232"/>
      <c r="H28" s="232"/>
      <c r="I28" s="232"/>
      <c r="J28" s="232"/>
      <c r="K28" s="233"/>
      <c r="L28" s="231" t="s">
        <v>367</v>
      </c>
      <c r="M28" s="232"/>
      <c r="N28" s="232"/>
    </row>
    <row r="29" spans="2:15" x14ac:dyDescent="0.25">
      <c r="B29" s="229"/>
      <c r="C29" s="234">
        <v>2013</v>
      </c>
      <c r="D29" s="235"/>
      <c r="E29" s="236"/>
      <c r="F29" s="234">
        <v>2023</v>
      </c>
      <c r="G29" s="235"/>
      <c r="H29" s="236"/>
      <c r="I29" s="234" t="s">
        <v>38</v>
      </c>
      <c r="J29" s="235"/>
      <c r="K29" s="236"/>
      <c r="L29" s="237">
        <v>2013</v>
      </c>
      <c r="M29" s="239">
        <v>2023</v>
      </c>
      <c r="N29" s="239" t="s">
        <v>38</v>
      </c>
    </row>
    <row r="30" spans="2:15" ht="15.75" thickBot="1" x14ac:dyDescent="0.3">
      <c r="B30" s="230"/>
      <c r="C30" s="187" t="s">
        <v>57</v>
      </c>
      <c r="D30" s="188" t="s">
        <v>58</v>
      </c>
      <c r="E30" s="189" t="s">
        <v>236</v>
      </c>
      <c r="F30" s="187" t="s">
        <v>57</v>
      </c>
      <c r="G30" s="188" t="s">
        <v>58</v>
      </c>
      <c r="H30" s="188" t="s">
        <v>236</v>
      </c>
      <c r="I30" s="187" t="s">
        <v>57</v>
      </c>
      <c r="J30" s="188" t="s">
        <v>58</v>
      </c>
      <c r="K30" s="188" t="s">
        <v>236</v>
      </c>
      <c r="L30" s="238"/>
      <c r="M30" s="240"/>
      <c r="N30" s="240"/>
    </row>
    <row r="31" spans="2:15" x14ac:dyDescent="0.25">
      <c r="B31" s="21" t="s">
        <v>34</v>
      </c>
      <c r="C31" s="160">
        <v>24</v>
      </c>
      <c r="D31" s="190">
        <v>78</v>
      </c>
      <c r="E31" s="191">
        <v>102</v>
      </c>
      <c r="F31" s="160">
        <v>29</v>
      </c>
      <c r="G31" s="190">
        <v>110</v>
      </c>
      <c r="H31" s="190">
        <v>139</v>
      </c>
      <c r="I31" s="190">
        <v>28</v>
      </c>
      <c r="J31" s="190">
        <v>115</v>
      </c>
      <c r="K31" s="190">
        <v>143</v>
      </c>
      <c r="L31" s="192">
        <f t="shared" ref="L31:L36" si="0">E6/E18*10000</f>
        <v>3.3302968861724112</v>
      </c>
      <c r="M31" s="192">
        <f>L6/L18*10000</f>
        <v>4.829642189530448</v>
      </c>
      <c r="N31" s="192">
        <f t="shared" ref="N31:N36" si="1">O6/O18*10000</f>
        <v>4.978449926541753</v>
      </c>
    </row>
    <row r="32" spans="2:15" x14ac:dyDescent="0.25">
      <c r="B32" s="21" t="s">
        <v>35</v>
      </c>
      <c r="C32" s="160">
        <v>15</v>
      </c>
      <c r="D32" s="190">
        <v>65</v>
      </c>
      <c r="E32" s="191">
        <v>80</v>
      </c>
      <c r="F32" s="160">
        <v>28</v>
      </c>
      <c r="G32" s="190">
        <v>94</v>
      </c>
      <c r="H32" s="190">
        <v>122</v>
      </c>
      <c r="I32" s="190">
        <v>26</v>
      </c>
      <c r="J32" s="190">
        <v>105</v>
      </c>
      <c r="K32" s="190">
        <v>131</v>
      </c>
      <c r="L32" s="192">
        <f t="shared" si="0"/>
        <v>2.5746404353716974</v>
      </c>
      <c r="M32" s="192">
        <f t="shared" ref="M32:M36" si="2">L7/L19*10000</f>
        <v>4.0792988955799796</v>
      </c>
      <c r="N32" s="192">
        <f t="shared" si="1"/>
        <v>4.3790594047822005</v>
      </c>
    </row>
    <row r="33" spans="2:14" x14ac:dyDescent="0.25">
      <c r="B33" s="21" t="s">
        <v>36</v>
      </c>
      <c r="C33" s="160">
        <v>24</v>
      </c>
      <c r="D33" s="190">
        <v>84</v>
      </c>
      <c r="E33" s="191">
        <v>108</v>
      </c>
      <c r="F33" s="160">
        <v>27</v>
      </c>
      <c r="G33" s="190">
        <v>115</v>
      </c>
      <c r="H33" s="190">
        <v>142</v>
      </c>
      <c r="I33" s="190">
        <v>16</v>
      </c>
      <c r="J33" s="190">
        <v>116</v>
      </c>
      <c r="K33" s="190">
        <v>132</v>
      </c>
      <c r="L33" s="192">
        <f t="shared" si="0"/>
        <v>3.3539226920819476</v>
      </c>
      <c r="M33" s="192">
        <f t="shared" si="2"/>
        <v>4.5351473922902494</v>
      </c>
      <c r="N33" s="192">
        <f t="shared" si="1"/>
        <v>4.2256496936403973</v>
      </c>
    </row>
    <row r="34" spans="2:14" x14ac:dyDescent="0.25">
      <c r="B34" s="21" t="s">
        <v>37</v>
      </c>
      <c r="C34" s="160">
        <v>20</v>
      </c>
      <c r="D34" s="190">
        <v>109</v>
      </c>
      <c r="E34" s="191">
        <v>129</v>
      </c>
      <c r="F34" s="160">
        <v>31</v>
      </c>
      <c r="G34" s="190">
        <v>161</v>
      </c>
      <c r="H34" s="190">
        <v>192</v>
      </c>
      <c r="I34" s="190">
        <v>37</v>
      </c>
      <c r="J34" s="190">
        <v>144</v>
      </c>
      <c r="K34" s="190">
        <v>181</v>
      </c>
      <c r="L34" s="192">
        <f t="shared" si="0"/>
        <v>3.2776888482353836</v>
      </c>
      <c r="M34" s="192">
        <f t="shared" si="2"/>
        <v>5.1524259338772014</v>
      </c>
      <c r="N34" s="192">
        <f t="shared" si="1"/>
        <v>4.8761301307126157</v>
      </c>
    </row>
    <row r="35" spans="2:14" x14ac:dyDescent="0.25">
      <c r="B35" s="21" t="s">
        <v>29</v>
      </c>
      <c r="C35" s="163">
        <v>83</v>
      </c>
      <c r="D35" s="163">
        <v>336</v>
      </c>
      <c r="E35" s="193">
        <v>419</v>
      </c>
      <c r="F35" s="163">
        <v>115</v>
      </c>
      <c r="G35" s="163">
        <v>480</v>
      </c>
      <c r="H35" s="164">
        <v>595</v>
      </c>
      <c r="I35" s="164">
        <v>107</v>
      </c>
      <c r="J35" s="164">
        <v>480</v>
      </c>
      <c r="K35" s="164">
        <v>587</v>
      </c>
      <c r="L35" s="194">
        <f t="shared" si="0"/>
        <v>3.1442694376260238</v>
      </c>
      <c r="M35" s="194">
        <f t="shared" si="2"/>
        <v>4.6753683522351794</v>
      </c>
      <c r="N35" s="194">
        <f t="shared" si="1"/>
        <v>4.6221819060870279</v>
      </c>
    </row>
    <row r="36" spans="2:14" x14ac:dyDescent="0.25">
      <c r="B36" s="21" t="s">
        <v>30</v>
      </c>
      <c r="C36" s="164">
        <v>2752</v>
      </c>
      <c r="D36" s="164">
        <v>13453</v>
      </c>
      <c r="E36" s="193">
        <v>16205</v>
      </c>
      <c r="F36" s="164">
        <v>3454</v>
      </c>
      <c r="G36" s="164">
        <v>16991</v>
      </c>
      <c r="H36" s="164">
        <v>20445</v>
      </c>
      <c r="I36" s="164">
        <v>3844</v>
      </c>
      <c r="J36" s="164">
        <v>18708</v>
      </c>
      <c r="K36" s="164">
        <v>22552</v>
      </c>
      <c r="L36" s="194">
        <f t="shared" si="0"/>
        <v>2.6884080044117429</v>
      </c>
      <c r="M36" s="194">
        <f t="shared" si="2"/>
        <v>3.4654186390978108</v>
      </c>
      <c r="N36" s="194">
        <f t="shared" si="1"/>
        <v>3.8230371178558498</v>
      </c>
    </row>
    <row r="39" spans="2:14" x14ac:dyDescent="0.25">
      <c r="B39" s="105" t="s">
        <v>399</v>
      </c>
    </row>
  </sheetData>
  <mergeCells count="15">
    <mergeCell ref="C4:E4"/>
    <mergeCell ref="J4:L4"/>
    <mergeCell ref="M4:O4"/>
    <mergeCell ref="C16:E16"/>
    <mergeCell ref="J16:L16"/>
    <mergeCell ref="M16:O16"/>
    <mergeCell ref="B28:B30"/>
    <mergeCell ref="C28:K28"/>
    <mergeCell ref="L28:N28"/>
    <mergeCell ref="C29:E29"/>
    <mergeCell ref="F29:H29"/>
    <mergeCell ref="I29:K29"/>
    <mergeCell ref="L29:L30"/>
    <mergeCell ref="M29:M30"/>
    <mergeCell ref="N29:N30"/>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7B225-9929-4BD2-AA46-BDA86DB43021}">
  <sheetPr>
    <tabColor theme="9"/>
  </sheetPr>
  <dimension ref="A1:O60"/>
  <sheetViews>
    <sheetView topLeftCell="A5" zoomScaleNormal="100" workbookViewId="0">
      <selection activeCell="B32" sqref="B32"/>
    </sheetView>
  </sheetViews>
  <sheetFormatPr defaultRowHeight="15" x14ac:dyDescent="0.25"/>
  <cols>
    <col min="1" max="1" width="5.28515625" style="112" customWidth="1"/>
    <col min="2" max="2" width="33.42578125" style="112" customWidth="1"/>
    <col min="3" max="5" width="9.140625" style="112"/>
    <col min="6" max="6" width="12.7109375" style="112" customWidth="1"/>
    <col min="7" max="9" width="9.140625" style="112"/>
    <col min="10" max="11" width="9.7109375" style="112" bestFit="1" customWidth="1"/>
    <col min="12" max="16384" width="9.140625" style="112"/>
  </cols>
  <sheetData>
    <row r="1" spans="1:11" hidden="1" x14ac:dyDescent="0.25"/>
    <row r="4" spans="1:11" x14ac:dyDescent="0.25">
      <c r="B4" s="261"/>
    </row>
    <row r="5" spans="1:11" x14ac:dyDescent="0.25">
      <c r="B5" s="262" t="s">
        <v>405</v>
      </c>
    </row>
    <row r="6" spans="1:11" ht="30" customHeight="1" x14ac:dyDescent="0.25">
      <c r="B6" s="263" t="s">
        <v>33</v>
      </c>
      <c r="C6" s="264" t="s">
        <v>406</v>
      </c>
      <c r="D6" s="265"/>
      <c r="E6" s="265"/>
      <c r="F6" s="266"/>
      <c r="G6" s="267" t="s">
        <v>407</v>
      </c>
      <c r="H6" s="268"/>
      <c r="I6" s="268"/>
      <c r="J6" s="268"/>
      <c r="K6" s="269"/>
    </row>
    <row r="7" spans="1:11" x14ac:dyDescent="0.25">
      <c r="B7" s="263" t="s">
        <v>110</v>
      </c>
    </row>
    <row r="8" spans="1:11" ht="15.75" thickBot="1" x14ac:dyDescent="0.3">
      <c r="B8" s="270" t="s">
        <v>408</v>
      </c>
      <c r="C8" s="271" t="s">
        <v>347</v>
      </c>
      <c r="D8" s="271" t="s">
        <v>348</v>
      </c>
      <c r="E8" s="271" t="s">
        <v>349</v>
      </c>
      <c r="F8" s="272" t="s">
        <v>350</v>
      </c>
      <c r="G8" s="272" t="s">
        <v>351</v>
      </c>
      <c r="H8" s="272" t="s">
        <v>78</v>
      </c>
      <c r="I8" s="272" t="s">
        <v>79</v>
      </c>
      <c r="J8" s="272" t="s">
        <v>80</v>
      </c>
      <c r="K8" s="272">
        <v>2023</v>
      </c>
    </row>
    <row r="9" spans="1:11" x14ac:dyDescent="0.25">
      <c r="A9" s="273"/>
      <c r="B9" s="274" t="s">
        <v>409</v>
      </c>
      <c r="C9" s="275">
        <v>84787</v>
      </c>
      <c r="D9" s="275">
        <v>83857</v>
      </c>
      <c r="E9" s="275">
        <v>83160</v>
      </c>
      <c r="F9" s="276">
        <v>83145</v>
      </c>
      <c r="G9" s="276">
        <v>84611</v>
      </c>
      <c r="H9" s="276">
        <v>83504</v>
      </c>
      <c r="I9" s="276">
        <v>82568</v>
      </c>
      <c r="J9" s="276">
        <v>80988</v>
      </c>
      <c r="K9" s="276">
        <v>82904</v>
      </c>
    </row>
    <row r="10" spans="1:11" x14ac:dyDescent="0.25">
      <c r="A10" s="273"/>
      <c r="B10" s="277" t="s">
        <v>410</v>
      </c>
      <c r="C10" s="278">
        <v>1112</v>
      </c>
      <c r="D10" s="278">
        <v>1055</v>
      </c>
      <c r="E10" s="278">
        <v>1055</v>
      </c>
      <c r="F10" s="279">
        <v>937</v>
      </c>
      <c r="G10" s="279">
        <v>854</v>
      </c>
      <c r="H10" s="279">
        <v>773</v>
      </c>
      <c r="I10" s="279">
        <v>765</v>
      </c>
      <c r="J10" s="279">
        <v>734</v>
      </c>
      <c r="K10" s="279">
        <v>726</v>
      </c>
    </row>
    <row r="11" spans="1:11" x14ac:dyDescent="0.25">
      <c r="A11" s="273"/>
      <c r="B11" s="277" t="s">
        <v>411</v>
      </c>
      <c r="C11" s="278">
        <v>155</v>
      </c>
      <c r="D11" s="278">
        <v>112</v>
      </c>
      <c r="E11" s="278">
        <v>136</v>
      </c>
      <c r="F11" s="279">
        <v>156</v>
      </c>
      <c r="G11" s="279">
        <v>150</v>
      </c>
      <c r="H11" s="279">
        <v>192</v>
      </c>
      <c r="I11" s="279">
        <v>206</v>
      </c>
      <c r="J11" s="279">
        <v>217</v>
      </c>
      <c r="K11" s="279">
        <v>214</v>
      </c>
    </row>
    <row r="12" spans="1:11" x14ac:dyDescent="0.25">
      <c r="B12" s="280" t="s">
        <v>412</v>
      </c>
      <c r="C12" s="281">
        <f>C10-C11</f>
        <v>957</v>
      </c>
      <c r="D12" s="281">
        <f t="shared" ref="D12:E12" si="0">D10-D11</f>
        <v>943</v>
      </c>
      <c r="E12" s="281">
        <f t="shared" si="0"/>
        <v>919</v>
      </c>
      <c r="F12" s="282">
        <f>F10-F11</f>
        <v>781</v>
      </c>
      <c r="G12" s="282">
        <v>704</v>
      </c>
      <c r="H12" s="282">
        <v>581</v>
      </c>
      <c r="I12" s="282">
        <v>559</v>
      </c>
      <c r="J12" s="282">
        <v>517</v>
      </c>
      <c r="K12" s="282">
        <v>512</v>
      </c>
    </row>
    <row r="13" spans="1:11" x14ac:dyDescent="0.25">
      <c r="A13" s="273"/>
      <c r="B13" s="277" t="s">
        <v>413</v>
      </c>
      <c r="C13" s="278">
        <v>6019</v>
      </c>
      <c r="D13" s="278">
        <v>6040</v>
      </c>
      <c r="E13" s="278">
        <v>5197</v>
      </c>
      <c r="F13" s="279">
        <v>5761</v>
      </c>
      <c r="G13" s="279">
        <v>4633</v>
      </c>
      <c r="H13" s="279">
        <v>3741</v>
      </c>
      <c r="I13" s="279">
        <v>4213</v>
      </c>
      <c r="J13" s="279">
        <v>3849</v>
      </c>
      <c r="K13" s="279">
        <v>4471</v>
      </c>
    </row>
    <row r="14" spans="1:11" x14ac:dyDescent="0.25">
      <c r="A14" s="273"/>
      <c r="B14" s="277" t="s">
        <v>414</v>
      </c>
      <c r="C14" s="278">
        <v>6186</v>
      </c>
      <c r="D14" s="278">
        <v>6348</v>
      </c>
      <c r="E14" s="278">
        <v>6077</v>
      </c>
      <c r="F14" s="279">
        <v>6287</v>
      </c>
      <c r="G14" s="279">
        <v>5164</v>
      </c>
      <c r="H14" s="279">
        <v>3992</v>
      </c>
      <c r="I14" s="279">
        <v>4714</v>
      </c>
      <c r="J14" s="279">
        <v>4303</v>
      </c>
      <c r="K14" s="279">
        <v>4906</v>
      </c>
    </row>
    <row r="15" spans="1:11" x14ac:dyDescent="0.25">
      <c r="B15" s="280" t="s">
        <v>415</v>
      </c>
      <c r="C15" s="283">
        <f>C13-C14</f>
        <v>-167</v>
      </c>
      <c r="D15" s="283">
        <f t="shared" ref="D15:E15" si="1">D13-D14</f>
        <v>-308</v>
      </c>
      <c r="E15" s="283">
        <f t="shared" si="1"/>
        <v>-880</v>
      </c>
      <c r="F15" s="284">
        <f>F13-F14</f>
        <v>-526</v>
      </c>
      <c r="G15" s="284">
        <v>-531</v>
      </c>
      <c r="H15" s="284">
        <v>-251</v>
      </c>
      <c r="I15" s="284">
        <v>-501</v>
      </c>
      <c r="J15" s="284">
        <v>-454</v>
      </c>
      <c r="K15" s="284">
        <v>-435</v>
      </c>
    </row>
    <row r="16" spans="1:11" x14ac:dyDescent="0.25">
      <c r="A16" s="285"/>
      <c r="B16" s="277" t="s">
        <v>416</v>
      </c>
      <c r="C16" s="278">
        <v>4708</v>
      </c>
      <c r="D16" s="278">
        <v>5649</v>
      </c>
      <c r="E16" s="278">
        <v>6326</v>
      </c>
      <c r="F16" s="279">
        <v>7008</v>
      </c>
      <c r="G16" s="279">
        <v>5333</v>
      </c>
      <c r="H16" s="279">
        <v>3869</v>
      </c>
      <c r="I16" s="279">
        <v>5210</v>
      </c>
      <c r="J16" s="279">
        <v>6882</v>
      </c>
      <c r="K16" s="279">
        <v>7832</v>
      </c>
    </row>
    <row r="17" spans="1:15" x14ac:dyDescent="0.25">
      <c r="A17" s="273"/>
      <c r="B17" s="277" t="s">
        <v>417</v>
      </c>
      <c r="C17" s="278">
        <v>3464</v>
      </c>
      <c r="D17" s="278">
        <v>3370</v>
      </c>
      <c r="E17" s="278">
        <v>3415</v>
      </c>
      <c r="F17" s="279">
        <v>3115</v>
      </c>
      <c r="G17" s="279">
        <v>1193</v>
      </c>
      <c r="H17" s="279">
        <v>796</v>
      </c>
      <c r="I17" s="279">
        <v>1339</v>
      </c>
      <c r="J17" s="279">
        <v>1057</v>
      </c>
      <c r="K17" s="279">
        <v>732</v>
      </c>
    </row>
    <row r="18" spans="1:15" x14ac:dyDescent="0.25">
      <c r="B18" s="280" t="s">
        <v>418</v>
      </c>
      <c r="C18" s="281">
        <f>C16-C17</f>
        <v>1244</v>
      </c>
      <c r="D18" s="281">
        <f t="shared" ref="D18:E18" si="2">D16-D17</f>
        <v>2279</v>
      </c>
      <c r="E18" s="281">
        <f t="shared" si="2"/>
        <v>2911</v>
      </c>
      <c r="F18" s="282">
        <f>F16-F17</f>
        <v>3893</v>
      </c>
      <c r="G18" s="282">
        <v>4140</v>
      </c>
      <c r="H18" s="282">
        <v>3073</v>
      </c>
      <c r="I18" s="282">
        <v>3871</v>
      </c>
      <c r="J18" s="282">
        <v>5825</v>
      </c>
      <c r="K18" s="282">
        <v>7100</v>
      </c>
    </row>
    <row r="19" spans="1:15" x14ac:dyDescent="0.25">
      <c r="B19" s="277" t="s">
        <v>419</v>
      </c>
      <c r="C19" s="286" t="s">
        <v>12</v>
      </c>
      <c r="D19" s="286" t="s">
        <v>12</v>
      </c>
      <c r="E19" s="286" t="s">
        <v>12</v>
      </c>
      <c r="F19" s="287" t="s">
        <v>12</v>
      </c>
      <c r="G19" s="279">
        <v>672</v>
      </c>
      <c r="H19" s="279">
        <v>452</v>
      </c>
      <c r="I19" s="279">
        <v>184</v>
      </c>
      <c r="J19" s="287" t="s">
        <v>12</v>
      </c>
      <c r="K19" s="279">
        <v>547</v>
      </c>
      <c r="L19" s="113"/>
      <c r="M19" s="113"/>
      <c r="N19" s="113"/>
      <c r="O19" s="113"/>
    </row>
    <row r="20" spans="1:15" x14ac:dyDescent="0.25">
      <c r="B20" s="277" t="s">
        <v>420</v>
      </c>
      <c r="C20" s="286" t="s">
        <v>12</v>
      </c>
      <c r="D20" s="286" t="s">
        <v>12</v>
      </c>
      <c r="E20" s="286" t="s">
        <v>12</v>
      </c>
      <c r="F20" s="287" t="s">
        <v>12</v>
      </c>
      <c r="G20" s="279">
        <v>3181</v>
      </c>
      <c r="H20" s="279">
        <v>2086</v>
      </c>
      <c r="I20" s="279">
        <v>3541</v>
      </c>
      <c r="J20" s="287" t="s">
        <v>12</v>
      </c>
      <c r="K20" s="279">
        <v>2188</v>
      </c>
    </row>
    <row r="21" spans="1:15" x14ac:dyDescent="0.25">
      <c r="B21" s="280" t="s">
        <v>421</v>
      </c>
      <c r="C21" s="286" t="s">
        <v>12</v>
      </c>
      <c r="D21" s="286" t="s">
        <v>12</v>
      </c>
      <c r="E21" s="286" t="s">
        <v>12</v>
      </c>
      <c r="F21" s="287" t="s">
        <v>12</v>
      </c>
      <c r="G21" s="284">
        <v>-2509</v>
      </c>
      <c r="H21" s="284">
        <v>-1634</v>
      </c>
      <c r="I21" s="284">
        <v>-3357</v>
      </c>
      <c r="J21" s="287" t="s">
        <v>12</v>
      </c>
      <c r="K21" s="287" t="s">
        <v>12</v>
      </c>
    </row>
    <row r="22" spans="1:15" x14ac:dyDescent="0.25">
      <c r="A22" s="273"/>
      <c r="B22" s="277" t="s">
        <v>404</v>
      </c>
      <c r="C22" s="278">
        <v>2964</v>
      </c>
      <c r="D22" s="278">
        <v>3611</v>
      </c>
      <c r="E22" s="278">
        <v>2965</v>
      </c>
      <c r="F22" s="279">
        <v>2682</v>
      </c>
      <c r="G22" s="279">
        <v>3145</v>
      </c>
      <c r="H22" s="279">
        <v>2612</v>
      </c>
      <c r="I22" s="279">
        <v>1819</v>
      </c>
      <c r="J22" s="279">
        <v>3877</v>
      </c>
      <c r="K22" s="279">
        <v>3015</v>
      </c>
    </row>
    <row r="23" spans="1:15" x14ac:dyDescent="0.25">
      <c r="B23" s="277" t="s">
        <v>422</v>
      </c>
      <c r="C23" s="288"/>
      <c r="D23" s="288"/>
      <c r="E23" s="286"/>
      <c r="F23" s="288"/>
      <c r="G23" s="289"/>
      <c r="H23" s="289"/>
      <c r="I23" s="289"/>
      <c r="J23" s="284">
        <v>-95</v>
      </c>
      <c r="K23" s="289"/>
    </row>
    <row r="24" spans="1:15" x14ac:dyDescent="0.25">
      <c r="B24" s="277" t="s">
        <v>423</v>
      </c>
      <c r="C24" s="286" t="s">
        <v>12</v>
      </c>
      <c r="D24" s="286" t="s">
        <v>12</v>
      </c>
      <c r="E24" s="286" t="s">
        <v>12</v>
      </c>
      <c r="F24" s="287" t="s">
        <v>12</v>
      </c>
      <c r="G24" s="290">
        <v>234</v>
      </c>
      <c r="H24" s="291">
        <v>-93</v>
      </c>
      <c r="I24" s="292">
        <v>-333</v>
      </c>
      <c r="J24" s="292"/>
      <c r="K24" s="292"/>
    </row>
    <row r="25" spans="1:15" x14ac:dyDescent="0.25">
      <c r="A25" s="273"/>
      <c r="B25" s="293" t="s">
        <v>424</v>
      </c>
      <c r="C25" s="294">
        <v>83857</v>
      </c>
      <c r="D25" s="294">
        <v>83160</v>
      </c>
      <c r="E25" s="294">
        <v>83145</v>
      </c>
      <c r="F25" s="295">
        <v>84611</v>
      </c>
      <c r="G25" s="295">
        <v>83504</v>
      </c>
      <c r="H25" s="295">
        <v>82568</v>
      </c>
      <c r="I25" s="296">
        <v>80988</v>
      </c>
      <c r="J25" s="296">
        <v>82904</v>
      </c>
      <c r="K25" s="296" t="s">
        <v>425</v>
      </c>
    </row>
    <row r="26" spans="1:15" x14ac:dyDescent="0.25">
      <c r="C26" s="297"/>
      <c r="D26" s="298"/>
      <c r="E26" s="299"/>
      <c r="F26" s="300"/>
      <c r="G26" s="300"/>
      <c r="H26" s="300"/>
      <c r="I26" s="300"/>
      <c r="J26" s="301"/>
      <c r="K26" s="301"/>
    </row>
    <row r="28" spans="1:15" x14ac:dyDescent="0.25">
      <c r="B28" s="302" t="s">
        <v>429</v>
      </c>
    </row>
    <row r="29" spans="1:15" x14ac:dyDescent="0.25">
      <c r="B29" s="302" t="s">
        <v>426</v>
      </c>
    </row>
    <row r="30" spans="1:15" x14ac:dyDescent="0.25">
      <c r="B30" s="121" t="s">
        <v>427</v>
      </c>
    </row>
    <row r="32" spans="1:15" x14ac:dyDescent="0.25">
      <c r="B32" s="303" t="s">
        <v>430</v>
      </c>
      <c r="C32" s="261"/>
    </row>
    <row r="33" spans="1:13" x14ac:dyDescent="0.25">
      <c r="C33" s="262"/>
    </row>
    <row r="34" spans="1:13" x14ac:dyDescent="0.25">
      <c r="C34" s="263"/>
    </row>
    <row r="35" spans="1:13" x14ac:dyDescent="0.25">
      <c r="C35" s="263"/>
    </row>
    <row r="36" spans="1:13" x14ac:dyDescent="0.25">
      <c r="C36" s="263"/>
      <c r="D36" s="263"/>
      <c r="E36" s="263"/>
      <c r="F36" s="263"/>
      <c r="G36" s="263"/>
      <c r="H36" s="263"/>
      <c r="I36" s="263"/>
      <c r="J36" s="263"/>
      <c r="K36" s="263"/>
      <c r="L36" s="263"/>
      <c r="M36" s="263"/>
    </row>
    <row r="37" spans="1:13" x14ac:dyDescent="0.25">
      <c r="C37" s="263"/>
      <c r="D37" s="263"/>
      <c r="E37" s="263"/>
      <c r="F37" s="263"/>
      <c r="G37" s="263"/>
      <c r="H37" s="263"/>
      <c r="I37" s="263"/>
      <c r="J37" s="263"/>
      <c r="K37" s="263"/>
      <c r="L37" s="263"/>
      <c r="M37" s="263"/>
    </row>
    <row r="38" spans="1:13" x14ac:dyDescent="0.25">
      <c r="C38" s="263"/>
      <c r="D38" s="263"/>
      <c r="E38" s="263"/>
      <c r="F38" s="263"/>
      <c r="G38" s="263"/>
      <c r="H38" s="263"/>
      <c r="I38" s="263"/>
      <c r="J38" s="263"/>
      <c r="K38" s="263"/>
      <c r="L38" s="263"/>
      <c r="M38" s="263"/>
    </row>
    <row r="39" spans="1:13" x14ac:dyDescent="0.25">
      <c r="C39" s="263"/>
      <c r="D39" s="263"/>
      <c r="E39" s="263"/>
      <c r="F39" s="263"/>
      <c r="G39" s="263"/>
      <c r="H39" s="263"/>
      <c r="I39" s="263"/>
      <c r="J39" s="263"/>
      <c r="K39" s="263"/>
      <c r="L39" s="263"/>
      <c r="M39" s="263"/>
    </row>
    <row r="40" spans="1:13" x14ac:dyDescent="0.25">
      <c r="C40" s="263"/>
      <c r="D40" s="263"/>
      <c r="E40" s="263"/>
      <c r="F40" s="263"/>
      <c r="G40" s="263"/>
      <c r="H40" s="263"/>
      <c r="I40" s="263"/>
      <c r="J40" s="263"/>
      <c r="K40" s="263"/>
      <c r="L40" s="263"/>
      <c r="M40" s="263"/>
    </row>
    <row r="41" spans="1:13" x14ac:dyDescent="0.25">
      <c r="C41" s="263"/>
      <c r="D41" s="263"/>
      <c r="E41" s="263"/>
      <c r="F41" s="263"/>
      <c r="G41" s="263"/>
      <c r="H41" s="263"/>
      <c r="I41" s="263"/>
      <c r="J41" s="263"/>
      <c r="K41" s="263"/>
      <c r="L41" s="263"/>
      <c r="M41" s="263"/>
    </row>
    <row r="42" spans="1:13" x14ac:dyDescent="0.25">
      <c r="C42" s="263"/>
      <c r="D42" s="263"/>
      <c r="E42" s="263"/>
      <c r="F42" s="263"/>
      <c r="G42" s="263"/>
      <c r="H42" s="263"/>
      <c r="I42" s="263"/>
      <c r="J42" s="263"/>
      <c r="K42" s="263"/>
      <c r="L42" s="263"/>
      <c r="M42" s="263"/>
    </row>
    <row r="43" spans="1:13" x14ac:dyDescent="0.25">
      <c r="C43" s="263"/>
      <c r="D43" s="263"/>
      <c r="E43" s="263"/>
      <c r="F43" s="263"/>
      <c r="G43" s="263"/>
      <c r="H43" s="263"/>
      <c r="I43" s="263"/>
      <c r="J43" s="263"/>
      <c r="K43" s="263"/>
      <c r="L43" s="263"/>
      <c r="M43" s="263"/>
    </row>
    <row r="44" spans="1:13" x14ac:dyDescent="0.25">
      <c r="C44" s="263"/>
      <c r="D44" s="263"/>
      <c r="E44" s="263"/>
      <c r="F44" s="263"/>
      <c r="G44" s="263"/>
      <c r="H44" s="263"/>
      <c r="I44" s="263"/>
      <c r="J44" s="263"/>
      <c r="K44" s="263"/>
      <c r="L44" s="263"/>
      <c r="M44" s="263"/>
    </row>
    <row r="45" spans="1:13" x14ac:dyDescent="0.25">
      <c r="C45" s="263"/>
      <c r="D45" s="263"/>
      <c r="E45" s="263"/>
      <c r="F45" s="263"/>
      <c r="G45" s="263"/>
      <c r="H45" s="263"/>
      <c r="I45" s="263"/>
      <c r="J45" s="263"/>
      <c r="K45" s="263"/>
      <c r="L45" s="263"/>
      <c r="M45" s="263"/>
    </row>
    <row r="46" spans="1:13" x14ac:dyDescent="0.25">
      <c r="A46" s="113"/>
      <c r="B46" s="113"/>
      <c r="C46" s="263"/>
      <c r="D46" s="263"/>
      <c r="E46" s="263"/>
      <c r="F46" s="263"/>
      <c r="G46" s="263"/>
      <c r="H46" s="263"/>
      <c r="I46" s="263"/>
      <c r="J46" s="263"/>
      <c r="K46" s="263"/>
      <c r="L46" s="263"/>
      <c r="M46" s="263"/>
    </row>
    <row r="47" spans="1:13" x14ac:dyDescent="0.25">
      <c r="C47" s="263"/>
      <c r="D47" s="263"/>
      <c r="E47" s="263"/>
      <c r="F47" s="263"/>
      <c r="G47" s="263"/>
      <c r="H47" s="263"/>
      <c r="I47" s="263"/>
      <c r="J47" s="263"/>
      <c r="K47" s="263"/>
      <c r="L47" s="263"/>
      <c r="M47" s="263"/>
    </row>
    <row r="48" spans="1:13" x14ac:dyDescent="0.25">
      <c r="B48" s="263"/>
      <c r="C48" s="263"/>
      <c r="D48" s="263"/>
      <c r="E48" s="263"/>
      <c r="F48" s="263"/>
      <c r="G48" s="263"/>
      <c r="H48" s="263"/>
      <c r="I48" s="263"/>
      <c r="J48" s="263"/>
      <c r="K48" s="263"/>
      <c r="L48" s="263"/>
    </row>
    <row r="49" spans="1:15" x14ac:dyDescent="0.25">
      <c r="B49" s="263"/>
      <c r="C49" s="263"/>
      <c r="D49" s="263"/>
      <c r="E49" s="263"/>
      <c r="F49" s="263"/>
      <c r="G49" s="263"/>
      <c r="H49" s="263"/>
      <c r="I49" s="263"/>
      <c r="J49" s="263"/>
      <c r="K49" s="263"/>
      <c r="L49" s="263"/>
      <c r="M49" s="113"/>
      <c r="N49" s="113"/>
      <c r="O49" s="113"/>
    </row>
    <row r="50" spans="1:15" x14ac:dyDescent="0.25">
      <c r="B50" s="263"/>
      <c r="C50" s="263"/>
      <c r="D50" s="263"/>
      <c r="E50" s="263"/>
      <c r="F50" s="263"/>
      <c r="G50" s="263"/>
      <c r="H50" s="263"/>
      <c r="I50" s="263"/>
      <c r="J50" s="263"/>
      <c r="K50" s="263"/>
      <c r="L50" s="263"/>
    </row>
    <row r="51" spans="1:15" x14ac:dyDescent="0.25">
      <c r="B51" s="263"/>
      <c r="C51" s="263"/>
      <c r="D51" s="263"/>
      <c r="E51" s="263"/>
      <c r="F51" s="263"/>
      <c r="G51" s="263"/>
      <c r="H51" s="263"/>
      <c r="I51" s="263"/>
      <c r="J51" s="263"/>
      <c r="K51" s="263"/>
      <c r="L51" s="263"/>
    </row>
    <row r="52" spans="1:15" x14ac:dyDescent="0.25">
      <c r="B52" s="263"/>
      <c r="C52" s="263"/>
      <c r="D52" s="263"/>
      <c r="E52" s="263"/>
      <c r="F52" s="263"/>
      <c r="G52" s="263"/>
      <c r="H52" s="263"/>
      <c r="I52" s="263"/>
      <c r="J52" s="263"/>
      <c r="K52" s="263"/>
      <c r="L52" s="263"/>
    </row>
    <row r="53" spans="1:15" x14ac:dyDescent="0.25">
      <c r="B53" s="263"/>
      <c r="C53" s="263"/>
      <c r="D53" s="263"/>
      <c r="E53" s="263"/>
      <c r="F53" s="263"/>
      <c r="G53" s="263"/>
      <c r="H53" s="263"/>
      <c r="I53" s="263"/>
      <c r="J53" s="263"/>
      <c r="K53" s="263"/>
      <c r="L53" s="263"/>
    </row>
    <row r="54" spans="1:15" x14ac:dyDescent="0.25">
      <c r="B54" s="263"/>
      <c r="C54" s="263"/>
      <c r="D54" s="263"/>
      <c r="E54" s="263"/>
      <c r="F54" s="263"/>
      <c r="G54" s="263"/>
      <c r="H54" s="263"/>
      <c r="I54" s="263"/>
      <c r="J54" s="263"/>
      <c r="K54" s="263"/>
      <c r="L54" s="263"/>
    </row>
    <row r="55" spans="1:15" x14ac:dyDescent="0.25">
      <c r="B55" s="263"/>
      <c r="C55" s="263"/>
      <c r="D55" s="263"/>
      <c r="E55" s="263"/>
      <c r="F55" s="263"/>
      <c r="G55" s="263"/>
      <c r="H55" s="263"/>
      <c r="I55" s="263"/>
      <c r="J55" s="263"/>
      <c r="K55" s="263"/>
      <c r="L55" s="263"/>
    </row>
    <row r="56" spans="1:15" x14ac:dyDescent="0.25">
      <c r="A56" s="113"/>
      <c r="B56" s="263"/>
      <c r="C56" s="263"/>
      <c r="D56" s="263"/>
      <c r="E56" s="263"/>
      <c r="F56" s="263"/>
      <c r="G56" s="263"/>
      <c r="H56" s="263"/>
      <c r="I56" s="263"/>
      <c r="J56" s="263"/>
      <c r="K56" s="263"/>
      <c r="L56" s="263"/>
    </row>
    <row r="57" spans="1:15" x14ac:dyDescent="0.25">
      <c r="B57" s="263"/>
      <c r="C57" s="263"/>
      <c r="D57" s="263"/>
      <c r="E57" s="263"/>
      <c r="F57" s="263"/>
      <c r="G57" s="263"/>
      <c r="H57" s="263"/>
      <c r="I57" s="263"/>
      <c r="J57" s="263"/>
      <c r="K57" s="263"/>
      <c r="L57" s="263"/>
    </row>
    <row r="58" spans="1:15" x14ac:dyDescent="0.25">
      <c r="B58" s="263"/>
      <c r="C58" s="263"/>
      <c r="D58" s="263"/>
      <c r="E58" s="263"/>
      <c r="F58" s="263"/>
      <c r="G58" s="263"/>
      <c r="H58" s="263"/>
      <c r="I58" s="263"/>
      <c r="J58" s="263"/>
      <c r="K58" s="263"/>
      <c r="L58" s="263"/>
    </row>
    <row r="59" spans="1:15" ht="52.5" x14ac:dyDescent="0.25">
      <c r="B59" s="263" t="s">
        <v>428</v>
      </c>
      <c r="C59" s="263"/>
      <c r="D59" s="263"/>
      <c r="E59" s="263"/>
      <c r="F59" s="263"/>
      <c r="G59" s="263"/>
      <c r="H59" s="263"/>
      <c r="I59" s="263"/>
      <c r="J59" s="263"/>
      <c r="K59" s="263"/>
      <c r="L59" s="263"/>
    </row>
    <row r="60" spans="1:15" x14ac:dyDescent="0.25">
      <c r="B60" s="263"/>
      <c r="C60" s="263"/>
      <c r="D60" s="263"/>
      <c r="E60" s="263"/>
      <c r="F60" s="263"/>
      <c r="G60" s="263"/>
      <c r="H60" s="263"/>
      <c r="I60" s="263"/>
      <c r="J60" s="263"/>
      <c r="K60" s="263"/>
      <c r="L60" s="263"/>
    </row>
  </sheetData>
  <mergeCells count="2">
    <mergeCell ref="C6:F6"/>
    <mergeCell ref="G6:K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Tab. 2.1</vt:lpstr>
      <vt:lpstr>Tab. 2.2, Graf. 2.1</vt:lpstr>
      <vt:lpstr> Graf. da 2.2 a 2.7</vt:lpstr>
      <vt:lpstr>Graf. da 2.8 a 2.13</vt:lpstr>
      <vt:lpstr>Graf 2.14</vt:lpstr>
      <vt:lpstr>Graf 2.15</vt:lpstr>
      <vt:lpstr>Graf da 2.16 a 2.19</vt:lpstr>
      <vt:lpstr>Tab 2.3</vt:lpstr>
      <vt:lpstr>Tab. 2.4</vt:lpstr>
      <vt:lpstr>Graf 2.21</vt:lpstr>
      <vt:lpstr>Tab 2.5 Graf 2.20</vt:lpstr>
      <vt:lpstr>Graf 2.22 Stran x cittadinanza</vt:lpstr>
      <vt:lpstr>Graf 2.23</vt:lpstr>
      <vt:lpstr>Tab 2.6 - Graf 2.24 - Graf 2.25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Tiziana Valentino</dc:creator>
  <cp:lastModifiedBy>Tiziana Valentino</cp:lastModifiedBy>
  <dcterms:created xsi:type="dcterms:W3CDTF">2015-06-05T18:19:34Z</dcterms:created>
  <dcterms:modified xsi:type="dcterms:W3CDTF">2024-12-23T11:38:16Z</dcterms:modified>
</cp:coreProperties>
</file>