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aqfsrvw01\DirezioneInformatica3\Statistica\DATI\Dati_Pubblicazioni_Aree_Tematiche_Altro\Annuari_statistici\Annuario 2023\DATI x sito\"/>
    </mc:Choice>
  </mc:AlternateContent>
  <bookViews>
    <workbookView xWindow="0" yWindow="0" windowWidth="21600" windowHeight="9000" activeTab="4"/>
  </bookViews>
  <sheets>
    <sheet name="Tab 1.1, Gr 1.1" sheetId="3" r:id="rId1"/>
    <sheet name="Tab 1.2, Gr 1.2" sheetId="5" r:id="rId2"/>
    <sheet name="Tab 1.3, Gr 1.3" sheetId="9" r:id="rId3"/>
    <sheet name="Tab 1.4, Gr 1.4" sheetId="4" r:id="rId4"/>
    <sheet name="Gr 1.5" sheetId="10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5" l="1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G21" i="4" l="1"/>
  <c r="D9" i="4"/>
  <c r="J12" i="3"/>
  <c r="J8" i="3"/>
  <c r="J27" i="3"/>
  <c r="J24" i="3"/>
  <c r="J17" i="3"/>
  <c r="I12" i="3"/>
  <c r="I9" i="3"/>
  <c r="I10" i="3"/>
  <c r="J9" i="3"/>
  <c r="I19" i="3"/>
  <c r="F23" i="10" l="1"/>
  <c r="F22" i="10"/>
  <c r="D6" i="9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L26" i="9" l="1"/>
  <c r="J26" i="9"/>
  <c r="H26" i="9"/>
  <c r="F26" i="9"/>
  <c r="D26" i="9"/>
  <c r="L25" i="9"/>
  <c r="J25" i="9"/>
  <c r="H25" i="9"/>
  <c r="F25" i="9"/>
  <c r="D25" i="9"/>
  <c r="L24" i="9"/>
  <c r="J24" i="9"/>
  <c r="H24" i="9"/>
  <c r="F24" i="9"/>
  <c r="D24" i="9"/>
  <c r="L23" i="9"/>
  <c r="J23" i="9"/>
  <c r="H23" i="9"/>
  <c r="F23" i="9"/>
  <c r="D23" i="9"/>
  <c r="L22" i="9"/>
  <c r="J22" i="9"/>
  <c r="H22" i="9"/>
  <c r="F22" i="9"/>
  <c r="D22" i="9"/>
  <c r="L21" i="9"/>
  <c r="J21" i="9"/>
  <c r="H21" i="9"/>
  <c r="F21" i="9"/>
  <c r="D21" i="9"/>
  <c r="L20" i="9"/>
  <c r="J20" i="9"/>
  <c r="H20" i="9"/>
  <c r="F20" i="9"/>
  <c r="D20" i="9"/>
  <c r="L19" i="9"/>
  <c r="J19" i="9"/>
  <c r="H19" i="9"/>
  <c r="F19" i="9"/>
  <c r="D19" i="9"/>
  <c r="L18" i="9"/>
  <c r="J18" i="9"/>
  <c r="H18" i="9"/>
  <c r="F18" i="9"/>
  <c r="D18" i="9"/>
  <c r="L17" i="9"/>
  <c r="J17" i="9"/>
  <c r="H17" i="9"/>
  <c r="F17" i="9"/>
  <c r="D17" i="9"/>
  <c r="L16" i="9"/>
  <c r="J16" i="9"/>
  <c r="H16" i="9"/>
  <c r="F16" i="9"/>
  <c r="D16" i="9"/>
  <c r="L15" i="9"/>
  <c r="J15" i="9"/>
  <c r="H15" i="9"/>
  <c r="F15" i="9"/>
  <c r="D15" i="9"/>
  <c r="L14" i="9"/>
  <c r="J14" i="9"/>
  <c r="H14" i="9"/>
  <c r="F14" i="9"/>
  <c r="D14" i="9"/>
  <c r="L13" i="9"/>
  <c r="J13" i="9"/>
  <c r="H13" i="9"/>
  <c r="F13" i="9"/>
  <c r="D13" i="9"/>
  <c r="L12" i="9"/>
  <c r="J12" i="9"/>
  <c r="H12" i="9"/>
  <c r="F12" i="9"/>
  <c r="D12" i="9"/>
  <c r="L11" i="9"/>
  <c r="J11" i="9"/>
  <c r="H11" i="9"/>
  <c r="F11" i="9"/>
  <c r="D11" i="9"/>
  <c r="L10" i="9"/>
  <c r="J10" i="9"/>
  <c r="H10" i="9"/>
  <c r="D10" i="9"/>
  <c r="L9" i="9"/>
  <c r="J9" i="9"/>
  <c r="H9" i="9"/>
  <c r="D9" i="9"/>
  <c r="L8" i="9"/>
  <c r="J8" i="9"/>
  <c r="H8" i="9"/>
  <c r="F8" i="9"/>
  <c r="D8" i="9"/>
  <c r="L7" i="9"/>
  <c r="J7" i="9"/>
  <c r="H7" i="9"/>
  <c r="F7" i="9"/>
  <c r="D7" i="9"/>
  <c r="L6" i="9"/>
  <c r="J6" i="9"/>
  <c r="H6" i="9"/>
  <c r="F6" i="9"/>
  <c r="E22" i="4"/>
  <c r="D21" i="4"/>
  <c r="E21" i="4"/>
  <c r="H6" i="4"/>
  <c r="H7" i="4"/>
  <c r="H8" i="4"/>
  <c r="H5" i="4"/>
  <c r="H9" i="4" s="1"/>
  <c r="D10" i="4" s="1"/>
  <c r="F9" i="4"/>
  <c r="E9" i="4"/>
  <c r="G9" i="4"/>
  <c r="H11" i="4"/>
  <c r="G12" i="4" s="1"/>
  <c r="H22" i="4"/>
  <c r="G22" i="4"/>
  <c r="F22" i="4"/>
  <c r="D22" i="4"/>
  <c r="H21" i="4"/>
  <c r="F21" i="4"/>
  <c r="I7" i="3"/>
  <c r="I27" i="3"/>
  <c r="E8" i="3"/>
  <c r="F8" i="3" s="1"/>
  <c r="E27" i="3"/>
  <c r="I26" i="3"/>
  <c r="E26" i="3"/>
  <c r="I25" i="3"/>
  <c r="J25" i="3" s="1"/>
  <c r="E25" i="3"/>
  <c r="F25" i="3" s="1"/>
  <c r="I24" i="3"/>
  <c r="E24" i="3"/>
  <c r="F24" i="3" s="1"/>
  <c r="I23" i="3"/>
  <c r="J23" i="3" s="1"/>
  <c r="E23" i="3"/>
  <c r="I22" i="3"/>
  <c r="J22" i="3" s="1"/>
  <c r="E22" i="3"/>
  <c r="I21" i="3"/>
  <c r="J21" i="3" s="1"/>
  <c r="E21" i="3"/>
  <c r="F21" i="3" s="1"/>
  <c r="I20" i="3"/>
  <c r="E20" i="3"/>
  <c r="F20" i="3" s="1"/>
  <c r="J19" i="3"/>
  <c r="E19" i="3"/>
  <c r="I18" i="3"/>
  <c r="J18" i="3" s="1"/>
  <c r="E18" i="3"/>
  <c r="I17" i="3"/>
  <c r="E17" i="3"/>
  <c r="F17" i="3" s="1"/>
  <c r="I16" i="3"/>
  <c r="J16" i="3" s="1"/>
  <c r="E16" i="3"/>
  <c r="F16" i="3" s="1"/>
  <c r="I15" i="3"/>
  <c r="J15" i="3" s="1"/>
  <c r="E15" i="3"/>
  <c r="I14" i="3"/>
  <c r="E14" i="3"/>
  <c r="I13" i="3"/>
  <c r="J13" i="3" s="1"/>
  <c r="E13" i="3"/>
  <c r="F13" i="3" s="1"/>
  <c r="E12" i="3"/>
  <c r="F12" i="3" s="1"/>
  <c r="I11" i="3"/>
  <c r="J11" i="3" s="1"/>
  <c r="E11" i="3"/>
  <c r="J10" i="3"/>
  <c r="E10" i="3"/>
  <c r="F10" i="3" s="1"/>
  <c r="E9" i="3"/>
  <c r="F9" i="3" s="1"/>
  <c r="I8" i="3"/>
  <c r="E7" i="3"/>
  <c r="D12" i="4" l="1"/>
  <c r="H12" i="4"/>
  <c r="J7" i="3"/>
  <c r="H10" i="4"/>
  <c r="G10" i="4"/>
  <c r="F10" i="4"/>
  <c r="F12" i="4"/>
  <c r="E12" i="4"/>
  <c r="E10" i="4"/>
  <c r="J26" i="3"/>
  <c r="J14" i="3"/>
  <c r="H28" i="3"/>
  <c r="F27" i="3"/>
  <c r="F7" i="3"/>
  <c r="F14" i="3"/>
  <c r="F18" i="3"/>
  <c r="J20" i="3"/>
  <c r="F22" i="3"/>
  <c r="F26" i="3"/>
  <c r="F11" i="3"/>
  <c r="F15" i="3"/>
  <c r="F19" i="3"/>
  <c r="F23" i="3"/>
</calcChain>
</file>

<file path=xl/sharedStrings.xml><?xml version="1.0" encoding="utf-8"?>
<sst xmlns="http://schemas.openxmlformats.org/spreadsheetml/2006/main" count="225" uniqueCount="72">
  <si>
    <t>Abruzzo</t>
  </si>
  <si>
    <t>Regione</t>
  </si>
  <si>
    <t>Fabbisogno energetico (a)</t>
  </si>
  <si>
    <t>Produzione di energia destinata ai consumi (b)</t>
  </si>
  <si>
    <t>Differenza fra produzione e fabbisogno (b-a)</t>
  </si>
  <si>
    <t>Surplus/deficit di energia prodotta rispetto al fabbisogno. 
Valori %
(b-a)/a</t>
  </si>
  <si>
    <t>Piemonte</t>
  </si>
  <si>
    <t>Valle d'Aosta</t>
  </si>
  <si>
    <t>Liguria</t>
  </si>
  <si>
    <t>Lombardia</t>
  </si>
  <si>
    <t>Trentino-Alto Adige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</si>
  <si>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</si>
  <si>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</si>
  <si>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</si>
  <si>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</si>
  <si>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</si>
  <si>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</si>
  <si>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</si>
  <si>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Molise</t>
  </si>
  <si>
    <t>Campania</t>
  </si>
  <si>
    <t>Puglia</t>
  </si>
  <si>
    <t>Basilicata</t>
  </si>
  <si>
    <t>Calabria</t>
  </si>
  <si>
    <t xml:space="preserve">Sicilia </t>
  </si>
  <si>
    <t>Sardegna</t>
  </si>
  <si>
    <t>Italia</t>
  </si>
  <si>
    <t>Trentino-A. Adige</t>
  </si>
  <si>
    <t>Friuli-Venezia G.</t>
  </si>
  <si>
    <t>Grafico N: Quote % di fabbisogno di energia elettrica regionale rispetto all'Italia - Anno 2022</t>
  </si>
  <si>
    <t>GWh</t>
  </si>
  <si>
    <t>Industria</t>
  </si>
  <si>
    <t>Terziario</t>
  </si>
  <si>
    <t>Domestico</t>
  </si>
  <si>
    <t>Agricoltura</t>
  </si>
  <si>
    <t>Totale</t>
  </si>
  <si>
    <t>Chieti</t>
  </si>
  <si>
    <t>L'Aquila</t>
  </si>
  <si>
    <t>Teramo</t>
  </si>
  <si>
    <t>Pescara</t>
  </si>
  <si>
    <t>Terziario*</t>
  </si>
  <si>
    <t>Tabella 1.1: Bilancio dell'energia elettrica nelle regioni in Gwh. Anni 2021- 2022</t>
  </si>
  <si>
    <t>Tabella 1.4: Consumi di energia elettrica per provincia e settore di utilizzo. Anno 2022</t>
  </si>
  <si>
    <t>Totale *</t>
  </si>
  <si>
    <t>Consumi di energia elettrica in Abruzzo e in Italia per settore di utilizzo. Anno 2022</t>
  </si>
  <si>
    <t>Grafico 1.4: Energia elettrica consumata per settore di utilizzo. Quote percentuali. Anno 2022</t>
  </si>
  <si>
    <t>Al netto dei consumi
FS per trazione pari
a GWh 5.576,1 per l'Italia e a 114,2 per l'Abruzzo.</t>
  </si>
  <si>
    <t>Produzione totale lorda *</t>
  </si>
  <si>
    <t>di cui termoelettrico</t>
  </si>
  <si>
    <t>di cui rinnovabili</t>
  </si>
  <si>
    <t>Valle D'Aosta</t>
  </si>
  <si>
    <t>* La somma della produzione di energia da fonti termoelettriche e da fonti rinnovabili non corrisponde alla produzione totale lorda perché non vengono considerate le perdite di rete</t>
  </si>
  <si>
    <t>Idrica</t>
  </si>
  <si>
    <t>Eolica</t>
  </si>
  <si>
    <t>Fotovoltaica</t>
  </si>
  <si>
    <t>Geotermica</t>
  </si>
  <si>
    <t>Bioenergie</t>
  </si>
  <si>
    <t>Totale rinnovabili</t>
  </si>
  <si>
    <t>Produzione</t>
  </si>
  <si>
    <t xml:space="preserve">% </t>
  </si>
  <si>
    <t>Rinnovabili</t>
  </si>
  <si>
    <t>Tabella 1.2: Produzione di energia da termoelettrico e rinnovabili per regione in Gwh. Anno 2022</t>
  </si>
  <si>
    <t>distribuz %</t>
  </si>
  <si>
    <t>Grafico 1.2: Distribuzione percentuale di produzione di energia elettrica rinnovabile per regione - Anno 2022</t>
  </si>
  <si>
    <t>in ordine decrescente</t>
  </si>
  <si>
    <t>Tabella 1.3: Produzione lorda di energia elettrica rinnovabile nelle Regioni - Anno 2022</t>
  </si>
  <si>
    <t>Grafico 1.3: Produzione di energia da fonti rinnovabili in Abruzzo in GWh - Confronto anno 2006, 2020 e 2022</t>
  </si>
  <si>
    <t>Produzione lorda da fonti rinnovabili in Abruzzo (2006, 2020 e 2022)</t>
  </si>
  <si>
    <t>Anno</t>
  </si>
  <si>
    <t>Grafico 1.5: Evoluzione dei consumi di energia elettrica in Abruzzo per settore (GWh). Anni 2012-2022</t>
  </si>
  <si>
    <t>Fonte: Terna - Annuario statistico 2022 - Elaborazione dati Ufficio di statistica della Regione Abruzzo</t>
  </si>
  <si>
    <t>Quote % di fabbisogno di energia elettrica regionale rispetto all'Italia - Anno 2022</t>
  </si>
  <si>
    <r>
      <t xml:space="preserve">Tabella </t>
    </r>
    <r>
      <rPr>
        <sz val="9"/>
        <color theme="0" tint="-0.499984740745262"/>
        <rFont val="Calibri"/>
        <family val="2"/>
      </rPr>
      <t>: Evoluzione dei consumi di energia elettrica in Abruzzo per settore di utilizzazione (2006 ÷ 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</si>
</sst>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??_-;_-@_-"/>
    <numFmt numFmtId="167" formatCode="0.0%"/>
  </numFmts>
  <fonts count="3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rgb="FF0070C0"/>
      <name val="Calibri"/>
      <family val="2"/>
      <scheme val="minor"/>
    </font>
    <font>
      <sz val="8"/>
      <color rgb="FF4A4A4A"/>
      <name val="Segoe UI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sz val="10"/>
      <color rgb="FF000000"/>
      <name val="Calibri"/>
      <family val="2"/>
      <scheme val="minor"/>
    </font>
    <font>
      <sz val="9"/>
      <color theme="1"/>
      <name val="Arial"/>
      <family val="2"/>
    </font>
    <font>
      <b/>
      <sz val="10"/>
      <color theme="0" tint="-0.499984740745262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164" fontId="0" fillId="0" borderId="0" xfId="0" applyNumberFormat="1"/>
    <xf numFmtId="0" fontId="10" fillId="0" borderId="0" xfId="0" applyFont="1"/>
    <xf numFmtId="0" fontId="1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wrapText="1"/>
    </xf>
    <xf numFmtId="0" fontId="12" fillId="0" borderId="5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/>
    <xf numFmtId="0" fontId="14" fillId="0" borderId="1" xfId="0" applyFont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164" fontId="14" fillId="0" borderId="1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15" fillId="0" borderId="0" xfId="0" applyNumberFormat="1" applyFont="1" applyBorder="1"/>
    <xf numFmtId="0" fontId="15" fillId="0" borderId="0" xfId="0" applyFont="1" applyBorder="1"/>
    <xf numFmtId="165" fontId="15" fillId="0" borderId="0" xfId="0" applyNumberFormat="1" applyFont="1"/>
    <xf numFmtId="164" fontId="15" fillId="0" borderId="0" xfId="0" applyNumberFormat="1" applyFont="1"/>
    <xf numFmtId="0" fontId="16" fillId="0" borderId="0" xfId="0" applyFont="1" applyBorder="1" applyAlignment="1">
      <alignment vertical="center"/>
    </xf>
    <xf numFmtId="0" fontId="15" fillId="0" borderId="0" xfId="0" applyFont="1"/>
    <xf numFmtId="0" fontId="17" fillId="0" borderId="1" xfId="0" applyFont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164" fontId="17" fillId="0" borderId="1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164" fontId="17" fillId="0" borderId="8" xfId="0" applyNumberFormat="1" applyFont="1" applyBorder="1" applyAlignment="1">
      <alignment vertical="center"/>
    </xf>
    <xf numFmtId="164" fontId="17" fillId="0" borderId="7" xfId="0" applyNumberFormat="1" applyFont="1" applyBorder="1" applyAlignment="1">
      <alignment vertical="center"/>
    </xf>
    <xf numFmtId="164" fontId="0" fillId="0" borderId="0" xfId="0" applyNumberFormat="1" applyBorder="1"/>
    <xf numFmtId="164" fontId="8" fillId="0" borderId="1" xfId="0" applyNumberFormat="1" applyFont="1" applyBorder="1" applyAlignment="1">
      <alignment vertical="center"/>
    </xf>
    <xf numFmtId="165" fontId="0" fillId="0" borderId="0" xfId="0" applyNumberFormat="1"/>
    <xf numFmtId="0" fontId="6" fillId="0" borderId="0" xfId="0" applyFont="1"/>
    <xf numFmtId="4" fontId="0" fillId="0" borderId="0" xfId="0" applyNumberFormat="1"/>
    <xf numFmtId="0" fontId="3" fillId="0" borderId="0" xfId="0" applyFont="1"/>
    <xf numFmtId="9" fontId="0" fillId="0" borderId="0" xfId="0" applyNumberFormat="1" applyBorder="1"/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164" fontId="21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Border="1" applyAlignment="1">
      <alignment horizontal="right" vertical="center" wrapText="1"/>
    </xf>
    <xf numFmtId="164" fontId="12" fillId="0" borderId="9" xfId="0" applyNumberFormat="1" applyFont="1" applyFill="1" applyBorder="1" applyAlignment="1">
      <alignment horizontal="right" vertical="center" wrapText="1"/>
    </xf>
    <xf numFmtId="164" fontId="12" fillId="0" borderId="8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 vertical="center"/>
    </xf>
    <xf numFmtId="167" fontId="22" fillId="0" borderId="3" xfId="2" applyNumberFormat="1" applyFont="1" applyFill="1" applyBorder="1" applyAlignment="1">
      <alignment horizontal="right" vertical="center"/>
    </xf>
    <xf numFmtId="164" fontId="23" fillId="0" borderId="0" xfId="0" applyNumberFormat="1" applyFont="1" applyFill="1" applyBorder="1" applyAlignment="1">
      <alignment horizontal="right" vertical="center"/>
    </xf>
    <xf numFmtId="164" fontId="23" fillId="0" borderId="8" xfId="0" applyNumberFormat="1" applyFont="1" applyFill="1" applyBorder="1" applyAlignment="1">
      <alignment horizontal="right" vertical="center"/>
    </xf>
    <xf numFmtId="167" fontId="22" fillId="0" borderId="0" xfId="2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164" fontId="22" fillId="0" borderId="0" xfId="0" applyNumberFormat="1" applyFont="1" applyFill="1" applyBorder="1" applyAlignment="1">
      <alignment horizontal="right" vertical="center"/>
    </xf>
    <xf numFmtId="0" fontId="23" fillId="0" borderId="1" xfId="0" applyFont="1" applyFill="1" applyBorder="1"/>
    <xf numFmtId="4" fontId="25" fillId="0" borderId="0" xfId="0" applyNumberFormat="1" applyFont="1"/>
    <xf numFmtId="0" fontId="21" fillId="0" borderId="1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Fill="1" applyBorder="1" applyAlignment="1">
      <alignment vertical="center"/>
    </xf>
    <xf numFmtId="0" fontId="1" fillId="0" borderId="0" xfId="0" applyFont="1" applyAlignment="1"/>
    <xf numFmtId="0" fontId="11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righ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right" vertical="center" wrapText="1"/>
    </xf>
    <xf numFmtId="0" fontId="17" fillId="0" borderId="6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/>
    </xf>
    <xf numFmtId="164" fontId="8" fillId="0" borderId="0" xfId="0" applyNumberFormat="1" applyFont="1"/>
    <xf numFmtId="0" fontId="16" fillId="0" borderId="1" xfId="0" applyFont="1" applyBorder="1" applyAlignment="1">
      <alignment vertical="center"/>
    </xf>
    <xf numFmtId="164" fontId="16" fillId="0" borderId="0" xfId="0" applyNumberFormat="1" applyFont="1"/>
    <xf numFmtId="0" fontId="11" fillId="0" borderId="1" xfId="0" applyFont="1" applyBorder="1" applyAlignment="1">
      <alignment vertical="center"/>
    </xf>
    <xf numFmtId="164" fontId="11" fillId="0" borderId="0" xfId="0" applyNumberFormat="1" applyFont="1"/>
    <xf numFmtId="0" fontId="18" fillId="0" borderId="1" xfId="0" applyFont="1" applyBorder="1" applyAlignment="1">
      <alignment vertical="center"/>
    </xf>
    <xf numFmtId="164" fontId="18" fillId="0" borderId="0" xfId="0" applyNumberFormat="1" applyFont="1"/>
    <xf numFmtId="0" fontId="11" fillId="0" borderId="7" xfId="0" applyFont="1" applyBorder="1" applyAlignment="1">
      <alignment vertical="center"/>
    </xf>
    <xf numFmtId="164" fontId="11" fillId="0" borderId="8" xfId="0" applyNumberFormat="1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164" fontId="18" fillId="0" borderId="8" xfId="0" applyNumberFormat="1" applyFont="1" applyBorder="1" applyAlignment="1">
      <alignment vertical="center"/>
    </xf>
    <xf numFmtId="0" fontId="21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164" fontId="8" fillId="0" borderId="10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quotePrefix="1" applyNumberFormat="1" applyFont="1" applyAlignment="1">
      <alignment horizontal="right" vertical="center"/>
    </xf>
    <xf numFmtId="164" fontId="11" fillId="0" borderId="10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11" fillId="0" borderId="0" xfId="0" applyNumberFormat="1" applyFont="1" applyAlignment="1">
      <alignment vertical="center"/>
    </xf>
    <xf numFmtId="164" fontId="11" fillId="0" borderId="9" xfId="0" applyNumberFormat="1" applyFont="1" applyBorder="1" applyAlignment="1">
      <alignment vertical="center"/>
    </xf>
    <xf numFmtId="164" fontId="11" fillId="0" borderId="7" xfId="0" applyNumberFormat="1" applyFont="1" applyBorder="1" applyAlignment="1">
      <alignment vertical="center"/>
    </xf>
    <xf numFmtId="2" fontId="0" fillId="0" borderId="0" xfId="0" applyNumberFormat="1" applyBorder="1"/>
    <xf numFmtId="0" fontId="7" fillId="0" borderId="12" xfId="0" applyFont="1" applyFill="1" applyBorder="1" applyAlignment="1">
      <alignment horizontal="left" vertical="center" wrapText="1"/>
    </xf>
    <xf numFmtId="164" fontId="7" fillId="0" borderId="12" xfId="0" applyNumberFormat="1" applyFont="1" applyBorder="1"/>
    <xf numFmtId="164" fontId="7" fillId="0" borderId="12" xfId="0" applyNumberFormat="1" applyFont="1" applyFill="1" applyBorder="1" applyAlignment="1">
      <alignment horizontal="left" vertical="center"/>
    </xf>
    <xf numFmtId="164" fontId="7" fillId="0" borderId="12" xfId="0" applyNumberFormat="1" applyFont="1" applyFill="1" applyBorder="1"/>
    <xf numFmtId="0" fontId="7" fillId="0" borderId="12" xfId="0" applyFont="1" applyFill="1" applyBorder="1" applyAlignment="1">
      <alignment horizontal="left" vertical="center"/>
    </xf>
    <xf numFmtId="164" fontId="29" fillId="0" borderId="12" xfId="0" applyNumberFormat="1" applyFont="1" applyFill="1" applyBorder="1" applyAlignment="1">
      <alignment horizontal="left" vertical="center" wrapText="1"/>
    </xf>
    <xf numFmtId="164" fontId="0" fillId="0" borderId="12" xfId="0" applyNumberFormat="1" applyBorder="1"/>
    <xf numFmtId="0" fontId="15" fillId="0" borderId="0" xfId="0" applyFont="1" applyAlignment="1"/>
    <xf numFmtId="164" fontId="14" fillId="0" borderId="0" xfId="0" applyNumberFormat="1" applyFont="1"/>
    <xf numFmtId="164" fontId="17" fillId="0" borderId="0" xfId="0" applyNumberFormat="1" applyFont="1"/>
    <xf numFmtId="0" fontId="0" fillId="0" borderId="0" xfId="0" applyAlignment="1">
      <alignment horizontal="center" vertical="center"/>
    </xf>
    <xf numFmtId="165" fontId="3" fillId="0" borderId="0" xfId="0" applyNumberFormat="1" applyFont="1"/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/>
    <xf numFmtId="0" fontId="30" fillId="0" borderId="12" xfId="0" applyFont="1" applyBorder="1" applyAlignment="1">
      <alignment horizontal="center" vertical="center"/>
    </xf>
    <xf numFmtId="164" fontId="31" fillId="0" borderId="12" xfId="0" applyNumberFormat="1" applyFont="1" applyBorder="1"/>
    <xf numFmtId="164" fontId="31" fillId="0" borderId="12" xfId="0" applyNumberFormat="1" applyFont="1" applyFill="1" applyBorder="1"/>
    <xf numFmtId="164" fontId="32" fillId="0" borderId="12" xfId="0" applyNumberFormat="1" applyFont="1" applyBorder="1"/>
    <xf numFmtId="166" fontId="0" fillId="0" borderId="12" xfId="1" applyNumberFormat="1" applyFont="1" applyBorder="1"/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right" vertical="center" wrapText="1"/>
    </xf>
    <xf numFmtId="3" fontId="19" fillId="2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9" fontId="8" fillId="0" borderId="0" xfId="0" applyNumberFormat="1" applyFont="1" applyAlignment="1">
      <alignment wrapText="1"/>
    </xf>
    <xf numFmtId="9" fontId="13" fillId="0" borderId="0" xfId="0" applyNumberFormat="1" applyFont="1" applyAlignment="1">
      <alignment wrapText="1"/>
    </xf>
    <xf numFmtId="0" fontId="33" fillId="0" borderId="0" xfId="0" applyFont="1"/>
    <xf numFmtId="0" fontId="34" fillId="0" borderId="0" xfId="0" applyFont="1" applyBorder="1" applyAlignment="1">
      <alignment horizontal="left" vertical="center"/>
    </xf>
  </cellXfs>
  <cellStyles count="5">
    <cellStyle name="Migliaia" xfId="1" builtinId="3"/>
    <cellStyle name="Migliaia 2" xfId="4"/>
    <cellStyle name="Normale" xfId="0" builtinId="0"/>
    <cellStyle name="Normale 2" xfId="3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387795275590553E-2"/>
          <c:y val="5.0926062091503271E-2"/>
          <c:w val="0.92287379702537187"/>
          <c:h val="0.65429133858267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D39-40F2-B571-5B8B6330EF56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44D8-4E0E-950A-AFF1A89A1928}"/>
              </c:ext>
            </c:extLst>
          </c:dPt>
          <c:dPt>
            <c:idx val="18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8D39-40F2-B571-5B8B6330EF5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 1.1, Gr 1.1'!$B$33:$B$52</c:f>
              <c:strCache>
                <c:ptCount val="20"/>
                <c:pt idx="0">
                  <c:v>Lombardia</c:v>
                </c:pt>
                <c:pt idx="1">
                  <c:v>Veneto</c:v>
                </c:pt>
                <c:pt idx="2">
                  <c:v>Emilia-Romagna</c:v>
                </c:pt>
                <c:pt idx="3">
                  <c:v>Piemonte</c:v>
                </c:pt>
                <c:pt idx="4">
                  <c:v>Lazio</c:v>
                </c:pt>
                <c:pt idx="5">
                  <c:v>Toscana</c:v>
                </c:pt>
                <c:pt idx="6">
                  <c:v>Sicilia </c:v>
                </c:pt>
                <c:pt idx="7">
                  <c:v>Campania</c:v>
                </c:pt>
                <c:pt idx="8">
                  <c:v>Puglia</c:v>
                </c:pt>
                <c:pt idx="9">
                  <c:v>Friuli-Venezia G.</c:v>
                </c:pt>
                <c:pt idx="10">
                  <c:v>Sardegna</c:v>
                </c:pt>
                <c:pt idx="11">
                  <c:v>Marche</c:v>
                </c:pt>
                <c:pt idx="12">
                  <c:v>Trentino-A. Adige</c:v>
                </c:pt>
                <c:pt idx="13">
                  <c:v>Abruzzo</c:v>
                </c:pt>
                <c:pt idx="14">
                  <c:v>Liguria</c:v>
                </c:pt>
                <c:pt idx="15">
                  <c:v>Calabria</c:v>
                </c:pt>
                <c:pt idx="16">
                  <c:v>Umbria</c:v>
                </c:pt>
                <c:pt idx="17">
                  <c:v>Basilicata</c:v>
                </c:pt>
                <c:pt idx="18">
                  <c:v>Molise</c:v>
                </c:pt>
                <c:pt idx="19">
                  <c:v>Valle d'Aosta</c:v>
                </c:pt>
              </c:strCache>
            </c:strRef>
          </c:cat>
          <c:val>
            <c:numRef>
              <c:f>'Tab 1.1, Gr 1.1'!$C$33:$C$52</c:f>
              <c:numCache>
                <c:formatCode>0.0</c:formatCode>
                <c:ptCount val="20"/>
                <c:pt idx="0">
                  <c:v>21.269845502532629</c:v>
                </c:pt>
                <c:pt idx="1">
                  <c:v>9.9777974174656929</c:v>
                </c:pt>
                <c:pt idx="2">
                  <c:v>9.3403223533086717</c:v>
                </c:pt>
                <c:pt idx="3">
                  <c:v>7.881281895974837</c:v>
                </c:pt>
                <c:pt idx="4">
                  <c:v>7.3021862274148877</c:v>
                </c:pt>
                <c:pt idx="5">
                  <c:v>6.2785627303906812</c:v>
                </c:pt>
                <c:pt idx="6">
                  <c:v>6.1474233702974272</c:v>
                </c:pt>
                <c:pt idx="7">
                  <c:v>5.8767956664012768</c:v>
                </c:pt>
                <c:pt idx="8">
                  <c:v>5.6764518025551061</c:v>
                </c:pt>
                <c:pt idx="9">
                  <c:v>3.1683917000308566</c:v>
                </c:pt>
                <c:pt idx="10">
                  <c:v>2.8323054242363055</c:v>
                </c:pt>
                <c:pt idx="11">
                  <c:v>2.3474929557434021</c:v>
                </c:pt>
                <c:pt idx="12">
                  <c:v>2.2412100756678233</c:v>
                </c:pt>
                <c:pt idx="13">
                  <c:v>2.0663893407286915</c:v>
                </c:pt>
                <c:pt idx="14">
                  <c:v>2.0336917999646995</c:v>
                </c:pt>
                <c:pt idx="15">
                  <c:v>1.9891215599330048</c:v>
                </c:pt>
                <c:pt idx="16">
                  <c:v>1.7346204101223968</c:v>
                </c:pt>
                <c:pt idx="17">
                  <c:v>1.0275281548047608</c:v>
                </c:pt>
                <c:pt idx="18">
                  <c:v>0.45347997069284496</c:v>
                </c:pt>
                <c:pt idx="19">
                  <c:v>0.35510164173399811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D8-4E0E-950A-AFF1A89A1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710896"/>
        <c:axId val="188716384"/>
      </c:barChart>
      <c:catAx>
        <c:axId val="188710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88716384"/>
        <c:crosses val="autoZero"/>
        <c:auto val="1"/>
        <c:lblAlgn val="ctr"/>
        <c:lblOffset val="100"/>
        <c:noMultiLvlLbl val="0"/>
      </c:catAx>
      <c:valAx>
        <c:axId val="188716384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88710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10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1478626651638E-2"/>
          <c:y val="7.7592500937382833E-2"/>
          <c:w val="0.93233425925925939"/>
          <c:h val="0.682577577802774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52BF-4C21-AAFF-05D02F873E9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CB5-4DBA-89DC-23DA3C67E3BB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DCB5-4DBA-89DC-23DA3C67E3B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2BF-4C21-AAFF-05D02F873E9D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2BF-4C21-AAFF-05D02F873E9D}"/>
              </c:ext>
            </c:extLst>
          </c:dPt>
          <c:dLbls>
            <c:dLbl>
              <c:idx val="5"/>
              <c:layout>
                <c:manualLayout>
                  <c:x val="-2.3518518518518949E-3"/>
                  <c:y val="1.12626094667996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CB5-4DBA-89DC-23DA3C67E3BB}"/>
                </c:ext>
              </c:extLst>
            </c:dLbl>
            <c:dLbl>
              <c:idx val="12"/>
              <c:layout>
                <c:manualLayout>
                  <c:x val="-4.7037037037037039E-3"/>
                  <c:y val="-1.12626094667996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CB5-4DBA-89DC-23DA3C67E3BB}"/>
                </c:ext>
              </c:extLst>
            </c:dLbl>
            <c:dLbl>
              <c:idx val="13"/>
              <c:layout>
                <c:manualLayout>
                  <c:x val="-8.6233571723655416E-17"/>
                  <c:y val="-1.126260946679975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0"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CB5-4DBA-89DC-23DA3C67E3BB}"/>
                </c:ext>
              </c:extLst>
            </c:dLbl>
            <c:dLbl>
              <c:idx val="16"/>
              <c:layout>
                <c:manualLayout>
                  <c:x val="0"/>
                  <c:y val="-1.126260946679968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0"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2BF-4C21-AAFF-05D02F873E9D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0"/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2BF-4C21-AAFF-05D02F873E9D}"/>
                </c:ext>
              </c:extLst>
            </c:dLbl>
            <c:dLbl>
              <c:idx val="19"/>
              <c:layout>
                <c:manualLayout>
                  <c:x val="-2.3518518518518519E-3"/>
                  <c:y val="1.12626094667996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2BF-4C21-AAFF-05D02F873E9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 1.2, Gr 1.2'!$K$6:$K$25</c:f>
              <c:strCache>
                <c:ptCount val="20"/>
                <c:pt idx="0">
                  <c:v>Lombardia</c:v>
                </c:pt>
                <c:pt idx="1">
                  <c:v>Puglia</c:v>
                </c:pt>
                <c:pt idx="2">
                  <c:v>Toscana</c:v>
                </c:pt>
                <c:pt idx="3">
                  <c:v>Piemonte</c:v>
                </c:pt>
                <c:pt idx="4">
                  <c:v>Trentino-A. Adige</c:v>
                </c:pt>
                <c:pt idx="5">
                  <c:v>Veneto</c:v>
                </c:pt>
                <c:pt idx="6">
                  <c:v>Campania</c:v>
                </c:pt>
                <c:pt idx="7">
                  <c:v>Emilia-Romagna</c:v>
                </c:pt>
                <c:pt idx="8">
                  <c:v>Sicilia </c:v>
                </c:pt>
                <c:pt idx="9">
                  <c:v>Calabria</c:v>
                </c:pt>
                <c:pt idx="10">
                  <c:v>Basilicata</c:v>
                </c:pt>
                <c:pt idx="11">
                  <c:v>Sardegna</c:v>
                </c:pt>
                <c:pt idx="12">
                  <c:v>Lazio</c:v>
                </c:pt>
                <c:pt idx="13">
                  <c:v>Abruzzo</c:v>
                </c:pt>
                <c:pt idx="14">
                  <c:v>Valle D'Aosta</c:v>
                </c:pt>
                <c:pt idx="15">
                  <c:v>Friuli-Venezia G.</c:v>
                </c:pt>
                <c:pt idx="16">
                  <c:v>Marche</c:v>
                </c:pt>
                <c:pt idx="17">
                  <c:v>Umbria</c:v>
                </c:pt>
                <c:pt idx="18">
                  <c:v>Molise</c:v>
                </c:pt>
                <c:pt idx="19">
                  <c:v>Liguria</c:v>
                </c:pt>
              </c:strCache>
            </c:strRef>
          </c:cat>
          <c:val>
            <c:numRef>
              <c:f>'Tab 1.2, Gr 1.2'!$L$6:$L$25</c:f>
              <c:numCache>
                <c:formatCode>0.0</c:formatCode>
                <c:ptCount val="20"/>
                <c:pt idx="0">
                  <c:v>13.101832359372962</c:v>
                </c:pt>
                <c:pt idx="1">
                  <c:v>10.800956740631912</c:v>
                </c:pt>
                <c:pt idx="2">
                  <c:v>7.8395598117175851</c:v>
                </c:pt>
                <c:pt idx="3">
                  <c:v>7.5948006342437893</c:v>
                </c:pt>
                <c:pt idx="4">
                  <c:v>7.085872747125646</c:v>
                </c:pt>
                <c:pt idx="5">
                  <c:v>6.8205096047323428</c:v>
                </c:pt>
                <c:pt idx="6">
                  <c:v>5.9787331249048181</c:v>
                </c:pt>
                <c:pt idx="7">
                  <c:v>5.9231920020783129</c:v>
                </c:pt>
                <c:pt idx="8">
                  <c:v>5.7764758460814134</c:v>
                </c:pt>
                <c:pt idx="9">
                  <c:v>5.0588208360830169</c:v>
                </c:pt>
                <c:pt idx="10">
                  <c:v>3.8508511826377254</c:v>
                </c:pt>
                <c:pt idx="11">
                  <c:v>3.8460734516418968</c:v>
                </c:pt>
                <c:pt idx="12">
                  <c:v>3.5758330421903501</c:v>
                </c:pt>
                <c:pt idx="13">
                  <c:v>2.6036643206016756</c:v>
                </c:pt>
                <c:pt idx="14">
                  <c:v>2.4535639384827319</c:v>
                </c:pt>
                <c:pt idx="15">
                  <c:v>2.2878363945649327</c:v>
                </c:pt>
                <c:pt idx="16">
                  <c:v>1.961358109849989</c:v>
                </c:pt>
                <c:pt idx="17">
                  <c:v>1.8068781409848693</c:v>
                </c:pt>
                <c:pt idx="18">
                  <c:v>1.1825879575299527</c:v>
                </c:pt>
                <c:pt idx="19">
                  <c:v>0.450500218481657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CB5-4DBA-89DC-23DA3C67E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709328"/>
        <c:axId val="188715208"/>
      </c:barChart>
      <c:catAx>
        <c:axId val="188709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88715208"/>
        <c:crosses val="autoZero"/>
        <c:auto val="1"/>
        <c:lblAlgn val="ctr"/>
        <c:lblOffset val="100"/>
        <c:noMultiLvlLbl val="0"/>
      </c:catAx>
      <c:valAx>
        <c:axId val="1887152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88709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>
      <a:gsLst>
        <a:gs pos="0">
          <a:schemeClr val="accent6">
            <a:lumMod val="40000"/>
            <a:lumOff val="60000"/>
          </a:schemeClr>
        </a:gs>
        <a:gs pos="10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495486111111114E-2"/>
          <c:y val="5.1400554097404488E-2"/>
          <c:w val="0.87199201388888892"/>
          <c:h val="0.78912182852143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1.3, Gr 1.3'!$R$7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0"/>
                  <c:y val="0.171498791406155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E44-4165-BBC9-E77E871BBC45}"/>
                </c:ext>
              </c:extLst>
            </c:dLbl>
            <c:dLbl>
              <c:idx val="5"/>
              <c:layout>
                <c:manualLayout>
                  <c:x val="0"/>
                  <c:y val="0.171498791406155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E44-4165-BBC9-E77E871BBC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 1.3, Gr 1.3'!$Q$8:$Q$13</c:f>
              <c:strCache>
                <c:ptCount val="6"/>
                <c:pt idx="0">
                  <c:v>Geotermica</c:v>
                </c:pt>
                <c:pt idx="1">
                  <c:v>Bioenergie</c:v>
                </c:pt>
                <c:pt idx="2">
                  <c:v>Eolica</c:v>
                </c:pt>
                <c:pt idx="3">
                  <c:v>Fotovoltaica</c:v>
                </c:pt>
                <c:pt idx="4">
                  <c:v>Idrica</c:v>
                </c:pt>
                <c:pt idx="5">
                  <c:v>Totale</c:v>
                </c:pt>
              </c:strCache>
            </c:strRef>
          </c:cat>
          <c:val>
            <c:numRef>
              <c:f>'Tab 1.3, Gr 1.3'!$R$8:$R$13</c:f>
              <c:numCache>
                <c:formatCode>#,##0.0</c:formatCode>
                <c:ptCount val="6"/>
                <c:pt idx="0">
                  <c:v>0</c:v>
                </c:pt>
                <c:pt idx="1">
                  <c:v>37</c:v>
                </c:pt>
                <c:pt idx="2">
                  <c:v>210.2</c:v>
                </c:pt>
                <c:pt idx="3">
                  <c:v>0.9</c:v>
                </c:pt>
                <c:pt idx="4">
                  <c:v>1877.5</c:v>
                </c:pt>
                <c:pt idx="5">
                  <c:v>2125.6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6-42A4-943E-C0EE39F6205D}"/>
            </c:ext>
          </c:extLst>
        </c:ser>
        <c:ser>
          <c:idx val="2"/>
          <c:order val="1"/>
          <c:tx>
            <c:strRef>
              <c:f>'Tab 1.3, Gr 1.3'!$T$7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5"/>
              <c:layout>
                <c:manualLayout>
                  <c:x val="2.1826499948870994E-3"/>
                  <c:y val="0.136190216704887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E44-4165-BBC9-E77E871BBC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 1.3, Gr 1.3'!$Q$8:$Q$13</c:f>
              <c:strCache>
                <c:ptCount val="6"/>
                <c:pt idx="0">
                  <c:v>Geotermica</c:v>
                </c:pt>
                <c:pt idx="1">
                  <c:v>Bioenergie</c:v>
                </c:pt>
                <c:pt idx="2">
                  <c:v>Eolica</c:v>
                </c:pt>
                <c:pt idx="3">
                  <c:v>Fotovoltaica</c:v>
                </c:pt>
                <c:pt idx="4">
                  <c:v>Idrica</c:v>
                </c:pt>
                <c:pt idx="5">
                  <c:v>Totale</c:v>
                </c:pt>
              </c:strCache>
            </c:strRef>
          </c:cat>
          <c:val>
            <c:numRef>
              <c:f>'Tab 1.3, Gr 1.3'!$T$8:$T$13</c:f>
              <c:numCache>
                <c:formatCode>#,##0.0</c:formatCode>
                <c:ptCount val="6"/>
                <c:pt idx="0">
                  <c:v>0</c:v>
                </c:pt>
                <c:pt idx="1">
                  <c:v>170.2</c:v>
                </c:pt>
                <c:pt idx="2">
                  <c:v>410.2</c:v>
                </c:pt>
                <c:pt idx="3">
                  <c:v>945.5</c:v>
                </c:pt>
                <c:pt idx="4">
                  <c:v>1165.5999999999999</c:v>
                </c:pt>
                <c:pt idx="5">
                  <c:v>2691.6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44-4165-BBC9-E77E871BBC45}"/>
            </c:ext>
          </c:extLst>
        </c:ser>
        <c:ser>
          <c:idx val="3"/>
          <c:order val="2"/>
          <c:tx>
            <c:strRef>
              <c:f>'Tab 1.3, Gr 1.3'!$U$7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Lbl>
              <c:idx val="5"/>
              <c:layout>
                <c:manualLayout>
                  <c:x val="-1.6005915060808775E-16"/>
                  <c:y val="0.171498791406155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E44-4165-BBC9-E77E871BBC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 1.3, Gr 1.3'!$Q$8:$Q$13</c:f>
              <c:strCache>
                <c:ptCount val="6"/>
                <c:pt idx="0">
                  <c:v>Geotermica</c:v>
                </c:pt>
                <c:pt idx="1">
                  <c:v>Bioenergie</c:v>
                </c:pt>
                <c:pt idx="2">
                  <c:v>Eolica</c:v>
                </c:pt>
                <c:pt idx="3">
                  <c:v>Fotovoltaica</c:v>
                </c:pt>
                <c:pt idx="4">
                  <c:v>Idrica</c:v>
                </c:pt>
                <c:pt idx="5">
                  <c:v>Totale</c:v>
                </c:pt>
              </c:strCache>
            </c:strRef>
          </c:cat>
          <c:val>
            <c:numRef>
              <c:f>'Tab 1.3, Gr 1.3'!$U$8:$U$13</c:f>
              <c:numCache>
                <c:formatCode>_-* #,##0.0_-;\-* #,##0.0_-;_-* "-"??_-;_-@_-</c:formatCode>
                <c:ptCount val="6"/>
                <c:pt idx="0" formatCode="#,##0.0">
                  <c:v>0</c:v>
                </c:pt>
                <c:pt idx="1">
                  <c:v>80.099999999999994</c:v>
                </c:pt>
                <c:pt idx="2">
                  <c:v>439.3</c:v>
                </c:pt>
                <c:pt idx="3">
                  <c:v>986.1</c:v>
                </c:pt>
                <c:pt idx="4">
                  <c:v>1110.4000000000001</c:v>
                </c:pt>
                <c:pt idx="5">
                  <c:v>2615.9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44-4165-BBC9-E77E871BB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714032"/>
        <c:axId val="188715992"/>
      </c:barChart>
      <c:catAx>
        <c:axId val="188714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88715992"/>
        <c:crosses val="autoZero"/>
        <c:auto val="1"/>
        <c:lblAlgn val="ctr"/>
        <c:lblOffset val="100"/>
        <c:noMultiLvlLbl val="0"/>
      </c:catAx>
      <c:valAx>
        <c:axId val="1887159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Gwh</a:t>
                </a:r>
              </a:p>
            </c:rich>
          </c:tx>
          <c:layout>
            <c:manualLayout>
              <c:xMode val="edge"/>
              <c:yMode val="edge"/>
              <c:x val="0"/>
              <c:y val="0.3998712425097806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8871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562502643406272"/>
          <c:y val="0.92150097585115909"/>
          <c:w val="0.46646029206213435"/>
          <c:h val="7.849902414884094E-2"/>
        </c:manualLayout>
      </c:layout>
      <c:overlay val="0"/>
      <c:txPr>
        <a:bodyPr/>
        <a:lstStyle/>
        <a:p>
          <a:pPr>
            <a:defRPr sz="800">
              <a:solidFill>
                <a:sysClr val="windowText" lastClr="000000"/>
              </a:solidFill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rgbClr val="A9D1A2"/>
        </a:gs>
        <a:gs pos="100000">
          <a:schemeClr val="bg1"/>
        </a:gs>
      </a:gsLst>
      <a:lin ang="5400000" scaled="1"/>
      <a:tileRect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/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3889763779527561E-2"/>
          <c:y val="0.12212817147856518"/>
          <c:w val="0.52623797025371832"/>
          <c:h val="0.87706328375619713"/>
        </c:manualLayout>
      </c:layout>
      <c:pieChart>
        <c:varyColors val="1"/>
        <c:ser>
          <c:idx val="0"/>
          <c:order val="0"/>
          <c:tx>
            <c:strRef>
              <c:f>'Tab 1.4, Gr 1.4'!$C$21</c:f>
              <c:strCache>
                <c:ptCount val="1"/>
                <c:pt idx="0">
                  <c:v>Abruzzo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B5F1-4117-A1D7-1C68F299B7FC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5F1-4117-A1D7-1C68F299B7FC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B5F1-4117-A1D7-1C68F299B7FC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7-B5F1-4117-A1D7-1C68F299B7FC}"/>
              </c:ext>
            </c:extLst>
          </c:dPt>
          <c:dLbls>
            <c:dLbl>
              <c:idx val="0"/>
              <c:layout>
                <c:manualLayout>
                  <c:x val="-0.196127341953863"/>
                  <c:y val="9.00406671935393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5F1-4117-A1D7-1C68F299B7FC}"/>
                </c:ext>
              </c:extLst>
            </c:dLbl>
            <c:dLbl>
              <c:idx val="1"/>
              <c:layout>
                <c:manualLayout>
                  <c:x val="0.12336542832181106"/>
                  <c:y val="-0.1915123998190548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5F1-4117-A1D7-1C68F299B7F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 1.4, Gr 1.4'!$D$20:$G$20</c:f>
              <c:strCache>
                <c:ptCount val="4"/>
                <c:pt idx="0">
                  <c:v>Industria</c:v>
                </c:pt>
                <c:pt idx="1">
                  <c:v>Terziario*</c:v>
                </c:pt>
                <c:pt idx="2">
                  <c:v>Domestico</c:v>
                </c:pt>
                <c:pt idx="3">
                  <c:v>Agricoltura</c:v>
                </c:pt>
              </c:strCache>
            </c:strRef>
          </c:cat>
          <c:val>
            <c:numRef>
              <c:f>'Tab 1.4, Gr 1.4'!$D$21:$G$21</c:f>
              <c:numCache>
                <c:formatCode>0.0%</c:formatCode>
                <c:ptCount val="4"/>
                <c:pt idx="0">
                  <c:v>0.46671352545436295</c:v>
                </c:pt>
                <c:pt idx="1">
                  <c:v>0.29500953911035249</c:v>
                </c:pt>
                <c:pt idx="2">
                  <c:v>0.21056330956923389</c:v>
                </c:pt>
                <c:pt idx="3">
                  <c:v>2.771362586605081E-2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F1-4117-A1D7-1C68F299B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282346651113057"/>
          <c:y val="0.24980305519364035"/>
          <c:w val="0.29940556041605915"/>
          <c:h val="0.60343662078211446"/>
        </c:manualLayout>
      </c:layout>
      <c:overlay val="0"/>
      <c:txPr>
        <a:bodyPr/>
        <a:lstStyle/>
        <a:p>
          <a:pPr rtl="0"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Italia</a:t>
            </a:r>
          </a:p>
        </c:rich>
      </c:tx>
      <c:layout>
        <c:manualLayout>
          <c:xMode val="edge"/>
          <c:yMode val="edge"/>
          <c:x val="0.50054162584515649"/>
          <c:y val="7.41762279715035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588194444444435E-2"/>
          <c:y val="0.12303792972142327"/>
          <c:w val="0.54579160525918791"/>
          <c:h val="0.84945658799571955"/>
        </c:manualLayout>
      </c:layout>
      <c:pieChart>
        <c:varyColors val="1"/>
        <c:ser>
          <c:idx val="0"/>
          <c:order val="0"/>
          <c:tx>
            <c:strRef>
              <c:f>'Tab 1.4, Gr 1.4'!$C$22</c:f>
              <c:strCache>
                <c:ptCount val="1"/>
                <c:pt idx="0">
                  <c:v>Italia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EEB9-4C6D-AB3D-9DBE20BFC6F9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EB9-4C6D-AB3D-9DBE20BFC6F9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EEB9-4C6D-AB3D-9DBE20BFC6F9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7-EEB9-4C6D-AB3D-9DBE20BFC6F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 1.4, Gr 1.4'!$D$20:$G$20</c:f>
              <c:strCache>
                <c:ptCount val="4"/>
                <c:pt idx="0">
                  <c:v>Industria</c:v>
                </c:pt>
                <c:pt idx="1">
                  <c:v>Terziario*</c:v>
                </c:pt>
                <c:pt idx="2">
                  <c:v>Domestico</c:v>
                </c:pt>
                <c:pt idx="3">
                  <c:v>Agricoltura</c:v>
                </c:pt>
              </c:strCache>
            </c:strRef>
          </c:cat>
          <c:val>
            <c:numRef>
              <c:f>'Tab 1.4, Gr 1.4'!$D$22:$G$22</c:f>
              <c:numCache>
                <c:formatCode>0.0%</c:formatCode>
                <c:ptCount val="4"/>
                <c:pt idx="0">
                  <c:v>0.44789291063852077</c:v>
                </c:pt>
                <c:pt idx="1">
                  <c:v>0.30702273550936832</c:v>
                </c:pt>
                <c:pt idx="2">
                  <c:v>0.22228786828590055</c:v>
                </c:pt>
                <c:pt idx="3">
                  <c:v>2.2796485566210511E-2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EB9-4C6D-AB3D-9DBE20BFC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42734908136482935"/>
          <c:y val="0"/>
        </c:manualLayout>
      </c:layout>
      <c:overlay val="0"/>
      <c:txPr>
        <a:bodyPr/>
        <a:lstStyle/>
        <a:p>
          <a:pPr>
            <a:defRPr sz="1000"/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716922552093051"/>
          <c:y val="0.10441839966772036"/>
          <c:w val="0.86751093613298336"/>
          <c:h val="0.71676173203930282"/>
        </c:manualLayout>
      </c:layout>
      <c:lineChart>
        <c:grouping val="standard"/>
        <c:varyColors val="0"/>
        <c:ser>
          <c:idx val="0"/>
          <c:order val="0"/>
          <c:tx>
            <c:strRef>
              <c:f>'Gr 1.5'!$B$6</c:f>
              <c:strCache>
                <c:ptCount val="1"/>
                <c:pt idx="0">
                  <c:v>Industria</c:v>
                </c:pt>
              </c:strCache>
            </c:strRef>
          </c:tx>
          <c:spPr>
            <a:ln w="19050">
              <a:solidFill>
                <a:srgbClr val="F79646">
                  <a:lumMod val="75000"/>
                </a:srgb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009589985695183E-2"/>
                  <c:y val="-9.2167287124768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1A1-4459-8BCA-B7AF988B5751}"/>
                </c:ext>
              </c:extLst>
            </c:dLbl>
            <c:dLbl>
              <c:idx val="1"/>
              <c:layout>
                <c:manualLayout>
                  <c:x val="-5.4940201288637969E-2"/>
                  <c:y val="-7.7083766055649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A1-4459-8BCA-B7AF988B5751}"/>
                </c:ext>
              </c:extLst>
            </c:dLbl>
            <c:dLbl>
              <c:idx val="2"/>
              <c:layout>
                <c:manualLayout>
                  <c:x val="-5.0833979328165371E-2"/>
                  <c:y val="-5.1734920634920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1A1-4459-8BCA-B7AF988B5751}"/>
                </c:ext>
              </c:extLst>
            </c:dLbl>
            <c:dLbl>
              <c:idx val="3"/>
              <c:layout>
                <c:manualLayout>
                  <c:x val="-7.4688630490956073E-2"/>
                  <c:y val="7.156666666666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A1-4459-8BCA-B7AF988B5751}"/>
                </c:ext>
              </c:extLst>
            </c:dLbl>
            <c:dLbl>
              <c:idx val="4"/>
              <c:layout>
                <c:manualLayout>
                  <c:x val="-6.6495727443073041E-2"/>
                  <c:y val="6.7001271413488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1A1-4459-8BCA-B7AF988B5751}"/>
                </c:ext>
              </c:extLst>
            </c:dLbl>
            <c:dLbl>
              <c:idx val="5"/>
              <c:layout>
                <c:manualLayout>
                  <c:x val="-6.6472943756931316E-2"/>
                  <c:y val="-7.9268350681839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1A1-4459-8BCA-B7AF988B5751}"/>
                </c:ext>
              </c:extLst>
            </c:dLbl>
            <c:dLbl>
              <c:idx val="6"/>
              <c:layout>
                <c:manualLayout>
                  <c:x val="-6.6472943756931469E-2"/>
                  <c:y val="5.0333389347393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1A1-4459-8BCA-B7AF988B5751}"/>
                </c:ext>
              </c:extLst>
            </c:dLbl>
            <c:dLbl>
              <c:idx val="7"/>
              <c:layout>
                <c:manualLayout>
                  <c:x val="-8.9031976744186045E-2"/>
                  <c:y val="-5.0419841269841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1A1-4459-8BCA-B7AF988B5751}"/>
                </c:ext>
              </c:extLst>
            </c:dLbl>
            <c:dLbl>
              <c:idx val="8"/>
              <c:layout>
                <c:manualLayout>
                  <c:x val="-8.0799350680819268E-2"/>
                  <c:y val="-6.0129365079365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799728744280502E-2"/>
                      <c:h val="0.14882222222222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D1A1-4459-8BCA-B7AF988B5751}"/>
                </c:ext>
              </c:extLst>
            </c:dLbl>
            <c:dLbl>
              <c:idx val="9"/>
              <c:layout>
                <c:manualLayout>
                  <c:x val="-6.0994666352576589E-2"/>
                  <c:y val="-6.779682539682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1A1-4459-8BCA-B7AF988B575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 1.5'!$A$13:$A$23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'Gr 1.5'!$B$13:$B$23</c:f>
              <c:numCache>
                <c:formatCode>#,##0</c:formatCode>
                <c:ptCount val="11"/>
                <c:pt idx="0">
                  <c:v>2700.4</c:v>
                </c:pt>
                <c:pt idx="1">
                  <c:v>2613.4</c:v>
                </c:pt>
                <c:pt idx="2">
                  <c:v>2439.8000000000002</c:v>
                </c:pt>
                <c:pt idx="3">
                  <c:v>2435</c:v>
                </c:pt>
                <c:pt idx="4">
                  <c:v>2431.3000000000002</c:v>
                </c:pt>
                <c:pt idx="5">
                  <c:v>2489.4</c:v>
                </c:pt>
                <c:pt idx="6">
                  <c:v>2582.4</c:v>
                </c:pt>
                <c:pt idx="7">
                  <c:v>2685.4</c:v>
                </c:pt>
                <c:pt idx="8">
                  <c:v>2808.2</c:v>
                </c:pt>
                <c:pt idx="9">
                  <c:v>2950.3</c:v>
                </c:pt>
                <c:pt idx="10">
                  <c:v>2788.7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1A1-4459-8BCA-B7AF988B5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711680"/>
        <c:axId val="188712072"/>
      </c:lineChart>
      <c:catAx>
        <c:axId val="18871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8712072"/>
        <c:crosses val="autoZero"/>
        <c:auto val="1"/>
        <c:lblAlgn val="ctr"/>
        <c:lblOffset val="100"/>
        <c:noMultiLvlLbl val="0"/>
      </c:catAx>
      <c:valAx>
        <c:axId val="188712072"/>
        <c:scaling>
          <c:orientation val="minMax"/>
          <c:min val="15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88711680"/>
        <c:crosses val="autoZero"/>
        <c:crossBetween val="between"/>
        <c:majorUnit val="500"/>
        <c:minorUnit val="4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0276189831884451"/>
          <c:y val="9.7359040208517007E-3"/>
        </c:manualLayout>
      </c:layout>
      <c:overlay val="0"/>
      <c:txPr>
        <a:bodyPr/>
        <a:lstStyle/>
        <a:p>
          <a:pPr>
            <a:defRPr sz="1000"/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2606327160493827"/>
          <c:y val="0.12679750086243241"/>
          <c:w val="0.83081944444444444"/>
          <c:h val="0.65809191613323625"/>
        </c:manualLayout>
      </c:layout>
      <c:lineChart>
        <c:grouping val="standard"/>
        <c:varyColors val="0"/>
        <c:ser>
          <c:idx val="0"/>
          <c:order val="0"/>
          <c:tx>
            <c:strRef>
              <c:f>'Gr 1.5'!$C$6</c:f>
              <c:strCache>
                <c:ptCount val="1"/>
                <c:pt idx="0">
                  <c:v>Terziario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4293290081276178E-2"/>
                  <c:y val="-5.0396825396825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3FD-49BD-AC84-26DD199D8341}"/>
                </c:ext>
              </c:extLst>
            </c:dLbl>
            <c:dLbl>
              <c:idx val="1"/>
              <c:layout>
                <c:manualLayout>
                  <c:x val="-7.0402205953438768E-2"/>
                  <c:y val="4.0317460317460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FD-49BD-AC84-26DD199D8341}"/>
                </c:ext>
              </c:extLst>
            </c:dLbl>
            <c:dLbl>
              <c:idx val="2"/>
              <c:layout>
                <c:manualLayout>
                  <c:x val="-7.0383116919103816E-2"/>
                  <c:y val="-6.0476190476190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FD-49BD-AC84-26DD199D8341}"/>
                </c:ext>
              </c:extLst>
            </c:dLbl>
            <c:dLbl>
              <c:idx val="3"/>
              <c:layout>
                <c:manualLayout>
                  <c:x val="-6.6492032791266406E-2"/>
                  <c:y val="6.0476190476190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3FD-49BD-AC84-26DD199D8341}"/>
                </c:ext>
              </c:extLst>
            </c:dLbl>
            <c:dLbl>
              <c:idx val="4"/>
              <c:layout>
                <c:manualLayout>
                  <c:x val="-6.650157730843384E-2"/>
                  <c:y val="-7.0555555555555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3FD-49BD-AC84-26DD199D8341}"/>
                </c:ext>
              </c:extLst>
            </c:dLbl>
            <c:dLbl>
              <c:idx val="5"/>
              <c:layout>
                <c:manualLayout>
                  <c:x val="-6.6472943756931316E-2"/>
                  <c:y val="7.055555555555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3FD-49BD-AC84-26DD199D8341}"/>
                </c:ext>
              </c:extLst>
            </c:dLbl>
            <c:dLbl>
              <c:idx val="6"/>
              <c:layout>
                <c:manualLayout>
                  <c:x val="-7.0383116919103747E-2"/>
                  <c:y val="-6.047619047619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3FD-49BD-AC84-26DD199D8341}"/>
                </c:ext>
              </c:extLst>
            </c:dLbl>
            <c:dLbl>
              <c:idx val="7"/>
              <c:layout>
                <c:manualLayout>
                  <c:x val="-7.1767818503388689E-2"/>
                  <c:y val="-3.8401587301587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3FD-49BD-AC84-26DD199D8341}"/>
                </c:ext>
              </c:extLst>
            </c:dLbl>
            <c:dLbl>
              <c:idx val="8"/>
              <c:layout>
                <c:manualLayout>
                  <c:x val="-7.3169235019991549E-2"/>
                  <c:y val="-7.0707142857142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3FD-49BD-AC84-26DD199D8341}"/>
                </c:ext>
              </c:extLst>
            </c:dLbl>
            <c:dLbl>
              <c:idx val="9"/>
              <c:layout>
                <c:manualLayout>
                  <c:x val="-6.9364013281650344E-2"/>
                  <c:y val="-7.0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5DC-46B4-9ACA-1629FE46EF7E}"/>
                </c:ext>
              </c:extLst>
            </c:dLbl>
            <c:dLbl>
              <c:idx val="10"/>
              <c:layout>
                <c:manualLayout>
                  <c:x val="-8.1604721507825429E-3"/>
                  <c:y val="-9.0714285714285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3FD-49BD-AC84-26DD199D8341}"/>
                </c:ext>
              </c:extLst>
            </c:dLbl>
            <c:dLbl>
              <c:idx val="11"/>
              <c:layout>
                <c:manualLayout>
                  <c:x val="-1.4411524462099035E-16"/>
                  <c:y val="6.0606060606060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FD-49BD-AC84-26DD199D834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 1.5'!$A$13:$A$23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'Gr 1.5'!$C$13:$C$23</c:f>
              <c:numCache>
                <c:formatCode>#,##0</c:formatCode>
                <c:ptCount val="11"/>
                <c:pt idx="0">
                  <c:v>2162.9</c:v>
                </c:pt>
                <c:pt idx="1">
                  <c:v>2201.5</c:v>
                </c:pt>
                <c:pt idx="2">
                  <c:v>2182.6999999999998</c:v>
                </c:pt>
                <c:pt idx="3">
                  <c:v>2287.5</c:v>
                </c:pt>
                <c:pt idx="4">
                  <c:v>2266.8000000000002</c:v>
                </c:pt>
                <c:pt idx="5">
                  <c:v>2294</c:v>
                </c:pt>
                <c:pt idx="6">
                  <c:v>2312.5</c:v>
                </c:pt>
                <c:pt idx="7">
                  <c:v>2054.6999999999998</c:v>
                </c:pt>
                <c:pt idx="8">
                  <c:v>1618.7</c:v>
                </c:pt>
                <c:pt idx="9">
                  <c:v>1820.5</c:v>
                </c:pt>
                <c:pt idx="10">
                  <c:v>1876.9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3FD-49BD-AC84-26DD199D8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714816"/>
        <c:axId val="188713640"/>
      </c:lineChart>
      <c:catAx>
        <c:axId val="18871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8713640"/>
        <c:crosses val="autoZero"/>
        <c:auto val="1"/>
        <c:lblAlgn val="ctr"/>
        <c:lblOffset val="100"/>
        <c:noMultiLvlLbl val="0"/>
      </c:catAx>
      <c:valAx>
        <c:axId val="188713640"/>
        <c:scaling>
          <c:orientation val="minMax"/>
          <c:max val="2600"/>
          <c:min val="15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887148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679198966408269"/>
          <c:y val="3.0238095238095238E-2"/>
        </c:manualLayout>
      </c:layout>
      <c:overlay val="0"/>
      <c:txPr>
        <a:bodyPr/>
        <a:lstStyle/>
        <a:p>
          <a:pPr>
            <a:defRPr sz="1000"/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3832683998278292"/>
          <c:y val="9.5294444444444432E-2"/>
          <c:w val="0.81436118872237739"/>
          <c:h val="0.66710000000000003"/>
        </c:manualLayout>
      </c:layout>
      <c:lineChart>
        <c:grouping val="standard"/>
        <c:varyColors val="0"/>
        <c:ser>
          <c:idx val="0"/>
          <c:order val="0"/>
          <c:tx>
            <c:strRef>
              <c:f>'Gr 1.5'!$D$6</c:f>
              <c:strCache>
                <c:ptCount val="1"/>
                <c:pt idx="0">
                  <c:v>Domestico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2816040694787537E-2"/>
                  <c:y val="-9.184086481050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555-4FA1-9027-B99F6032EA96}"/>
                </c:ext>
              </c:extLst>
            </c:dLbl>
            <c:dLbl>
              <c:idx val="1"/>
              <c:layout>
                <c:manualLayout>
                  <c:x val="-7.487726098191215E-2"/>
                  <c:y val="6.2687301587301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55-4FA1-9027-B99F6032EA96}"/>
                </c:ext>
              </c:extLst>
            </c:dLbl>
            <c:dLbl>
              <c:idx val="2"/>
              <c:layout>
                <c:manualLayout>
                  <c:x val="-6.6559886433151055E-2"/>
                  <c:y val="0.1007939999581002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555-4FA1-9027-B99F6032EA96}"/>
                </c:ext>
              </c:extLst>
            </c:dLbl>
            <c:dLbl>
              <c:idx val="3"/>
              <c:layout>
                <c:manualLayout>
                  <c:x val="-5.0701620849229807E-2"/>
                  <c:y val="0.13103136195085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555-4FA1-9027-B99F6032EA96}"/>
                </c:ext>
              </c:extLst>
            </c:dLbl>
            <c:dLbl>
              <c:idx val="4"/>
              <c:layout>
                <c:manualLayout>
                  <c:x val="-7.4293281653746851E-2"/>
                  <c:y val="-9.071428571428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555-4FA1-9027-B99F6032EA96}"/>
                </c:ext>
              </c:extLst>
            </c:dLbl>
            <c:dLbl>
              <c:idx val="5"/>
              <c:layout>
                <c:manualLayout>
                  <c:x val="-6.6472943756931469E-2"/>
                  <c:y val="6.0476190476190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555-4FA1-9027-B99F6032EA96}"/>
                </c:ext>
              </c:extLst>
            </c:dLbl>
            <c:dLbl>
              <c:idx val="6"/>
              <c:layout>
                <c:manualLayout>
                  <c:x val="-5.8652454780361754E-2"/>
                  <c:y val="-7.0555555555555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555-4FA1-9027-B99F6032EA96}"/>
                </c:ext>
              </c:extLst>
            </c:dLbl>
            <c:dLbl>
              <c:idx val="7"/>
              <c:layout>
                <c:manualLayout>
                  <c:x val="-3.5383397932816536E-2"/>
                  <c:y val="6.0476190476190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555-4FA1-9027-B99F6032EA96}"/>
                </c:ext>
              </c:extLst>
            </c:dLbl>
            <c:dLbl>
              <c:idx val="8"/>
              <c:layout>
                <c:manualLayout>
                  <c:x val="-4.1020671834626826E-3"/>
                  <c:y val="-8.0526984126984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555-4FA1-9027-B99F6032EA96}"/>
                </c:ext>
              </c:extLst>
            </c:dLbl>
            <c:dLbl>
              <c:idx val="11"/>
              <c:layout>
                <c:manualLayout>
                  <c:x val="-1.4411524462099035E-16"/>
                  <c:y val="-8.0808080808080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5-4FA1-9027-B99F6032EA96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 1.5'!$A$13:$A$23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'Gr 1.5'!$D$13:$D$23</c:f>
              <c:numCache>
                <c:formatCode>#,##0</c:formatCode>
                <c:ptCount val="11"/>
                <c:pt idx="0">
                  <c:v>1402.2</c:v>
                </c:pt>
                <c:pt idx="1">
                  <c:v>1336.7</c:v>
                </c:pt>
                <c:pt idx="2">
                  <c:v>1286.4000000000001</c:v>
                </c:pt>
                <c:pt idx="3">
                  <c:v>1320.8999999999999</c:v>
                </c:pt>
                <c:pt idx="4">
                  <c:v>1286.5999999999999</c:v>
                </c:pt>
                <c:pt idx="5">
                  <c:v>1304.8</c:v>
                </c:pt>
                <c:pt idx="6">
                  <c:v>1294.2</c:v>
                </c:pt>
                <c:pt idx="7">
                  <c:v>1318.1</c:v>
                </c:pt>
                <c:pt idx="8">
                  <c:v>1317.7</c:v>
                </c:pt>
                <c:pt idx="9">
                  <c:v>1337.1</c:v>
                </c:pt>
                <c:pt idx="10">
                  <c:v>1258.3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555-4FA1-9027-B99F6032E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712856"/>
        <c:axId val="190535808"/>
      </c:lineChart>
      <c:catAx>
        <c:axId val="188712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90535808"/>
        <c:crosses val="autoZero"/>
        <c:auto val="1"/>
        <c:lblAlgn val="ctr"/>
        <c:lblOffset val="100"/>
        <c:noMultiLvlLbl val="0"/>
      </c:catAx>
      <c:valAx>
        <c:axId val="19053580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88712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0216729395498885"/>
          <c:y val="2.0895890749043643E-2"/>
        </c:manualLayout>
      </c:layout>
      <c:overlay val="0"/>
      <c:txPr>
        <a:bodyPr/>
        <a:lstStyle/>
        <a:p>
          <a:pPr>
            <a:defRPr sz="1000"/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225061728395061"/>
          <c:y val="0.12215569780367204"/>
          <c:w val="0.85463209876543211"/>
          <c:h val="0.66273218597876504"/>
        </c:manualLayout>
      </c:layout>
      <c:lineChart>
        <c:grouping val="standard"/>
        <c:varyColors val="0"/>
        <c:ser>
          <c:idx val="0"/>
          <c:order val="0"/>
          <c:tx>
            <c:strRef>
              <c:f>'Gr 1.5'!$E$6</c:f>
              <c:strCache>
                <c:ptCount val="1"/>
                <c:pt idx="0">
                  <c:v>Agricoltura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3011904783896771E-2"/>
                  <c:y val="0.10079365079365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E2-40B5-B824-0CF0B6F84303}"/>
                </c:ext>
              </c:extLst>
            </c:dLbl>
            <c:dLbl>
              <c:idx val="1"/>
              <c:layout>
                <c:manualLayout>
                  <c:x val="-5.0832251108241598E-2"/>
                  <c:y val="9.0714285714285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E2-40B5-B824-0CF0B6F84303}"/>
                </c:ext>
              </c:extLst>
            </c:dLbl>
            <c:dLbl>
              <c:idx val="2"/>
              <c:layout>
                <c:manualLayout>
                  <c:x val="-4.6922077946069167E-2"/>
                  <c:y val="9.071428571428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E2-40B5-B824-0CF0B6F84303}"/>
                </c:ext>
              </c:extLst>
            </c:dLbl>
            <c:dLbl>
              <c:idx val="3"/>
              <c:layout>
                <c:manualLayout>
                  <c:x val="-5.0832251108241668E-2"/>
                  <c:y val="9.071428571428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E2-40B5-B824-0CF0B6F84303}"/>
                </c:ext>
              </c:extLst>
            </c:dLbl>
            <c:dLbl>
              <c:idx val="4"/>
              <c:layout>
                <c:manualLayout>
                  <c:x val="-4.6922077946069236E-2"/>
                  <c:y val="0.1108730158730158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7E2-40B5-B824-0CF0B6F84303}"/>
                </c:ext>
              </c:extLst>
            </c:dLbl>
            <c:dLbl>
              <c:idx val="5"/>
              <c:layout>
                <c:manualLayout>
                  <c:x val="-5.0832251108241598E-2"/>
                  <c:y val="0.10079365079365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E2-40B5-B824-0CF0B6F84303}"/>
                </c:ext>
              </c:extLst>
            </c:dLbl>
            <c:dLbl>
              <c:idx val="6"/>
              <c:layout>
                <c:manualLayout>
                  <c:x val="-5.0832251108241744E-2"/>
                  <c:y val="0.1209523809523808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E2-40B5-B824-0CF0B6F84303}"/>
                </c:ext>
              </c:extLst>
            </c:dLbl>
            <c:dLbl>
              <c:idx val="7"/>
              <c:layout>
                <c:manualLayout>
                  <c:x val="-5.0832251108241598E-2"/>
                  <c:y val="0.1108730158730158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7E2-40B5-B824-0CF0B6F84303}"/>
                </c:ext>
              </c:extLst>
            </c:dLbl>
            <c:dLbl>
              <c:idx val="8"/>
              <c:layout>
                <c:manualLayout>
                  <c:x val="-7.7524485432432885E-2"/>
                  <c:y val="6.0476190476190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EE8-4BED-ACBC-B9F6CC021AC6}"/>
                </c:ext>
              </c:extLst>
            </c:dLbl>
            <c:dLbl>
              <c:idx val="9"/>
              <c:layout>
                <c:manualLayout>
                  <c:x val="-6.1203541130867949E-2"/>
                  <c:y val="6.0476190476190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E8-4BED-ACBC-B9F6CC021AC6}"/>
                </c:ext>
              </c:extLst>
            </c:dLbl>
            <c:dLbl>
              <c:idx val="10"/>
              <c:layout>
                <c:manualLayout>
                  <c:x val="-4.4882596829303165E-2"/>
                  <c:y val="7.0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EE8-4BED-ACBC-B9F6CC021AC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 1.5'!$A$13:$A$23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'Gr 1.5'!$E$13:$E$23</c:f>
              <c:numCache>
                <c:formatCode>#,##0</c:formatCode>
                <c:ptCount val="11"/>
                <c:pt idx="0">
                  <c:v>92.1</c:v>
                </c:pt>
                <c:pt idx="1">
                  <c:v>88.5</c:v>
                </c:pt>
                <c:pt idx="2">
                  <c:v>85.6</c:v>
                </c:pt>
                <c:pt idx="3">
                  <c:v>91</c:v>
                </c:pt>
                <c:pt idx="4">
                  <c:v>87.4</c:v>
                </c:pt>
                <c:pt idx="5">
                  <c:v>96</c:v>
                </c:pt>
                <c:pt idx="6">
                  <c:v>94.1</c:v>
                </c:pt>
                <c:pt idx="7">
                  <c:v>103.6</c:v>
                </c:pt>
                <c:pt idx="8">
                  <c:v>136.80000000000001</c:v>
                </c:pt>
                <c:pt idx="9">
                  <c:v>161.80000000000001</c:v>
                </c:pt>
                <c:pt idx="10">
                  <c:v>165.7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7E2-40B5-B824-0CF0B6F84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535024"/>
        <c:axId val="190539728"/>
      </c:lineChart>
      <c:catAx>
        <c:axId val="19053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90539728"/>
        <c:crosses val="autoZero"/>
        <c:auto val="1"/>
        <c:lblAlgn val="ctr"/>
        <c:lblOffset val="100"/>
        <c:noMultiLvlLbl val="0"/>
      </c:catAx>
      <c:valAx>
        <c:axId val="190539728"/>
        <c:scaling>
          <c:orientation val="minMax"/>
          <c:min val="6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90535024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33</xdr:row>
      <xdr:rowOff>57150</xdr:rowOff>
    </xdr:from>
    <xdr:to>
      <xdr:col>13</xdr:col>
      <xdr:colOff>585854</xdr:colOff>
      <xdr:row>46</xdr:row>
      <xdr:rowOff>100650</xdr:rowOff>
    </xdr:to>
    <xdr:graphicFrame macro="">
      <xdr:nvGraphicFramePr>
        <xdr:cNvPr id="2" name="Grafico 2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28573</xdr:colOff>
      <xdr:row>4</xdr:row>
      <xdr:rowOff>0</xdr:rowOff>
    </xdr:from>
    <xdr:to>
      <xdr:col>22</xdr:col>
      <xdr:colOff>315362</xdr:colOff>
      <xdr:row>19</xdr:row>
      <xdr:rowOff>99923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890376</xdr:colOff>
      <xdr:row>18</xdr:row>
      <xdr:rowOff>126079</xdr:rowOff>
    </xdr:from>
    <xdr:to>
      <xdr:col>24</xdr:col>
      <xdr:colOff>195357</xdr:colOff>
      <xdr:row>31</xdr:row>
      <xdr:rowOff>167381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48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50984</xdr:colOff>
      <xdr:row>4</xdr:row>
      <xdr:rowOff>13634</xdr:rowOff>
    </xdr:from>
    <xdr:to>
      <xdr:col>14</xdr:col>
      <xdr:colOff>602989</xdr:colOff>
      <xdr:row>12</xdr:row>
      <xdr:rowOff>91358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300-00008B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606129</xdr:colOff>
      <xdr:row>4</xdr:row>
      <xdr:rowOff>26140</xdr:rowOff>
    </xdr:from>
    <xdr:to>
      <xdr:col>18</xdr:col>
      <xdr:colOff>548534</xdr:colOff>
      <xdr:row>12</xdr:row>
      <xdr:rowOff>109634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300-00008C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4</xdr:row>
      <xdr:rowOff>9525</xdr:rowOff>
    </xdr:from>
    <xdr:to>
      <xdr:col>14</xdr:col>
      <xdr:colOff>38475</xdr:colOff>
      <xdr:row>10</xdr:row>
      <xdr:rowOff>126525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16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3175</xdr:colOff>
      <xdr:row>11</xdr:row>
      <xdr:rowOff>60325</xdr:rowOff>
    </xdr:from>
    <xdr:to>
      <xdr:col>14</xdr:col>
      <xdr:colOff>51175</xdr:colOff>
      <xdr:row>17</xdr:row>
      <xdr:rowOff>177325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400-0000026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593725</xdr:colOff>
      <xdr:row>18</xdr:row>
      <xdr:rowOff>127000</xdr:rowOff>
    </xdr:from>
    <xdr:to>
      <xdr:col>14</xdr:col>
      <xdr:colOff>32125</xdr:colOff>
      <xdr:row>25</xdr:row>
      <xdr:rowOff>53500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400-0000036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85724</xdr:colOff>
      <xdr:row>27</xdr:row>
      <xdr:rowOff>85725</xdr:rowOff>
    </xdr:from>
    <xdr:to>
      <xdr:col>14</xdr:col>
      <xdr:colOff>133724</xdr:colOff>
      <xdr:row>34</xdr:row>
      <xdr:rowOff>12225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400-0000046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V56"/>
  <sheetViews>
    <sheetView topLeftCell="A18" zoomScaleNormal="100" workbookViewId="0">
      <selection activeCell="H32" sqref="H32"/>
    </sheetView>
  </sheetViews>
  <sheetFormatPr defaultRowHeight="15" x14ac:dyDescent="0.25"/>
  <cols>
    <col min="2" max="2" width="14.42578125" bestFit="1" customWidth="1"/>
    <col min="3" max="3" width="16.7109375" customWidth="1"/>
    <col min="6" max="6" width="10.5703125" customWidth="1"/>
    <col min="10" max="12" width="10.28515625" customWidth="1"/>
    <col min="13" max="13" width="15.85546875" customWidth="1"/>
    <col min="14" max="14" width="10.28515625" customWidth="1"/>
    <col min="16" max="16" width="8.28515625" customWidth="1"/>
    <col min="17" max="17" width="10" customWidth="1"/>
    <col min="18" max="18" width="13" customWidth="1"/>
    <col min="21" max="21" width="14.42578125" bestFit="1" customWidth="1"/>
    <col min="25" max="25" width="15.28515625" customWidth="1"/>
    <col min="27" max="27" width="9.5703125" bestFit="1" customWidth="1"/>
  </cols>
  <sheetData>
    <row r="3" spans="1:22" x14ac:dyDescent="0.25">
      <c r="B3" s="130" t="s">
        <v>40</v>
      </c>
      <c r="C3" s="130"/>
      <c r="D3" s="130"/>
      <c r="E3" s="130"/>
      <c r="F3" s="130"/>
      <c r="G3" s="130"/>
      <c r="H3" s="130"/>
      <c r="I3" s="130"/>
    </row>
    <row r="4" spans="1:22" x14ac:dyDescent="0.25">
      <c r="B4" s="3"/>
      <c r="C4" s="5"/>
      <c r="D4" s="5"/>
      <c r="E4" s="4"/>
      <c r="F4" s="4"/>
      <c r="G4" s="5"/>
      <c r="H4" s="5"/>
      <c r="I4" s="4"/>
      <c r="J4" s="4"/>
      <c r="K4" s="4"/>
      <c r="M4" s="6"/>
      <c r="N4" s="6"/>
      <c r="O4" s="6"/>
      <c r="Q4" s="7"/>
    </row>
    <row r="5" spans="1:22" x14ac:dyDescent="0.25">
      <c r="B5" s="131" t="s">
        <v>1</v>
      </c>
      <c r="C5" s="133">
        <v>2021</v>
      </c>
      <c r="D5" s="134"/>
      <c r="E5" s="134"/>
      <c r="F5" s="134"/>
      <c r="G5" s="133">
        <v>2022</v>
      </c>
      <c r="H5" s="134"/>
      <c r="I5" s="134"/>
      <c r="J5" s="134"/>
      <c r="K5" s="8"/>
      <c r="L5" s="9"/>
      <c r="M5" s="9"/>
      <c r="S5" s="6"/>
    </row>
    <row r="6" spans="1:22" ht="91.5" thickBot="1" x14ac:dyDescent="0.3">
      <c r="A6" s="10"/>
      <c r="B6" s="132"/>
      <c r="C6" s="11" t="s">
        <v>2</v>
      </c>
      <c r="D6" s="12" t="s">
        <v>3</v>
      </c>
      <c r="E6" s="12" t="s">
        <v>4</v>
      </c>
      <c r="F6" s="13" t="s">
        <v>5</v>
      </c>
      <c r="G6" s="12" t="s">
        <v>2</v>
      </c>
      <c r="H6" s="12" t="s">
        <v>3</v>
      </c>
      <c r="I6" s="12" t="s">
        <v>4</v>
      </c>
      <c r="J6" s="13" t="s">
        <v>5</v>
      </c>
      <c r="K6" s="14"/>
      <c r="L6" s="39"/>
      <c r="M6" s="9"/>
      <c r="N6" s="146" t="s">
        <v>70</v>
      </c>
      <c r="P6" s="9"/>
      <c r="Q6" s="15"/>
    </row>
    <row r="7" spans="1:22" x14ac:dyDescent="0.25">
      <c r="B7" s="16" t="s">
        <v>6</v>
      </c>
      <c r="C7" s="17">
        <v>25088.9</v>
      </c>
      <c r="D7" s="17">
        <v>28621.599999999999</v>
      </c>
      <c r="E7" s="17">
        <f>D7-C7</f>
        <v>3532.6999999999971</v>
      </c>
      <c r="F7" s="18">
        <f>E7*100/C7</f>
        <v>14.08072892793226</v>
      </c>
      <c r="G7" s="17">
        <v>24826.7</v>
      </c>
      <c r="H7" s="17">
        <v>24825.1</v>
      </c>
      <c r="I7" s="17">
        <f>H7-G7</f>
        <v>-1.6000000000021828</v>
      </c>
      <c r="J7" s="17">
        <f>I7*100/G7</f>
        <v>-6.4446744835285506E-3</v>
      </c>
      <c r="K7" s="19"/>
      <c r="L7" s="20"/>
      <c r="M7" s="21"/>
      <c r="N7" s="22">
        <f>G7/G$27*100</f>
        <v>7.881281895974837</v>
      </c>
      <c r="O7" s="23"/>
      <c r="P7" s="24"/>
      <c r="Q7" s="22"/>
      <c r="R7" s="22"/>
      <c r="S7" s="17"/>
      <c r="T7" s="17"/>
      <c r="U7" s="17"/>
      <c r="V7" s="17"/>
    </row>
    <row r="8" spans="1:22" x14ac:dyDescent="0.25">
      <c r="B8" s="16" t="s">
        <v>7</v>
      </c>
      <c r="C8" s="17">
        <v>1113.5</v>
      </c>
      <c r="D8" s="17">
        <v>2956.9</v>
      </c>
      <c r="E8" s="17">
        <f>D8-C8</f>
        <v>1843.4</v>
      </c>
      <c r="F8" s="18">
        <f>E8*100/C8</f>
        <v>165.55006735518634</v>
      </c>
      <c r="G8" s="17">
        <v>1118.5999999999999</v>
      </c>
      <c r="H8" s="17">
        <v>2471.4</v>
      </c>
      <c r="I8" s="17">
        <f t="shared" ref="I8:I26" si="0">H8-G8</f>
        <v>1352.8000000000002</v>
      </c>
      <c r="J8" s="17">
        <f>I8*100/G8</f>
        <v>120.9368853924549</v>
      </c>
      <c r="K8" s="19"/>
      <c r="L8" s="20"/>
      <c r="M8" s="21"/>
      <c r="N8" s="22">
        <f>G8/G$27*100</f>
        <v>0.35510164173399811</v>
      </c>
      <c r="O8" s="23"/>
      <c r="P8" s="24"/>
      <c r="Q8" s="22"/>
      <c r="R8" s="22"/>
      <c r="S8" s="17"/>
      <c r="T8" s="17"/>
      <c r="U8" s="17"/>
      <c r="V8" s="17"/>
    </row>
    <row r="9" spans="1:22" x14ac:dyDescent="0.25">
      <c r="B9" s="16" t="s">
        <v>8</v>
      </c>
      <c r="C9" s="17">
        <v>6390.1</v>
      </c>
      <c r="D9" s="17">
        <v>2737.1</v>
      </c>
      <c r="E9" s="17">
        <f t="shared" ref="E9:E27" si="1">D9-C9</f>
        <v>-3653.0000000000005</v>
      </c>
      <c r="F9" s="18">
        <f t="shared" ref="F9:F23" si="2">E9*100/C9</f>
        <v>-57.166554514013868</v>
      </c>
      <c r="G9" s="17">
        <v>6406.3</v>
      </c>
      <c r="H9" s="17">
        <v>3645.5</v>
      </c>
      <c r="I9" s="17">
        <f>H9-G9</f>
        <v>-2760.8</v>
      </c>
      <c r="J9" s="17">
        <f>I9*100/G9</f>
        <v>-43.095078282315846</v>
      </c>
      <c r="K9" s="19"/>
      <c r="L9" s="20"/>
      <c r="M9" s="21"/>
      <c r="N9" s="22">
        <f t="shared" ref="N9:N27" si="3">G9/G$27*100</f>
        <v>2.0336917999646995</v>
      </c>
      <c r="O9" s="23"/>
      <c r="P9" s="24"/>
      <c r="Q9" s="22"/>
      <c r="R9" s="22"/>
      <c r="S9" s="17"/>
      <c r="T9" s="17"/>
      <c r="U9" s="17"/>
      <c r="V9" s="17"/>
    </row>
    <row r="10" spans="1:22" x14ac:dyDescent="0.25">
      <c r="B10" s="16" t="s">
        <v>9</v>
      </c>
      <c r="C10" s="17">
        <v>68401.3</v>
      </c>
      <c r="D10" s="17">
        <v>50865.5</v>
      </c>
      <c r="E10" s="17">
        <f t="shared" si="1"/>
        <v>-17535.800000000003</v>
      </c>
      <c r="F10" s="18">
        <f t="shared" si="2"/>
        <v>-25.636647256704187</v>
      </c>
      <c r="G10" s="17">
        <v>67001.8</v>
      </c>
      <c r="H10" s="17">
        <v>48061.8</v>
      </c>
      <c r="I10" s="17">
        <f>H10-G10</f>
        <v>-18940</v>
      </c>
      <c r="J10" s="17">
        <f t="shared" ref="J10:J26" si="4">I10*100/G10</f>
        <v>-28.267897280371571</v>
      </c>
      <c r="K10" s="19"/>
      <c r="L10" s="20"/>
      <c r="M10" s="21"/>
      <c r="N10" s="22">
        <f>G10/G$27*100</f>
        <v>21.269845502532629</v>
      </c>
      <c r="O10" s="23"/>
      <c r="P10" s="24"/>
      <c r="Q10" s="22"/>
      <c r="R10" s="22"/>
      <c r="S10" s="17"/>
      <c r="T10" s="17"/>
      <c r="U10" s="17"/>
      <c r="V10" s="17"/>
    </row>
    <row r="11" spans="1:22" x14ac:dyDescent="0.25">
      <c r="B11" s="16" t="s">
        <v>10</v>
      </c>
      <c r="C11" s="17">
        <v>6983.9</v>
      </c>
      <c r="D11" s="17">
        <v>11500.6</v>
      </c>
      <c r="E11" s="17">
        <f t="shared" si="1"/>
        <v>4516.7000000000007</v>
      </c>
      <c r="F11" s="18">
        <f t="shared" si="2"/>
        <v>64.673033691776808</v>
      </c>
      <c r="G11" s="17">
        <v>7060</v>
      </c>
      <c r="H11" s="17">
        <v>8036.4</v>
      </c>
      <c r="I11" s="17">
        <f t="shared" si="0"/>
        <v>976.39999999999964</v>
      </c>
      <c r="J11" s="17">
        <f t="shared" si="4"/>
        <v>13.830028328611894</v>
      </c>
      <c r="K11" s="19"/>
      <c r="L11" s="20"/>
      <c r="M11" s="21"/>
      <c r="N11" s="22">
        <f t="shared" si="3"/>
        <v>2.2412100756678233</v>
      </c>
      <c r="O11" s="23"/>
      <c r="P11" s="24"/>
      <c r="Q11" s="22"/>
      <c r="R11" s="22"/>
      <c r="S11" s="17"/>
      <c r="T11" s="17"/>
      <c r="U11" s="17"/>
      <c r="V11" s="17"/>
    </row>
    <row r="12" spans="1:22" x14ac:dyDescent="0.25">
      <c r="B12" s="16" t="s">
        <v>11</v>
      </c>
      <c r="C12" s="17">
        <v>32331.5</v>
      </c>
      <c r="D12" s="17">
        <v>14490.4</v>
      </c>
      <c r="E12" s="17">
        <f t="shared" si="1"/>
        <v>-17841.099999999999</v>
      </c>
      <c r="F12" s="18">
        <f t="shared" si="2"/>
        <v>-55.181788658119785</v>
      </c>
      <c r="G12" s="17">
        <v>31430.9</v>
      </c>
      <c r="H12" s="17">
        <v>14602.3</v>
      </c>
      <c r="I12" s="17">
        <f>H12-G12</f>
        <v>-16828.600000000002</v>
      </c>
      <c r="J12" s="17">
        <f>I12*100/G12</f>
        <v>-53.541578510319468</v>
      </c>
      <c r="K12" s="19"/>
      <c r="L12" s="20"/>
      <c r="M12" s="21"/>
      <c r="N12" s="22">
        <f t="shared" si="3"/>
        <v>9.9777974174656929</v>
      </c>
      <c r="O12" s="23"/>
      <c r="P12" s="24"/>
      <c r="Q12" s="22"/>
      <c r="R12" s="22"/>
      <c r="S12" s="17"/>
      <c r="T12" s="17"/>
      <c r="U12" s="17"/>
      <c r="V12" s="17"/>
    </row>
    <row r="13" spans="1:22" x14ac:dyDescent="0.25">
      <c r="B13" s="16" t="s">
        <v>12</v>
      </c>
      <c r="C13" s="17">
        <v>10585.5</v>
      </c>
      <c r="D13" s="17">
        <v>7556</v>
      </c>
      <c r="E13" s="17">
        <f t="shared" si="1"/>
        <v>-3029.5</v>
      </c>
      <c r="F13" s="18">
        <f t="shared" si="2"/>
        <v>-28.619337773369232</v>
      </c>
      <c r="G13" s="17">
        <v>9980.7000000000007</v>
      </c>
      <c r="H13" s="17">
        <v>8708.9</v>
      </c>
      <c r="I13" s="17">
        <f t="shared" si="0"/>
        <v>-1271.8000000000011</v>
      </c>
      <c r="J13" s="17">
        <f t="shared" si="4"/>
        <v>-12.74259320488544</v>
      </c>
      <c r="K13" s="19"/>
      <c r="L13" s="20"/>
      <c r="M13" s="21"/>
      <c r="N13" s="22">
        <f t="shared" si="3"/>
        <v>3.1683917000308566</v>
      </c>
      <c r="O13" s="23"/>
      <c r="P13" s="24"/>
      <c r="Q13" s="22"/>
      <c r="R13" s="22"/>
      <c r="S13" s="17"/>
      <c r="T13" s="17"/>
      <c r="U13" s="17"/>
      <c r="V13" s="17"/>
    </row>
    <row r="14" spans="1:22" x14ac:dyDescent="0.25">
      <c r="B14" s="16" t="s">
        <v>13</v>
      </c>
      <c r="C14" s="17">
        <v>30040.3</v>
      </c>
      <c r="D14" s="17">
        <v>26775.4</v>
      </c>
      <c r="E14" s="17">
        <f t="shared" si="1"/>
        <v>-3264.8999999999978</v>
      </c>
      <c r="F14" s="18">
        <f t="shared" si="2"/>
        <v>-10.868400115844375</v>
      </c>
      <c r="G14" s="17">
        <v>29422.799999999999</v>
      </c>
      <c r="H14" s="17">
        <v>25086.6</v>
      </c>
      <c r="I14" s="17">
        <f t="shared" si="0"/>
        <v>-4336.2000000000007</v>
      </c>
      <c r="J14" s="17">
        <f t="shared" si="4"/>
        <v>-14.73755047106326</v>
      </c>
      <c r="K14" s="19"/>
      <c r="L14" s="20"/>
      <c r="M14" s="21"/>
      <c r="N14" s="22">
        <f t="shared" si="3"/>
        <v>9.3403223533086717</v>
      </c>
      <c r="O14" s="23"/>
      <c r="P14" s="24"/>
      <c r="Q14" s="22"/>
      <c r="R14" s="22"/>
      <c r="S14" s="17"/>
      <c r="T14" s="17"/>
      <c r="U14" s="17"/>
      <c r="V14" s="17"/>
    </row>
    <row r="15" spans="1:22" x14ac:dyDescent="0.25">
      <c r="B15" s="16" t="s">
        <v>14</v>
      </c>
      <c r="C15" s="17">
        <v>20018.599999999999</v>
      </c>
      <c r="D15" s="17">
        <v>16080.3</v>
      </c>
      <c r="E15" s="17">
        <f t="shared" si="1"/>
        <v>-3938.2999999999993</v>
      </c>
      <c r="F15" s="18">
        <f t="shared" si="2"/>
        <v>-19.673203920354069</v>
      </c>
      <c r="G15" s="17">
        <v>19778</v>
      </c>
      <c r="H15" s="17">
        <v>15363.3</v>
      </c>
      <c r="I15" s="17">
        <f t="shared" si="0"/>
        <v>-4414.7000000000007</v>
      </c>
      <c r="J15" s="17">
        <f t="shared" si="4"/>
        <v>-22.321266053190417</v>
      </c>
      <c r="K15" s="19"/>
      <c r="L15" s="20"/>
      <c r="M15" s="21"/>
      <c r="N15" s="22">
        <f t="shared" si="3"/>
        <v>6.2785627303906812</v>
      </c>
      <c r="O15" s="23"/>
      <c r="P15" s="24"/>
      <c r="Q15" s="22"/>
      <c r="R15" s="22"/>
      <c r="S15" s="17"/>
      <c r="T15" s="17"/>
      <c r="U15" s="17"/>
      <c r="V15" s="17"/>
    </row>
    <row r="16" spans="1:22" x14ac:dyDescent="0.25">
      <c r="B16" s="16" t="s">
        <v>15</v>
      </c>
      <c r="C16" s="17">
        <v>5645.5</v>
      </c>
      <c r="D16" s="17">
        <v>3732.6</v>
      </c>
      <c r="E16" s="17">
        <f t="shared" si="1"/>
        <v>-1912.9</v>
      </c>
      <c r="F16" s="18">
        <f t="shared" si="2"/>
        <v>-33.883624125409618</v>
      </c>
      <c r="G16" s="17">
        <v>5464.2</v>
      </c>
      <c r="H16" s="17">
        <v>2632</v>
      </c>
      <c r="I16" s="17">
        <f t="shared" si="0"/>
        <v>-2832.2</v>
      </c>
      <c r="J16" s="17">
        <f>I16*100/G16</f>
        <v>-51.83192416090187</v>
      </c>
      <c r="K16" s="19"/>
      <c r="L16" s="20"/>
      <c r="M16" s="21"/>
      <c r="N16" s="22">
        <f t="shared" si="3"/>
        <v>1.7346204101223968</v>
      </c>
      <c r="O16" s="23"/>
      <c r="P16" s="24"/>
      <c r="Q16" s="22"/>
      <c r="R16" s="22"/>
      <c r="S16" s="17"/>
      <c r="T16" s="17"/>
      <c r="U16" s="17"/>
      <c r="V16" s="17"/>
    </row>
    <row r="17" spans="2:22" x14ac:dyDescent="0.25">
      <c r="B17" s="16" t="s">
        <v>16</v>
      </c>
      <c r="C17" s="17">
        <v>7596.3</v>
      </c>
      <c r="D17" s="17">
        <v>2313.1999999999998</v>
      </c>
      <c r="E17" s="17">
        <f t="shared" si="1"/>
        <v>-5283.1</v>
      </c>
      <c r="F17" s="18">
        <f t="shared" si="2"/>
        <v>-69.548332740939671</v>
      </c>
      <c r="G17" s="17">
        <v>7394.8</v>
      </c>
      <c r="H17" s="17">
        <v>2281</v>
      </c>
      <c r="I17" s="17">
        <f t="shared" si="0"/>
        <v>-5113.8</v>
      </c>
      <c r="J17" s="17">
        <f>I17*100/G17</f>
        <v>-69.154000108184121</v>
      </c>
      <c r="K17" s="19"/>
      <c r="L17" s="20"/>
      <c r="M17" s="21"/>
      <c r="N17" s="22">
        <f t="shared" si="3"/>
        <v>2.3474929557434021</v>
      </c>
      <c r="O17" s="23"/>
      <c r="P17" s="24"/>
      <c r="Q17" s="22"/>
      <c r="R17" s="22"/>
      <c r="S17" s="17"/>
      <c r="T17" s="17"/>
      <c r="U17" s="17"/>
      <c r="V17" s="17"/>
    </row>
    <row r="18" spans="2:22" x14ac:dyDescent="0.25">
      <c r="B18" s="16" t="s">
        <v>17</v>
      </c>
      <c r="C18" s="17">
        <v>22969.3</v>
      </c>
      <c r="D18" s="17">
        <v>13025.6</v>
      </c>
      <c r="E18" s="17">
        <f t="shared" si="1"/>
        <v>-9943.6999999999989</v>
      </c>
      <c r="F18" s="18">
        <f t="shared" si="2"/>
        <v>-43.291262685410523</v>
      </c>
      <c r="G18" s="17">
        <v>23002.5</v>
      </c>
      <c r="H18" s="17">
        <v>13643.2</v>
      </c>
      <c r="I18" s="17">
        <f t="shared" si="0"/>
        <v>-9359.2999999999993</v>
      </c>
      <c r="J18" s="17">
        <f t="shared" si="4"/>
        <v>-40.688186066731873</v>
      </c>
      <c r="K18" s="19"/>
      <c r="L18" s="20"/>
      <c r="M18" s="21"/>
      <c r="N18" s="22">
        <f t="shared" si="3"/>
        <v>7.3021862274148877</v>
      </c>
      <c r="O18" s="23"/>
      <c r="P18" s="24"/>
      <c r="Q18" s="22"/>
      <c r="R18" s="22"/>
      <c r="S18" s="17"/>
      <c r="T18" s="17"/>
      <c r="U18" s="17"/>
      <c r="V18" s="17"/>
    </row>
    <row r="19" spans="2:22" x14ac:dyDescent="0.25">
      <c r="B19" s="26" t="s">
        <v>0</v>
      </c>
      <c r="C19" s="27">
        <v>6609.8</v>
      </c>
      <c r="D19" s="27">
        <v>6502.4</v>
      </c>
      <c r="E19" s="27">
        <f t="shared" si="1"/>
        <v>-107.40000000000055</v>
      </c>
      <c r="F19" s="28">
        <f t="shared" si="2"/>
        <v>-1.6248600562800772</v>
      </c>
      <c r="G19" s="27">
        <v>6509.3</v>
      </c>
      <c r="H19" s="27">
        <v>5409.3</v>
      </c>
      <c r="I19" s="27">
        <f>H19-G19</f>
        <v>-1100</v>
      </c>
      <c r="J19" s="27">
        <f>I19*100/G19</f>
        <v>-16.898898499070562</v>
      </c>
      <c r="K19" s="19"/>
      <c r="L19" s="20"/>
      <c r="M19" s="21"/>
      <c r="N19" s="22">
        <f>G19/G$27*100</f>
        <v>2.0663893407286915</v>
      </c>
      <c r="O19" s="23"/>
      <c r="P19" s="29"/>
      <c r="Q19" s="22"/>
      <c r="R19" s="22"/>
      <c r="S19" s="27"/>
      <c r="T19" s="27"/>
      <c r="U19" s="27"/>
      <c r="V19" s="27"/>
    </row>
    <row r="20" spans="2:22" x14ac:dyDescent="0.25">
      <c r="B20" s="16" t="s">
        <v>18</v>
      </c>
      <c r="C20" s="17">
        <v>1492.6</v>
      </c>
      <c r="D20" s="17">
        <v>2813.1</v>
      </c>
      <c r="E20" s="17">
        <f t="shared" si="1"/>
        <v>1320.5</v>
      </c>
      <c r="F20" s="18">
        <f t="shared" si="2"/>
        <v>88.46978426906071</v>
      </c>
      <c r="G20" s="17">
        <v>1428.5</v>
      </c>
      <c r="H20" s="17">
        <v>2416.1</v>
      </c>
      <c r="I20" s="17">
        <f t="shared" si="0"/>
        <v>987.59999999999991</v>
      </c>
      <c r="J20" s="17">
        <f t="shared" si="4"/>
        <v>69.135456772838637</v>
      </c>
      <c r="K20" s="19"/>
      <c r="L20" s="20"/>
      <c r="M20" s="21"/>
      <c r="N20" s="22">
        <f t="shared" si="3"/>
        <v>0.45347997069284496</v>
      </c>
      <c r="O20" s="23"/>
      <c r="P20" s="24"/>
      <c r="Q20" s="22"/>
      <c r="R20" s="22"/>
      <c r="S20" s="17"/>
      <c r="T20" s="17"/>
      <c r="U20" s="17"/>
      <c r="V20" s="17"/>
    </row>
    <row r="21" spans="2:22" x14ac:dyDescent="0.25">
      <c r="B21" s="16" t="s">
        <v>19</v>
      </c>
      <c r="C21" s="17">
        <v>18396.8</v>
      </c>
      <c r="D21" s="17">
        <v>11455</v>
      </c>
      <c r="E21" s="17">
        <f t="shared" si="1"/>
        <v>-6941.7999999999993</v>
      </c>
      <c r="F21" s="18">
        <f t="shared" si="2"/>
        <v>-37.733736301965557</v>
      </c>
      <c r="G21" s="17">
        <v>18512.400000000001</v>
      </c>
      <c r="H21" s="17">
        <v>11268.5</v>
      </c>
      <c r="I21" s="17">
        <f t="shared" si="0"/>
        <v>-7243.9000000000015</v>
      </c>
      <c r="J21" s="17">
        <f t="shared" si="4"/>
        <v>-39.129988548216332</v>
      </c>
      <c r="K21" s="19"/>
      <c r="L21" s="20"/>
      <c r="M21" s="21"/>
      <c r="N21" s="22">
        <f t="shared" si="3"/>
        <v>5.8767956664012768</v>
      </c>
      <c r="O21" s="23"/>
      <c r="P21" s="24"/>
      <c r="Q21" s="22"/>
      <c r="R21" s="22"/>
      <c r="S21" s="17"/>
      <c r="T21" s="17"/>
      <c r="U21" s="17"/>
      <c r="V21" s="17"/>
    </row>
    <row r="22" spans="2:22" x14ac:dyDescent="0.25">
      <c r="B22" s="16" t="s">
        <v>20</v>
      </c>
      <c r="C22" s="17">
        <v>18339.3</v>
      </c>
      <c r="D22" s="17">
        <v>28904.3</v>
      </c>
      <c r="E22" s="17">
        <f t="shared" si="1"/>
        <v>10565</v>
      </c>
      <c r="F22" s="18">
        <f t="shared" si="2"/>
        <v>57.608523771354413</v>
      </c>
      <c r="G22" s="17">
        <v>17881.3</v>
      </c>
      <c r="H22" s="17">
        <v>33035</v>
      </c>
      <c r="I22" s="17">
        <f t="shared" si="0"/>
        <v>15153.7</v>
      </c>
      <c r="J22" s="17">
        <f t="shared" si="4"/>
        <v>84.746075509051366</v>
      </c>
      <c r="K22" s="19"/>
      <c r="L22" s="20"/>
      <c r="M22" s="21"/>
      <c r="N22" s="22">
        <f t="shared" si="3"/>
        <v>5.6764518025551061</v>
      </c>
      <c r="O22" s="23"/>
      <c r="P22" s="24"/>
      <c r="Q22" s="22"/>
      <c r="R22" s="22"/>
      <c r="S22" s="17"/>
      <c r="T22" s="17"/>
      <c r="U22" s="17"/>
      <c r="V22" s="17"/>
    </row>
    <row r="23" spans="2:22" x14ac:dyDescent="0.25">
      <c r="B23" s="16" t="s">
        <v>21</v>
      </c>
      <c r="C23" s="17">
        <v>3319.9</v>
      </c>
      <c r="D23" s="17">
        <v>4088.4</v>
      </c>
      <c r="E23" s="17">
        <f t="shared" si="1"/>
        <v>768.5</v>
      </c>
      <c r="F23" s="18">
        <f t="shared" si="2"/>
        <v>23.148287599024066</v>
      </c>
      <c r="G23" s="17">
        <v>3236.8</v>
      </c>
      <c r="H23" s="17">
        <v>4209.2</v>
      </c>
      <c r="I23" s="17">
        <f t="shared" si="0"/>
        <v>972.39999999999964</v>
      </c>
      <c r="J23" s="17">
        <f t="shared" si="4"/>
        <v>30.042016806722678</v>
      </c>
      <c r="K23" s="19"/>
      <c r="L23" s="20"/>
      <c r="M23" s="21"/>
      <c r="N23" s="22">
        <f t="shared" si="3"/>
        <v>1.0275281548047608</v>
      </c>
      <c r="O23" s="23"/>
      <c r="P23" s="24"/>
      <c r="Q23" s="22"/>
      <c r="R23" s="22"/>
      <c r="S23" s="17"/>
      <c r="T23" s="17"/>
      <c r="U23" s="17"/>
      <c r="V23" s="17"/>
    </row>
    <row r="24" spans="2:22" x14ac:dyDescent="0.25">
      <c r="B24" s="16" t="s">
        <v>22</v>
      </c>
      <c r="C24" s="17">
        <v>6277.7</v>
      </c>
      <c r="D24" s="17">
        <v>15300.5</v>
      </c>
      <c r="E24" s="17">
        <f t="shared" si="1"/>
        <v>9022.7999999999993</v>
      </c>
      <c r="F24" s="18">
        <f>E24*100/C24</f>
        <v>143.72779839750226</v>
      </c>
      <c r="G24" s="17">
        <v>6265.9</v>
      </c>
      <c r="H24" s="17">
        <v>14947.1</v>
      </c>
      <c r="I24" s="17">
        <f t="shared" si="0"/>
        <v>8681.2000000000007</v>
      </c>
      <c r="J24" s="17">
        <f>I24*100/G24</f>
        <v>138.54673710081556</v>
      </c>
      <c r="K24" s="19"/>
      <c r="L24" s="20"/>
      <c r="M24" s="21"/>
      <c r="N24" s="22">
        <f t="shared" si="3"/>
        <v>1.9891215599330048</v>
      </c>
      <c r="O24" s="23"/>
      <c r="P24" s="24"/>
      <c r="Q24" s="22"/>
      <c r="R24" s="22"/>
      <c r="S24" s="17"/>
      <c r="T24" s="17"/>
      <c r="U24" s="17"/>
      <c r="V24" s="17"/>
    </row>
    <row r="25" spans="2:22" x14ac:dyDescent="0.25">
      <c r="B25" s="16" t="s">
        <v>23</v>
      </c>
      <c r="C25" s="17">
        <v>19103.599999999999</v>
      </c>
      <c r="D25" s="17">
        <v>15820.5</v>
      </c>
      <c r="E25" s="17">
        <f t="shared" si="1"/>
        <v>-3283.0999999999985</v>
      </c>
      <c r="F25" s="18">
        <f t="shared" ref="F25:F27" si="5">E25*100/C25</f>
        <v>-17.185766033627164</v>
      </c>
      <c r="G25" s="17">
        <v>19364.900000000001</v>
      </c>
      <c r="H25" s="17">
        <v>18955.599999999999</v>
      </c>
      <c r="I25" s="17">
        <f t="shared" si="0"/>
        <v>-409.30000000000291</v>
      </c>
      <c r="J25" s="17">
        <f t="shared" si="4"/>
        <v>-2.1136179376087814</v>
      </c>
      <c r="K25" s="19"/>
      <c r="L25" s="20"/>
      <c r="M25" s="21"/>
      <c r="N25" s="22">
        <f t="shared" si="3"/>
        <v>6.1474233702974272</v>
      </c>
      <c r="O25" s="23"/>
      <c r="P25" s="24"/>
      <c r="Q25" s="22"/>
      <c r="R25" s="22"/>
      <c r="S25" s="17"/>
      <c r="T25" s="17"/>
      <c r="U25" s="17"/>
      <c r="V25" s="17"/>
    </row>
    <row r="26" spans="2:22" x14ac:dyDescent="0.25">
      <c r="B26" s="16" t="s">
        <v>24</v>
      </c>
      <c r="C26" s="17">
        <v>9214.5</v>
      </c>
      <c r="D26" s="17">
        <v>11589.8</v>
      </c>
      <c r="E26" s="17">
        <f t="shared" si="1"/>
        <v>2375.2999999999993</v>
      </c>
      <c r="F26" s="18">
        <f t="shared" si="5"/>
        <v>25.777850127516409</v>
      </c>
      <c r="G26" s="17">
        <v>8922</v>
      </c>
      <c r="H26" s="17">
        <v>12423.1</v>
      </c>
      <c r="I26" s="17">
        <f t="shared" si="0"/>
        <v>3501.1000000000004</v>
      </c>
      <c r="J26" s="17">
        <f t="shared" si="4"/>
        <v>39.241201524321909</v>
      </c>
      <c r="K26" s="19"/>
      <c r="L26" s="20"/>
      <c r="M26" s="21"/>
      <c r="N26" s="22">
        <f t="shared" si="3"/>
        <v>2.8323054242363055</v>
      </c>
      <c r="O26" s="23"/>
      <c r="P26" s="24"/>
      <c r="Q26" s="22"/>
      <c r="R26" s="22"/>
      <c r="S26" s="17"/>
      <c r="T26" s="17"/>
      <c r="U26" s="17"/>
      <c r="V26" s="17"/>
    </row>
    <row r="27" spans="2:22" x14ac:dyDescent="0.25">
      <c r="B27" s="30" t="s">
        <v>25</v>
      </c>
      <c r="C27" s="31">
        <v>319918.89999999997</v>
      </c>
      <c r="D27" s="31">
        <v>277129.2</v>
      </c>
      <c r="E27" s="31">
        <f t="shared" si="1"/>
        <v>-42789.699999999953</v>
      </c>
      <c r="F27" s="32">
        <f t="shared" si="5"/>
        <v>-13.375171019905345</v>
      </c>
      <c r="G27" s="31">
        <v>315008.40000000002</v>
      </c>
      <c r="H27" s="31">
        <v>272021.40000000002</v>
      </c>
      <c r="I27" s="31">
        <f>H27-G27</f>
        <v>-42987</v>
      </c>
      <c r="J27" s="31">
        <f>I27*100/G27</f>
        <v>-13.646302765259591</v>
      </c>
      <c r="K27" s="19"/>
      <c r="L27" s="20"/>
      <c r="M27" s="21"/>
      <c r="N27" s="22">
        <f t="shared" si="3"/>
        <v>100</v>
      </c>
      <c r="O27" s="23"/>
      <c r="P27" s="29"/>
      <c r="Q27" s="22"/>
      <c r="R27" s="22"/>
      <c r="S27" s="17"/>
      <c r="T27" s="17"/>
      <c r="U27" s="17"/>
      <c r="V27" s="17"/>
    </row>
    <row r="28" spans="2:22" x14ac:dyDescent="0.25">
      <c r="B28" s="9"/>
      <c r="C28" s="6"/>
      <c r="D28" s="9"/>
      <c r="E28" s="9"/>
      <c r="F28" s="9"/>
      <c r="G28" s="9"/>
      <c r="H28" s="33">
        <f>E27-I27</f>
        <v>197.30000000004657</v>
      </c>
      <c r="I28" s="33"/>
      <c r="J28" s="9"/>
      <c r="K28" s="9"/>
      <c r="L28" s="9"/>
      <c r="M28" s="9"/>
      <c r="N28" s="9"/>
      <c r="O28" s="33"/>
      <c r="P28" s="9"/>
      <c r="R28" s="22"/>
      <c r="S28" s="17"/>
      <c r="T28" s="17"/>
      <c r="U28" s="17"/>
      <c r="V28" s="17"/>
    </row>
    <row r="29" spans="2:22" x14ac:dyDescent="0.25">
      <c r="B29" s="9"/>
      <c r="C29" s="6"/>
      <c r="D29" s="9"/>
      <c r="E29" s="9"/>
      <c r="F29" s="9"/>
      <c r="G29" s="9"/>
      <c r="H29" s="33"/>
      <c r="I29" s="33"/>
      <c r="J29" s="9"/>
      <c r="K29" s="9"/>
      <c r="L29" s="9"/>
      <c r="M29" s="9"/>
      <c r="N29" s="9"/>
      <c r="O29" s="33"/>
      <c r="P29" s="9"/>
      <c r="R29" s="22"/>
      <c r="S29" s="17"/>
      <c r="T29" s="17"/>
      <c r="U29" s="17"/>
      <c r="V29" s="17"/>
    </row>
    <row r="30" spans="2:22" x14ac:dyDescent="0.25">
      <c r="B30" s="9"/>
      <c r="C30" s="6"/>
      <c r="D30" s="9"/>
      <c r="E30" s="9"/>
      <c r="F30" s="9"/>
      <c r="G30" s="9"/>
      <c r="H30" s="33"/>
      <c r="I30" s="33"/>
      <c r="J30" s="9"/>
      <c r="K30" s="9"/>
      <c r="L30" s="9"/>
      <c r="M30" s="9"/>
      <c r="N30" s="9"/>
      <c r="O30" s="33"/>
      <c r="P30" s="9"/>
      <c r="R30" s="22"/>
      <c r="S30" s="17"/>
      <c r="T30" s="17"/>
      <c r="U30" s="17"/>
      <c r="V30" s="17"/>
    </row>
    <row r="31" spans="2:22" x14ac:dyDescent="0.25">
      <c r="B31" s="9"/>
      <c r="C31" s="147" t="s">
        <v>63</v>
      </c>
      <c r="D31" s="9"/>
      <c r="E31" s="9"/>
      <c r="F31" s="9"/>
      <c r="G31" s="9"/>
      <c r="H31" s="33"/>
      <c r="I31" s="33"/>
      <c r="J31" s="9"/>
      <c r="K31" s="9"/>
      <c r="L31" s="9"/>
      <c r="M31" s="9"/>
      <c r="N31" s="9"/>
      <c r="O31" s="33"/>
      <c r="P31" s="9"/>
      <c r="R31" s="22"/>
      <c r="S31" s="17"/>
      <c r="T31" s="17"/>
      <c r="U31" s="17"/>
      <c r="V31" s="17"/>
    </row>
    <row r="32" spans="2:22" ht="45.75" x14ac:dyDescent="0.25">
      <c r="C32" s="145" t="s">
        <v>70</v>
      </c>
      <c r="D32" s="6"/>
      <c r="E32" s="6"/>
      <c r="O32" s="6"/>
    </row>
    <row r="33" spans="2:15" x14ac:dyDescent="0.25">
      <c r="B33" t="s">
        <v>9</v>
      </c>
      <c r="C33" s="35">
        <v>21.269845502532629</v>
      </c>
      <c r="F33" s="36" t="s">
        <v>28</v>
      </c>
      <c r="O33" s="6"/>
    </row>
    <row r="34" spans="2:15" x14ac:dyDescent="0.25">
      <c r="B34" t="s">
        <v>11</v>
      </c>
      <c r="C34" s="35">
        <v>9.9777974174656929</v>
      </c>
      <c r="O34" s="6"/>
    </row>
    <row r="35" spans="2:15" x14ac:dyDescent="0.25">
      <c r="B35" t="s">
        <v>13</v>
      </c>
      <c r="C35" s="35">
        <v>9.3403223533086717</v>
      </c>
      <c r="O35" s="6"/>
    </row>
    <row r="36" spans="2:15" x14ac:dyDescent="0.25">
      <c r="B36" t="s">
        <v>6</v>
      </c>
      <c r="C36" s="35">
        <v>7.881281895974837</v>
      </c>
      <c r="O36" s="6"/>
    </row>
    <row r="37" spans="2:15" x14ac:dyDescent="0.25">
      <c r="B37" t="s">
        <v>17</v>
      </c>
      <c r="C37" s="35">
        <v>7.3021862274148877</v>
      </c>
      <c r="O37" s="6"/>
    </row>
    <row r="38" spans="2:15" x14ac:dyDescent="0.25">
      <c r="B38" t="s">
        <v>14</v>
      </c>
      <c r="C38" s="35">
        <v>6.2785627303906812</v>
      </c>
      <c r="O38" s="6"/>
    </row>
    <row r="39" spans="2:15" x14ac:dyDescent="0.25">
      <c r="B39" t="s">
        <v>23</v>
      </c>
      <c r="C39" s="35">
        <v>6.1474233702974272</v>
      </c>
      <c r="O39" s="6"/>
    </row>
    <row r="40" spans="2:15" x14ac:dyDescent="0.25">
      <c r="B40" t="s">
        <v>19</v>
      </c>
      <c r="C40" s="35">
        <v>5.8767956664012768</v>
      </c>
      <c r="O40" s="6"/>
    </row>
    <row r="41" spans="2:15" x14ac:dyDescent="0.25">
      <c r="B41" t="s">
        <v>20</v>
      </c>
      <c r="C41" s="35">
        <v>5.6764518025551061</v>
      </c>
      <c r="O41" s="6"/>
    </row>
    <row r="42" spans="2:15" x14ac:dyDescent="0.25">
      <c r="B42" t="s">
        <v>27</v>
      </c>
      <c r="C42" s="35">
        <v>3.1683917000308566</v>
      </c>
      <c r="O42" s="6"/>
    </row>
    <row r="43" spans="2:15" x14ac:dyDescent="0.25">
      <c r="B43" t="s">
        <v>24</v>
      </c>
      <c r="C43" s="35">
        <v>2.8323054242363055</v>
      </c>
      <c r="O43" s="6"/>
    </row>
    <row r="44" spans="2:15" x14ac:dyDescent="0.25">
      <c r="B44" t="s">
        <v>16</v>
      </c>
      <c r="C44" s="35">
        <v>2.3474929557434021</v>
      </c>
      <c r="O44" s="6"/>
    </row>
    <row r="45" spans="2:15" x14ac:dyDescent="0.25">
      <c r="B45" t="s">
        <v>26</v>
      </c>
      <c r="C45" s="35">
        <v>2.2412100756678233</v>
      </c>
      <c r="O45" s="6"/>
    </row>
    <row r="46" spans="2:15" x14ac:dyDescent="0.25">
      <c r="B46" t="s">
        <v>0</v>
      </c>
      <c r="C46" s="35">
        <v>2.0663893407286915</v>
      </c>
      <c r="O46" s="6"/>
    </row>
    <row r="47" spans="2:15" x14ac:dyDescent="0.25">
      <c r="B47" t="s">
        <v>8</v>
      </c>
      <c r="C47" s="35">
        <v>2.0336917999646995</v>
      </c>
      <c r="O47" s="6"/>
    </row>
    <row r="48" spans="2:15" x14ac:dyDescent="0.25">
      <c r="B48" t="s">
        <v>22</v>
      </c>
      <c r="C48" s="35">
        <v>1.9891215599330048</v>
      </c>
      <c r="O48" s="6"/>
    </row>
    <row r="49" spans="2:15" x14ac:dyDescent="0.25">
      <c r="B49" t="s">
        <v>15</v>
      </c>
      <c r="C49" s="35">
        <v>1.7346204101223968</v>
      </c>
      <c r="O49" s="6"/>
    </row>
    <row r="50" spans="2:15" x14ac:dyDescent="0.25">
      <c r="B50" t="s">
        <v>21</v>
      </c>
      <c r="C50" s="35">
        <v>1.0275281548047608</v>
      </c>
      <c r="O50" s="6"/>
    </row>
    <row r="51" spans="2:15" x14ac:dyDescent="0.25">
      <c r="B51" t="s">
        <v>18</v>
      </c>
      <c r="C51" s="35">
        <v>0.45347997069284496</v>
      </c>
      <c r="O51" s="6"/>
    </row>
    <row r="52" spans="2:15" x14ac:dyDescent="0.25">
      <c r="B52" t="s">
        <v>7</v>
      </c>
      <c r="C52" s="35">
        <v>0.35510164173399811</v>
      </c>
      <c r="O52" s="6"/>
    </row>
    <row r="53" spans="2:15" x14ac:dyDescent="0.25">
      <c r="B53" t="s">
        <v>25</v>
      </c>
      <c r="C53" s="35">
        <v>100</v>
      </c>
      <c r="O53" s="6"/>
    </row>
    <row r="54" spans="2:15" x14ac:dyDescent="0.25">
      <c r="O54" s="6"/>
    </row>
    <row r="56" spans="2:15" x14ac:dyDescent="0.25">
      <c r="B56" s="2" t="s">
        <v>69</v>
      </c>
    </row>
  </sheetData>
  <sortState ref="B30:C49">
    <sortCondition descending="1" ref="C30:C49"/>
  </sortState>
  <mergeCells count="4">
    <mergeCell ref="B3:I3"/>
    <mergeCell ref="B5:B6"/>
    <mergeCell ref="C5:F5"/>
    <mergeCell ref="G5:J5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N31"/>
  <sheetViews>
    <sheetView zoomScaleNormal="100" workbookViewId="0">
      <selection activeCell="B31" sqref="B31"/>
    </sheetView>
  </sheetViews>
  <sheetFormatPr defaultColWidth="9.140625" defaultRowHeight="15" x14ac:dyDescent="0.25"/>
  <cols>
    <col min="1" max="1" width="12.85546875" customWidth="1"/>
    <col min="2" max="2" width="15.85546875" customWidth="1"/>
    <col min="3" max="3" width="11.42578125" bestFit="1" customWidth="1"/>
    <col min="4" max="4" width="11.85546875" customWidth="1"/>
    <col min="5" max="5" width="11" bestFit="1" customWidth="1"/>
    <col min="6" max="6" width="15" customWidth="1"/>
    <col min="7" max="7" width="15.42578125" bestFit="1" customWidth="1"/>
    <col min="8" max="8" width="10.42578125" bestFit="1" customWidth="1"/>
    <col min="9" max="9" width="10.7109375" bestFit="1" customWidth="1"/>
    <col min="10" max="10" width="4.28515625" customWidth="1"/>
    <col min="11" max="11" width="18.42578125" bestFit="1" customWidth="1"/>
    <col min="12" max="12" width="10.42578125" bestFit="1" customWidth="1"/>
  </cols>
  <sheetData>
    <row r="1" spans="2:14" x14ac:dyDescent="0.25">
      <c r="B1" s="40" t="s">
        <v>60</v>
      </c>
    </row>
    <row r="2" spans="2:14" x14ac:dyDescent="0.25">
      <c r="B2" s="67"/>
    </row>
    <row r="3" spans="2:14" x14ac:dyDescent="0.25">
      <c r="C3" s="66"/>
      <c r="D3" s="66"/>
      <c r="E3" s="66"/>
      <c r="M3" s="68"/>
      <c r="N3" s="36" t="s">
        <v>62</v>
      </c>
    </row>
    <row r="4" spans="2:14" x14ac:dyDescent="0.25">
      <c r="C4" s="135">
        <v>2022</v>
      </c>
      <c r="D4" s="135"/>
      <c r="E4" s="135"/>
      <c r="G4" s="25"/>
      <c r="H4" s="109">
        <v>2022</v>
      </c>
      <c r="K4" s="112">
        <v>2022</v>
      </c>
      <c r="L4" t="s">
        <v>63</v>
      </c>
    </row>
    <row r="5" spans="2:14" ht="23.25" thickBot="1" x14ac:dyDescent="0.3">
      <c r="B5" s="69" t="s">
        <v>1</v>
      </c>
      <c r="C5" s="70" t="s">
        <v>46</v>
      </c>
      <c r="D5" s="70" t="s">
        <v>47</v>
      </c>
      <c r="E5" s="70" t="s">
        <v>48</v>
      </c>
      <c r="G5" s="71" t="s">
        <v>1</v>
      </c>
      <c r="H5" s="72" t="s">
        <v>48</v>
      </c>
      <c r="I5" t="s">
        <v>61</v>
      </c>
      <c r="K5" s="69" t="s">
        <v>1</v>
      </c>
      <c r="L5" s="73" t="s">
        <v>48</v>
      </c>
    </row>
    <row r="6" spans="2:14" x14ac:dyDescent="0.25">
      <c r="B6" s="74" t="s">
        <v>6</v>
      </c>
      <c r="C6" s="110">
        <v>26147.7</v>
      </c>
      <c r="D6" s="110">
        <v>19823.3</v>
      </c>
      <c r="E6" s="110">
        <v>7630.2</v>
      </c>
      <c r="G6" s="76" t="s">
        <v>6</v>
      </c>
      <c r="H6" s="77">
        <v>7630.2</v>
      </c>
      <c r="I6" s="35">
        <f>H6/$H$26*100</f>
        <v>7.5948006342437893</v>
      </c>
      <c r="J6" s="35"/>
      <c r="K6" s="74" t="s">
        <v>9</v>
      </c>
      <c r="L6" s="35">
        <v>13.101832359372962</v>
      </c>
    </row>
    <row r="7" spans="2:14" x14ac:dyDescent="0.25">
      <c r="B7" s="74" t="s">
        <v>49</v>
      </c>
      <c r="C7" s="110">
        <v>2505.3000000000002</v>
      </c>
      <c r="D7" s="110">
        <v>47.7</v>
      </c>
      <c r="E7" s="110">
        <v>2465</v>
      </c>
      <c r="G7" s="76" t="s">
        <v>49</v>
      </c>
      <c r="H7" s="77">
        <v>2465</v>
      </c>
      <c r="I7" s="35">
        <f t="shared" ref="I7:I26" si="0">H7/$H$26*100</f>
        <v>2.4535639384827319</v>
      </c>
      <c r="J7" s="35"/>
      <c r="K7" s="74" t="s">
        <v>20</v>
      </c>
      <c r="L7" s="35">
        <v>10.800956740631912</v>
      </c>
    </row>
    <row r="8" spans="2:14" x14ac:dyDescent="0.25">
      <c r="B8" s="74" t="s">
        <v>8</v>
      </c>
      <c r="C8" s="110">
        <v>3714.8</v>
      </c>
      <c r="D8" s="110">
        <v>3280.2</v>
      </c>
      <c r="E8" s="110">
        <v>452.6</v>
      </c>
      <c r="G8" s="76" t="s">
        <v>8</v>
      </c>
      <c r="H8" s="77">
        <v>452.6</v>
      </c>
      <c r="I8" s="35">
        <f t="shared" si="0"/>
        <v>0.450500218481657</v>
      </c>
      <c r="J8" s="35"/>
      <c r="K8" s="74" t="s">
        <v>14</v>
      </c>
      <c r="L8" s="35">
        <v>7.8395598117175851</v>
      </c>
    </row>
    <row r="9" spans="2:14" x14ac:dyDescent="0.25">
      <c r="B9" s="74" t="s">
        <v>9</v>
      </c>
      <c r="C9" s="110">
        <v>50399.9</v>
      </c>
      <c r="D9" s="110">
        <v>40606.199999999997</v>
      </c>
      <c r="E9" s="110">
        <v>13162.9</v>
      </c>
      <c r="G9" s="76" t="s">
        <v>9</v>
      </c>
      <c r="H9" s="77">
        <v>13162.9</v>
      </c>
      <c r="I9" s="35">
        <f t="shared" si="0"/>
        <v>13.101832359372962</v>
      </c>
      <c r="J9" s="35"/>
      <c r="K9" s="74" t="s">
        <v>6</v>
      </c>
      <c r="L9" s="35">
        <v>7.5948006342437893</v>
      </c>
    </row>
    <row r="10" spans="2:14" x14ac:dyDescent="0.25">
      <c r="B10" s="74" t="s">
        <v>26</v>
      </c>
      <c r="C10" s="110">
        <v>8308.6</v>
      </c>
      <c r="D10" s="110">
        <v>1396.3</v>
      </c>
      <c r="E10" s="110">
        <v>7118.9</v>
      </c>
      <c r="G10" s="76" t="s">
        <v>26</v>
      </c>
      <c r="H10" s="77">
        <v>7118.9</v>
      </c>
      <c r="I10" s="35">
        <f t="shared" si="0"/>
        <v>7.085872747125646</v>
      </c>
      <c r="J10" s="35"/>
      <c r="K10" s="74" t="s">
        <v>26</v>
      </c>
      <c r="L10" s="35">
        <v>7.085872747125646</v>
      </c>
    </row>
    <row r="11" spans="2:14" x14ac:dyDescent="0.25">
      <c r="B11" s="74" t="s">
        <v>11</v>
      </c>
      <c r="C11" s="110">
        <v>15402</v>
      </c>
      <c r="D11" s="110">
        <v>10348.9</v>
      </c>
      <c r="E11" s="110">
        <v>6852.3</v>
      </c>
      <c r="G11" s="76" t="s">
        <v>11</v>
      </c>
      <c r="H11" s="77">
        <v>6852.3</v>
      </c>
      <c r="I11" s="35">
        <f t="shared" si="0"/>
        <v>6.8205096047323428</v>
      </c>
      <c r="J11" s="35"/>
      <c r="K11" s="16" t="s">
        <v>11</v>
      </c>
      <c r="L11" s="35">
        <v>6.8205096047323428</v>
      </c>
    </row>
    <row r="12" spans="2:14" x14ac:dyDescent="0.25">
      <c r="B12" s="74" t="s">
        <v>27</v>
      </c>
      <c r="C12" s="110">
        <v>8993.2000000000007</v>
      </c>
      <c r="D12" s="110">
        <v>7424.2</v>
      </c>
      <c r="E12" s="110">
        <v>2298.5</v>
      </c>
      <c r="G12" s="76" t="s">
        <v>27</v>
      </c>
      <c r="H12" s="77">
        <v>2298.5</v>
      </c>
      <c r="I12" s="35">
        <f t="shared" si="0"/>
        <v>2.2878363945649327</v>
      </c>
      <c r="J12" s="35"/>
      <c r="K12" s="74" t="s">
        <v>19</v>
      </c>
      <c r="L12" s="35">
        <v>5.9787331249048181</v>
      </c>
    </row>
    <row r="13" spans="2:14" x14ac:dyDescent="0.25">
      <c r="B13" s="74" t="s">
        <v>13</v>
      </c>
      <c r="C13" s="110">
        <v>25950.799999999999</v>
      </c>
      <c r="D13" s="110">
        <v>22731.8</v>
      </c>
      <c r="E13" s="110">
        <v>5950.8</v>
      </c>
      <c r="G13" s="76" t="s">
        <v>13</v>
      </c>
      <c r="H13" s="77">
        <v>5950.8</v>
      </c>
      <c r="I13" s="35">
        <f t="shared" si="0"/>
        <v>5.9231920020783129</v>
      </c>
      <c r="J13" s="35"/>
      <c r="K13" s="74" t="s">
        <v>13</v>
      </c>
      <c r="L13" s="35">
        <v>5.9231920020783129</v>
      </c>
    </row>
    <row r="14" spans="2:14" x14ac:dyDescent="0.25">
      <c r="B14" s="16" t="s">
        <v>14</v>
      </c>
      <c r="C14" s="110">
        <v>16016.7</v>
      </c>
      <c r="D14" s="110">
        <v>14343.6</v>
      </c>
      <c r="E14" s="110">
        <v>7876.1</v>
      </c>
      <c r="G14" s="76" t="s">
        <v>14</v>
      </c>
      <c r="H14" s="77">
        <v>7876.1</v>
      </c>
      <c r="I14" s="35">
        <f t="shared" si="0"/>
        <v>7.8395598117175851</v>
      </c>
      <c r="J14" s="35"/>
      <c r="K14" s="74" t="s">
        <v>23</v>
      </c>
      <c r="L14" s="35">
        <v>5.7764758460814134</v>
      </c>
    </row>
    <row r="15" spans="2:14" x14ac:dyDescent="0.25">
      <c r="B15" s="74" t="s">
        <v>15</v>
      </c>
      <c r="C15" s="110">
        <v>2687</v>
      </c>
      <c r="D15" s="110">
        <v>1046.2</v>
      </c>
      <c r="E15" s="110">
        <v>1815.3</v>
      </c>
      <c r="G15" s="76" t="s">
        <v>15</v>
      </c>
      <c r="H15" s="77">
        <v>1815.3</v>
      </c>
      <c r="I15" s="35">
        <f t="shared" si="0"/>
        <v>1.8068781409848693</v>
      </c>
      <c r="J15" s="35"/>
      <c r="K15" s="74" t="s">
        <v>22</v>
      </c>
      <c r="L15" s="35">
        <v>5.0588208360830169</v>
      </c>
    </row>
    <row r="16" spans="2:14" x14ac:dyDescent="0.25">
      <c r="B16" s="74" t="s">
        <v>16</v>
      </c>
      <c r="C16" s="110">
        <v>2328.3000000000002</v>
      </c>
      <c r="D16" s="110">
        <v>496.1</v>
      </c>
      <c r="E16" s="110">
        <v>1970.5</v>
      </c>
      <c r="G16" s="76" t="s">
        <v>16</v>
      </c>
      <c r="H16" s="77">
        <v>1970.5</v>
      </c>
      <c r="I16" s="35">
        <f t="shared" si="0"/>
        <v>1.961358109849989</v>
      </c>
      <c r="J16" s="35"/>
      <c r="K16" s="74" t="s">
        <v>21</v>
      </c>
      <c r="L16" s="35">
        <v>3.8508511826377254</v>
      </c>
    </row>
    <row r="17" spans="2:12" x14ac:dyDescent="0.25">
      <c r="B17" s="74" t="s">
        <v>17</v>
      </c>
      <c r="C17" s="110">
        <v>14393.1</v>
      </c>
      <c r="D17" s="110">
        <v>11418.2</v>
      </c>
      <c r="E17" s="110">
        <v>3592.5</v>
      </c>
      <c r="G17" s="76" t="s">
        <v>17</v>
      </c>
      <c r="H17" s="77">
        <v>3592.5</v>
      </c>
      <c r="I17" s="35">
        <f t="shared" si="0"/>
        <v>3.5758330421903501</v>
      </c>
      <c r="J17" s="35"/>
      <c r="K17" s="74" t="s">
        <v>24</v>
      </c>
      <c r="L17" s="35">
        <v>3.8460734516418968</v>
      </c>
    </row>
    <row r="18" spans="2:12" x14ac:dyDescent="0.25">
      <c r="B18" s="78" t="s">
        <v>0</v>
      </c>
      <c r="C18" s="111">
        <v>5537.4</v>
      </c>
      <c r="D18" s="111">
        <v>2977.2</v>
      </c>
      <c r="E18" s="111">
        <v>2615.8000000000002</v>
      </c>
      <c r="G18" s="76" t="s">
        <v>0</v>
      </c>
      <c r="H18" s="77">
        <v>2615.8000000000002</v>
      </c>
      <c r="I18" s="35">
        <f t="shared" si="0"/>
        <v>2.6036643206016756</v>
      </c>
      <c r="J18" s="35"/>
      <c r="K18" s="74" t="s">
        <v>17</v>
      </c>
      <c r="L18" s="35">
        <v>3.5758330421903501</v>
      </c>
    </row>
    <row r="19" spans="2:12" x14ac:dyDescent="0.25">
      <c r="B19" s="74" t="s">
        <v>18</v>
      </c>
      <c r="C19" s="110">
        <v>2486.6</v>
      </c>
      <c r="D19" s="110">
        <v>1433.7</v>
      </c>
      <c r="E19" s="110">
        <v>1188.0999999999999</v>
      </c>
      <c r="G19" s="76" t="s">
        <v>18</v>
      </c>
      <c r="H19" s="77">
        <v>1188.0999999999999</v>
      </c>
      <c r="I19" s="35">
        <f t="shared" si="0"/>
        <v>1.1825879575299527</v>
      </c>
      <c r="J19" s="35"/>
      <c r="K19" s="78" t="s">
        <v>0</v>
      </c>
      <c r="L19" s="113">
        <v>2.6036643206016756</v>
      </c>
    </row>
    <row r="20" spans="2:12" x14ac:dyDescent="0.25">
      <c r="B20" s="74" t="s">
        <v>19</v>
      </c>
      <c r="C20" s="110">
        <v>11782.5</v>
      </c>
      <c r="D20" s="110">
        <v>6631.2</v>
      </c>
      <c r="E20" s="110">
        <v>6006.6</v>
      </c>
      <c r="G20" s="76" t="s">
        <v>19</v>
      </c>
      <c r="H20" s="77">
        <v>6006.6</v>
      </c>
      <c r="I20" s="35">
        <f t="shared" si="0"/>
        <v>5.9787331249048181</v>
      </c>
      <c r="J20" s="35"/>
      <c r="K20" s="74" t="s">
        <v>49</v>
      </c>
      <c r="L20" s="35">
        <v>2.4535639384827319</v>
      </c>
    </row>
    <row r="21" spans="2:12" x14ac:dyDescent="0.25">
      <c r="B21" s="74" t="s">
        <v>20</v>
      </c>
      <c r="C21" s="110">
        <v>34398.800000000003</v>
      </c>
      <c r="D21" s="110">
        <v>24836.7</v>
      </c>
      <c r="E21" s="110">
        <v>10851.3</v>
      </c>
      <c r="G21" s="80" t="s">
        <v>20</v>
      </c>
      <c r="H21" s="81">
        <v>10851.3</v>
      </c>
      <c r="I21" s="35">
        <f t="shared" si="0"/>
        <v>10.800956740631912</v>
      </c>
      <c r="J21" s="35"/>
      <c r="K21" s="74" t="s">
        <v>27</v>
      </c>
      <c r="L21" s="35">
        <v>2.2878363945649327</v>
      </c>
    </row>
    <row r="22" spans="2:12" x14ac:dyDescent="0.25">
      <c r="B22" s="74" t="s">
        <v>21</v>
      </c>
      <c r="C22" s="110">
        <v>4267.6000000000004</v>
      </c>
      <c r="D22" s="110">
        <v>632</v>
      </c>
      <c r="E22" s="110">
        <v>3868.8</v>
      </c>
      <c r="G22" s="76" t="s">
        <v>21</v>
      </c>
      <c r="H22" s="77">
        <v>3868.8</v>
      </c>
      <c r="I22" s="35">
        <f t="shared" si="0"/>
        <v>3.8508511826377254</v>
      </c>
      <c r="J22" s="35"/>
      <c r="K22" s="74" t="s">
        <v>16</v>
      </c>
      <c r="L22" s="35">
        <v>1.961358109849989</v>
      </c>
    </row>
    <row r="23" spans="2:12" x14ac:dyDescent="0.25">
      <c r="B23" s="74" t="s">
        <v>22</v>
      </c>
      <c r="C23" s="110">
        <v>15329.4</v>
      </c>
      <c r="D23" s="110">
        <v>11526.4</v>
      </c>
      <c r="E23" s="110">
        <v>5082.3999999999996</v>
      </c>
      <c r="G23" s="76" t="s">
        <v>22</v>
      </c>
      <c r="H23" s="77">
        <v>5082.3999999999996</v>
      </c>
      <c r="I23" s="35">
        <f t="shared" si="0"/>
        <v>5.0588208360830169</v>
      </c>
      <c r="J23" s="35"/>
      <c r="K23" s="74" t="s">
        <v>15</v>
      </c>
      <c r="L23" s="35">
        <v>1.8068781409848693</v>
      </c>
    </row>
    <row r="24" spans="2:12" x14ac:dyDescent="0.25">
      <c r="B24" s="74" t="s">
        <v>23</v>
      </c>
      <c r="C24" s="110">
        <v>19908</v>
      </c>
      <c r="D24" s="110">
        <v>14095.1</v>
      </c>
      <c r="E24" s="110">
        <v>5803.4</v>
      </c>
      <c r="G24" s="76" t="s">
        <v>23</v>
      </c>
      <c r="H24" s="77">
        <v>5803.4</v>
      </c>
      <c r="I24" s="35">
        <f t="shared" si="0"/>
        <v>5.7764758460814134</v>
      </c>
      <c r="J24" s="35"/>
      <c r="K24" s="74" t="s">
        <v>18</v>
      </c>
      <c r="L24" s="35">
        <v>1.1825879575299527</v>
      </c>
    </row>
    <row r="25" spans="2:12" x14ac:dyDescent="0.25">
      <c r="B25" s="74" t="s">
        <v>24</v>
      </c>
      <c r="C25" s="110">
        <v>13395.3</v>
      </c>
      <c r="D25" s="110">
        <v>9951.5</v>
      </c>
      <c r="E25" s="110">
        <v>3864</v>
      </c>
      <c r="G25" s="76" t="s">
        <v>24</v>
      </c>
      <c r="H25" s="77">
        <v>3864</v>
      </c>
      <c r="I25" s="35">
        <f t="shared" si="0"/>
        <v>3.8460734516418968</v>
      </c>
      <c r="J25" s="35"/>
      <c r="K25" s="74" t="s">
        <v>8</v>
      </c>
      <c r="L25" s="35">
        <v>0.450500218481657</v>
      </c>
    </row>
    <row r="26" spans="2:12" x14ac:dyDescent="0.25">
      <c r="B26" s="82" t="s">
        <v>25</v>
      </c>
      <c r="C26" s="31">
        <v>283953</v>
      </c>
      <c r="D26" s="31">
        <v>205046.7</v>
      </c>
      <c r="E26" s="31">
        <v>100466.1</v>
      </c>
      <c r="G26" s="84" t="s">
        <v>25</v>
      </c>
      <c r="H26" s="85">
        <v>100466.1</v>
      </c>
      <c r="I26" s="35">
        <f t="shared" si="0"/>
        <v>100</v>
      </c>
      <c r="J26" s="35"/>
      <c r="K26" s="82" t="s">
        <v>25</v>
      </c>
      <c r="L26" s="113">
        <v>100</v>
      </c>
    </row>
    <row r="27" spans="2:12" x14ac:dyDescent="0.25">
      <c r="F27" s="6"/>
    </row>
    <row r="28" spans="2:12" x14ac:dyDescent="0.25">
      <c r="B28" s="86" t="s">
        <v>50</v>
      </c>
    </row>
    <row r="29" spans="2:12" x14ac:dyDescent="0.25">
      <c r="B29" s="67"/>
    </row>
    <row r="31" spans="2:12" x14ac:dyDescent="0.25">
      <c r="B31" s="2" t="s">
        <v>69</v>
      </c>
    </row>
  </sheetData>
  <sortState ref="K6:L25">
    <sortCondition descending="1" ref="L6:L25"/>
  </sortState>
  <mergeCells count="1">
    <mergeCell ref="C4:E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60"/>
  <sheetViews>
    <sheetView zoomScale="85" zoomScaleNormal="85" workbookViewId="0">
      <selection activeCell="B33" sqref="B33"/>
    </sheetView>
  </sheetViews>
  <sheetFormatPr defaultRowHeight="15" x14ac:dyDescent="0.25"/>
  <cols>
    <col min="2" max="2" width="14.42578125" bestFit="1" customWidth="1"/>
    <col min="3" max="3" width="11.28515625" bestFit="1" customWidth="1"/>
    <col min="4" max="4" width="5" bestFit="1" customWidth="1"/>
    <col min="5" max="5" width="11.28515625" bestFit="1" customWidth="1"/>
    <col min="6" max="6" width="4.7109375" customWidth="1"/>
    <col min="7" max="7" width="11.28515625" bestFit="1" customWidth="1"/>
    <col min="8" max="8" width="4.7109375" customWidth="1"/>
    <col min="9" max="9" width="11.28515625" bestFit="1" customWidth="1"/>
    <col min="10" max="10" width="4.7109375" customWidth="1"/>
    <col min="11" max="11" width="11.28515625" bestFit="1" customWidth="1"/>
    <col min="12" max="12" width="4.7109375" customWidth="1"/>
    <col min="13" max="13" width="12.5703125" bestFit="1" customWidth="1"/>
    <col min="15" max="15" width="11.5703125" customWidth="1"/>
    <col min="16" max="16" width="18" customWidth="1"/>
    <col min="17" max="17" width="11.5703125" customWidth="1"/>
    <col min="21" max="21" width="10" bestFit="1" customWidth="1"/>
    <col min="22" max="22" width="12.5703125" bestFit="1" customWidth="1"/>
    <col min="27" max="27" width="12.140625" customWidth="1"/>
  </cols>
  <sheetData>
    <row r="1" spans="1:21" x14ac:dyDescent="0.25">
      <c r="B1" s="87"/>
    </row>
    <row r="2" spans="1:21" x14ac:dyDescent="0.25">
      <c r="B2" s="88"/>
    </row>
    <row r="3" spans="1:21" x14ac:dyDescent="0.25">
      <c r="B3" s="89" t="s">
        <v>64</v>
      </c>
    </row>
    <row r="4" spans="1:21" x14ac:dyDescent="0.25">
      <c r="B4" s="138" t="s">
        <v>1</v>
      </c>
      <c r="C4" s="136" t="s">
        <v>51</v>
      </c>
      <c r="D4" s="137"/>
      <c r="E4" s="136" t="s">
        <v>52</v>
      </c>
      <c r="F4" s="137"/>
      <c r="G4" s="136" t="s">
        <v>53</v>
      </c>
      <c r="H4" s="137"/>
      <c r="I4" s="136" t="s">
        <v>54</v>
      </c>
      <c r="J4" s="137"/>
      <c r="K4" s="136" t="s">
        <v>55</v>
      </c>
      <c r="L4" s="137"/>
      <c r="M4" s="90" t="s">
        <v>56</v>
      </c>
    </row>
    <row r="5" spans="1:21" ht="15.75" thickBot="1" x14ac:dyDescent="0.3">
      <c r="B5" s="139"/>
      <c r="C5" s="91" t="s">
        <v>57</v>
      </c>
      <c r="D5" s="92" t="s">
        <v>58</v>
      </c>
      <c r="E5" s="91" t="s">
        <v>57</v>
      </c>
      <c r="F5" s="92" t="s">
        <v>58</v>
      </c>
      <c r="G5" s="91" t="s">
        <v>57</v>
      </c>
      <c r="H5" s="92" t="s">
        <v>58</v>
      </c>
      <c r="I5" s="91" t="s">
        <v>57</v>
      </c>
      <c r="J5" s="92" t="s">
        <v>58</v>
      </c>
      <c r="K5" s="91" t="s">
        <v>57</v>
      </c>
      <c r="L5" s="92" t="s">
        <v>58</v>
      </c>
      <c r="M5" s="91" t="s">
        <v>57</v>
      </c>
      <c r="Q5" t="s">
        <v>66</v>
      </c>
    </row>
    <row r="6" spans="1:21" x14ac:dyDescent="0.25">
      <c r="A6">
        <v>1</v>
      </c>
      <c r="B6" s="74" t="s">
        <v>6</v>
      </c>
      <c r="C6" s="93">
        <v>3710.2</v>
      </c>
      <c r="D6" s="34">
        <f>C6/$M6*100</f>
        <v>48.625199863699507</v>
      </c>
      <c r="E6" s="94">
        <v>25.7</v>
      </c>
      <c r="F6" s="34">
        <f>E6/$M6*100</f>
        <v>0.33681948048543942</v>
      </c>
      <c r="G6" s="94">
        <v>2104.9</v>
      </c>
      <c r="H6" s="34">
        <f t="shared" ref="H6:H25" si="0">G6/$M6*100</f>
        <v>27.586432858902782</v>
      </c>
      <c r="I6" s="94">
        <v>0</v>
      </c>
      <c r="J6" s="34">
        <f t="shared" ref="J6:J25" si="1">I6/$M6*100</f>
        <v>0</v>
      </c>
      <c r="K6" s="94">
        <v>1789.4</v>
      </c>
      <c r="L6" s="34">
        <f t="shared" ref="L6:L25" si="2">K6/$M6*100</f>
        <v>23.451547796912273</v>
      </c>
      <c r="M6" s="75">
        <v>7630.2</v>
      </c>
      <c r="N6" s="33"/>
      <c r="O6" s="6"/>
    </row>
    <row r="7" spans="1:21" x14ac:dyDescent="0.25">
      <c r="A7">
        <v>2</v>
      </c>
      <c r="B7" s="74" t="s">
        <v>7</v>
      </c>
      <c r="C7" s="93">
        <v>2421.8000000000002</v>
      </c>
      <c r="D7" s="34">
        <f t="shared" ref="D7:D25" si="3">C7/$M7*100</f>
        <v>98.247464503042607</v>
      </c>
      <c r="E7" s="94">
        <v>4.4000000000000004</v>
      </c>
      <c r="F7" s="34">
        <f>E7/$M7*100</f>
        <v>0.17849898580121704</v>
      </c>
      <c r="G7" s="94">
        <v>31.4</v>
      </c>
      <c r="H7" s="34">
        <f t="shared" si="0"/>
        <v>1.2738336713995944</v>
      </c>
      <c r="I7" s="94">
        <v>0</v>
      </c>
      <c r="J7" s="34">
        <f t="shared" si="1"/>
        <v>0</v>
      </c>
      <c r="K7" s="94">
        <v>7.4</v>
      </c>
      <c r="L7" s="34">
        <f t="shared" si="2"/>
        <v>0.30020283975659234</v>
      </c>
      <c r="M7" s="75">
        <v>2465</v>
      </c>
      <c r="N7" s="33"/>
      <c r="O7" s="6"/>
      <c r="Q7" s="38" t="s">
        <v>59</v>
      </c>
      <c r="R7" s="114">
        <v>2006</v>
      </c>
      <c r="S7" s="116">
        <v>2019</v>
      </c>
      <c r="T7" s="114">
        <v>2020</v>
      </c>
      <c r="U7" s="115">
        <v>2022</v>
      </c>
    </row>
    <row r="8" spans="1:21" x14ac:dyDescent="0.25">
      <c r="A8">
        <v>3</v>
      </c>
      <c r="B8" s="74" t="s">
        <v>8</v>
      </c>
      <c r="C8" s="93">
        <v>91.2</v>
      </c>
      <c r="D8" s="34">
        <f t="shared" si="3"/>
        <v>20.150243040212107</v>
      </c>
      <c r="E8" s="94">
        <v>203.4</v>
      </c>
      <c r="F8" s="34">
        <f>E8/$M8*100</f>
        <v>44.9403446752099</v>
      </c>
      <c r="G8" s="94">
        <v>140.1</v>
      </c>
      <c r="H8" s="34">
        <f t="shared" si="0"/>
        <v>30.954485196641624</v>
      </c>
      <c r="I8" s="94">
        <v>0</v>
      </c>
      <c r="J8" s="34">
        <f t="shared" si="1"/>
        <v>0</v>
      </c>
      <c r="K8" s="94">
        <v>17.899999999999999</v>
      </c>
      <c r="L8" s="34">
        <f t="shared" si="2"/>
        <v>3.9549270879363672</v>
      </c>
      <c r="M8" s="75">
        <v>452.6</v>
      </c>
      <c r="N8" s="33"/>
      <c r="O8" s="6"/>
      <c r="Q8" s="102" t="s">
        <v>54</v>
      </c>
      <c r="R8" s="103">
        <v>0</v>
      </c>
      <c r="S8" s="117">
        <v>0</v>
      </c>
      <c r="T8" s="103">
        <v>0</v>
      </c>
      <c r="U8" s="103">
        <v>0</v>
      </c>
    </row>
    <row r="9" spans="1:21" x14ac:dyDescent="0.25">
      <c r="A9">
        <v>4</v>
      </c>
      <c r="B9" s="74" t="s">
        <v>9</v>
      </c>
      <c r="C9" s="93">
        <v>6119.1</v>
      </c>
      <c r="D9" s="34">
        <f t="shared" si="3"/>
        <v>46.487476164067196</v>
      </c>
      <c r="E9" s="95"/>
      <c r="F9" s="34">
        <v>0</v>
      </c>
      <c r="G9" s="94">
        <v>2983.9</v>
      </c>
      <c r="H9" s="34">
        <f t="shared" si="0"/>
        <v>22.669016706045024</v>
      </c>
      <c r="I9" s="94">
        <v>0</v>
      </c>
      <c r="J9" s="34">
        <f t="shared" si="1"/>
        <v>0</v>
      </c>
      <c r="K9" s="94">
        <v>4060</v>
      </c>
      <c r="L9" s="34">
        <f t="shared" si="2"/>
        <v>30.844266840893724</v>
      </c>
      <c r="M9" s="75">
        <v>13162.9</v>
      </c>
      <c r="N9" s="33"/>
      <c r="O9" s="6"/>
      <c r="Q9" s="104" t="s">
        <v>55</v>
      </c>
      <c r="R9" s="105">
        <v>37</v>
      </c>
      <c r="S9" s="118">
        <v>159.9</v>
      </c>
      <c r="T9" s="105">
        <v>170.2</v>
      </c>
      <c r="U9" s="120">
        <v>80.099999999999994</v>
      </c>
    </row>
    <row r="10" spans="1:21" x14ac:dyDescent="0.25">
      <c r="A10">
        <v>5</v>
      </c>
      <c r="B10" s="74" t="s">
        <v>10</v>
      </c>
      <c r="C10" s="93">
        <v>6316.5</v>
      </c>
      <c r="D10" s="34">
        <f t="shared" si="3"/>
        <v>88.728595710011376</v>
      </c>
      <c r="E10" s="95"/>
      <c r="F10" s="34">
        <v>0</v>
      </c>
      <c r="G10" s="94">
        <v>534.29999999999995</v>
      </c>
      <c r="H10" s="34">
        <f t="shared" si="0"/>
        <v>7.5053730211128125</v>
      </c>
      <c r="I10" s="94">
        <v>0</v>
      </c>
      <c r="J10" s="34">
        <f t="shared" si="1"/>
        <v>0</v>
      </c>
      <c r="K10" s="94">
        <v>268.10000000000002</v>
      </c>
      <c r="L10" s="34">
        <f t="shared" si="2"/>
        <v>3.76603126887581</v>
      </c>
      <c r="M10" s="75">
        <v>7118.9</v>
      </c>
      <c r="N10" s="33"/>
      <c r="O10" s="6"/>
      <c r="Q10" s="106" t="s">
        <v>52</v>
      </c>
      <c r="R10" s="103">
        <v>210.2</v>
      </c>
      <c r="S10" s="117">
        <v>446.5</v>
      </c>
      <c r="T10" s="103">
        <v>410.2</v>
      </c>
      <c r="U10" s="120">
        <v>439.3</v>
      </c>
    </row>
    <row r="11" spans="1:21" x14ac:dyDescent="0.25">
      <c r="A11">
        <v>6</v>
      </c>
      <c r="B11" s="74" t="s">
        <v>11</v>
      </c>
      <c r="C11" s="93">
        <v>2491.6</v>
      </c>
      <c r="D11" s="34">
        <f t="shared" si="3"/>
        <v>36.361513652350304</v>
      </c>
      <c r="E11" s="94">
        <v>22</v>
      </c>
      <c r="F11" s="34">
        <f t="shared" ref="F11:F25" si="4">E11/$M11*100</f>
        <v>0.3210600820162573</v>
      </c>
      <c r="G11" s="94">
        <v>2539</v>
      </c>
      <c r="H11" s="34">
        <f t="shared" si="0"/>
        <v>37.053252192694423</v>
      </c>
      <c r="I11" s="94">
        <v>0</v>
      </c>
      <c r="J11" s="34">
        <f t="shared" si="1"/>
        <v>0</v>
      </c>
      <c r="K11" s="94">
        <v>1799.7</v>
      </c>
      <c r="L11" s="34">
        <f t="shared" si="2"/>
        <v>26.26417407293901</v>
      </c>
      <c r="M11" s="75">
        <v>6852.3</v>
      </c>
      <c r="N11" s="33"/>
      <c r="O11" s="6"/>
      <c r="Q11" s="106" t="s">
        <v>53</v>
      </c>
      <c r="R11" s="103">
        <v>0.9</v>
      </c>
      <c r="S11" s="117">
        <v>911.5</v>
      </c>
      <c r="T11" s="103">
        <v>945.5</v>
      </c>
      <c r="U11" s="120">
        <v>986.1</v>
      </c>
    </row>
    <row r="12" spans="1:21" x14ac:dyDescent="0.25">
      <c r="A12">
        <v>7</v>
      </c>
      <c r="B12" s="74" t="s">
        <v>12</v>
      </c>
      <c r="C12" s="93">
        <v>878.9</v>
      </c>
      <c r="D12" s="34">
        <f t="shared" si="3"/>
        <v>38.237981292147047</v>
      </c>
      <c r="E12" s="94">
        <v>0</v>
      </c>
      <c r="F12" s="34">
        <f t="shared" si="4"/>
        <v>0</v>
      </c>
      <c r="G12" s="94">
        <v>681.8</v>
      </c>
      <c r="H12" s="34">
        <f t="shared" si="0"/>
        <v>29.662823580596037</v>
      </c>
      <c r="I12" s="94">
        <v>0</v>
      </c>
      <c r="J12" s="34">
        <f t="shared" si="1"/>
        <v>0</v>
      </c>
      <c r="K12" s="94">
        <v>737.9</v>
      </c>
      <c r="L12" s="34">
        <f t="shared" si="2"/>
        <v>32.103545790733087</v>
      </c>
      <c r="M12" s="75">
        <v>2298.5</v>
      </c>
      <c r="N12" s="33"/>
      <c r="O12" s="6"/>
      <c r="Q12" s="106" t="s">
        <v>51</v>
      </c>
      <c r="R12" s="103">
        <v>1877.5</v>
      </c>
      <c r="S12" s="117">
        <v>1676.2</v>
      </c>
      <c r="T12" s="103">
        <v>1165.5999999999999</v>
      </c>
      <c r="U12" s="120">
        <v>1110.4000000000001</v>
      </c>
    </row>
    <row r="13" spans="1:21" x14ac:dyDescent="0.25">
      <c r="A13">
        <v>8</v>
      </c>
      <c r="B13" s="74" t="s">
        <v>13</v>
      </c>
      <c r="C13" s="93">
        <v>468.4</v>
      </c>
      <c r="D13" s="34">
        <f t="shared" si="3"/>
        <v>7.8712105935336423</v>
      </c>
      <c r="E13" s="19">
        <v>76</v>
      </c>
      <c r="F13" s="34">
        <f t="shared" si="4"/>
        <v>1.2771392081736908</v>
      </c>
      <c r="G13" s="94">
        <v>2615.5</v>
      </c>
      <c r="H13" s="34">
        <f t="shared" si="0"/>
        <v>43.952073670766957</v>
      </c>
      <c r="I13" s="19">
        <v>0</v>
      </c>
      <c r="J13" s="34">
        <f t="shared" si="1"/>
        <v>0</v>
      </c>
      <c r="K13" s="19">
        <v>2790.9</v>
      </c>
      <c r="L13" s="34">
        <f t="shared" si="2"/>
        <v>46.89957652752571</v>
      </c>
      <c r="M13" s="75">
        <v>5950.8</v>
      </c>
      <c r="N13" s="33"/>
      <c r="O13" s="6"/>
      <c r="Q13" s="107" t="s">
        <v>34</v>
      </c>
      <c r="R13" s="108">
        <v>2125.6</v>
      </c>
      <c r="S13" s="119">
        <v>3194.1000000000004</v>
      </c>
      <c r="T13" s="108">
        <v>2691.6</v>
      </c>
      <c r="U13" s="120">
        <v>2615.9</v>
      </c>
    </row>
    <row r="14" spans="1:21" x14ac:dyDescent="0.25">
      <c r="A14">
        <v>9</v>
      </c>
      <c r="B14" s="74" t="s">
        <v>14</v>
      </c>
      <c r="C14" s="93">
        <v>361.1</v>
      </c>
      <c r="D14" s="34">
        <f t="shared" si="3"/>
        <v>4.5847564149769555</v>
      </c>
      <c r="E14" s="94">
        <v>245.3</v>
      </c>
      <c r="F14" s="34">
        <f t="shared" si="4"/>
        <v>3.1144855956628281</v>
      </c>
      <c r="G14" s="94">
        <v>1066.7</v>
      </c>
      <c r="H14" s="34">
        <f t="shared" si="0"/>
        <v>13.543505034217443</v>
      </c>
      <c r="I14" s="94">
        <v>5836.9</v>
      </c>
      <c r="J14" s="34">
        <f t="shared" si="1"/>
        <v>74.109013344167792</v>
      </c>
      <c r="K14" s="94">
        <v>366</v>
      </c>
      <c r="L14" s="34">
        <f t="shared" si="2"/>
        <v>4.6469699470550143</v>
      </c>
      <c r="M14" s="75">
        <v>7876.1</v>
      </c>
      <c r="N14" s="33"/>
      <c r="O14" s="6"/>
    </row>
    <row r="15" spans="1:21" x14ac:dyDescent="0.25">
      <c r="A15">
        <v>10</v>
      </c>
      <c r="B15" s="74" t="s">
        <v>15</v>
      </c>
      <c r="C15" s="93">
        <v>1030.9000000000001</v>
      </c>
      <c r="D15" s="34">
        <f t="shared" si="3"/>
        <v>56.789511375530225</v>
      </c>
      <c r="E15" s="94">
        <v>3.6</v>
      </c>
      <c r="F15" s="34">
        <f t="shared" si="4"/>
        <v>0.19831432821021322</v>
      </c>
      <c r="G15" s="94">
        <v>601.70000000000005</v>
      </c>
      <c r="H15" s="34">
        <f t="shared" si="0"/>
        <v>33.146036467801473</v>
      </c>
      <c r="I15" s="94">
        <v>0</v>
      </c>
      <c r="J15" s="34">
        <f t="shared" si="1"/>
        <v>0</v>
      </c>
      <c r="K15" s="94">
        <v>179.2</v>
      </c>
      <c r="L15" s="34">
        <f t="shared" si="2"/>
        <v>9.8716465597972789</v>
      </c>
      <c r="M15" s="75">
        <v>1815.3</v>
      </c>
      <c r="N15" s="33"/>
      <c r="O15" s="6"/>
    </row>
    <row r="16" spans="1:21" x14ac:dyDescent="0.25">
      <c r="A16">
        <v>11</v>
      </c>
      <c r="B16" s="74" t="s">
        <v>16</v>
      </c>
      <c r="C16" s="93">
        <v>364.3</v>
      </c>
      <c r="D16" s="34">
        <f t="shared" si="3"/>
        <v>18.487693478812485</v>
      </c>
      <c r="E16" s="94">
        <v>35.4</v>
      </c>
      <c r="F16" s="34">
        <f t="shared" si="4"/>
        <v>1.7964983506724179</v>
      </c>
      <c r="G16" s="94">
        <v>1432.5</v>
      </c>
      <c r="H16" s="34">
        <f t="shared" si="0"/>
        <v>72.69728495305759</v>
      </c>
      <c r="I16" s="94">
        <v>0</v>
      </c>
      <c r="J16" s="34">
        <f t="shared" si="1"/>
        <v>0</v>
      </c>
      <c r="K16" s="94">
        <v>138.30000000000001</v>
      </c>
      <c r="L16" s="34">
        <f t="shared" si="2"/>
        <v>7.0185232174574992</v>
      </c>
      <c r="M16" s="75">
        <v>1970.5</v>
      </c>
      <c r="N16" s="33"/>
      <c r="O16" s="6"/>
    </row>
    <row r="17" spans="1:17" x14ac:dyDescent="0.25">
      <c r="A17">
        <v>12</v>
      </c>
      <c r="B17" s="74" t="s">
        <v>17</v>
      </c>
      <c r="C17" s="93">
        <v>753.5</v>
      </c>
      <c r="D17" s="34">
        <f t="shared" si="3"/>
        <v>20.974251913709114</v>
      </c>
      <c r="E17" s="94">
        <v>139</v>
      </c>
      <c r="F17" s="34">
        <f t="shared" si="4"/>
        <v>3.8691718858733473</v>
      </c>
      <c r="G17" s="94">
        <v>2082.3000000000002</v>
      </c>
      <c r="H17" s="34">
        <f t="shared" si="0"/>
        <v>57.962421711899793</v>
      </c>
      <c r="I17" s="94">
        <v>0</v>
      </c>
      <c r="J17" s="34">
        <f t="shared" si="1"/>
        <v>0</v>
      </c>
      <c r="K17" s="94">
        <v>617.70000000000005</v>
      </c>
      <c r="L17" s="34">
        <f t="shared" si="2"/>
        <v>17.194154488517746</v>
      </c>
      <c r="M17" s="75">
        <v>3592.5</v>
      </c>
      <c r="N17" s="33"/>
      <c r="O17" s="6"/>
      <c r="Q17" s="36" t="s">
        <v>65</v>
      </c>
    </row>
    <row r="18" spans="1:17" x14ac:dyDescent="0.25">
      <c r="A18">
        <v>13</v>
      </c>
      <c r="B18" s="78" t="s">
        <v>0</v>
      </c>
      <c r="C18" s="96">
        <v>1110.4000000000001</v>
      </c>
      <c r="D18" s="97">
        <f t="shared" si="3"/>
        <v>42.449728572520833</v>
      </c>
      <c r="E18" s="98">
        <v>439.3</v>
      </c>
      <c r="F18" s="97">
        <f t="shared" si="4"/>
        <v>16.794097408058718</v>
      </c>
      <c r="G18" s="98">
        <v>986.1</v>
      </c>
      <c r="H18" s="97">
        <f t="shared" si="0"/>
        <v>37.697836226011162</v>
      </c>
      <c r="I18" s="98">
        <v>0</v>
      </c>
      <c r="J18" s="97">
        <f t="shared" si="1"/>
        <v>0</v>
      </c>
      <c r="K18" s="98">
        <v>80.099999999999994</v>
      </c>
      <c r="L18" s="97">
        <f t="shared" si="2"/>
        <v>3.0621607156510433</v>
      </c>
      <c r="M18" s="79">
        <v>2615.8000000000002</v>
      </c>
      <c r="N18" s="33"/>
      <c r="O18" s="6"/>
    </row>
    <row r="19" spans="1:17" x14ac:dyDescent="0.25">
      <c r="A19">
        <v>14</v>
      </c>
      <c r="B19" s="74" t="s">
        <v>18</v>
      </c>
      <c r="C19" s="93">
        <v>181.4</v>
      </c>
      <c r="D19" s="34">
        <f t="shared" si="3"/>
        <v>15.2680750778554</v>
      </c>
      <c r="E19" s="94">
        <v>637.4</v>
      </c>
      <c r="F19" s="34">
        <f t="shared" si="4"/>
        <v>53.648682770810538</v>
      </c>
      <c r="G19" s="94">
        <v>234.1</v>
      </c>
      <c r="H19" s="34">
        <f t="shared" si="0"/>
        <v>19.703728642370173</v>
      </c>
      <c r="I19" s="94">
        <v>0</v>
      </c>
      <c r="J19" s="34">
        <f t="shared" si="1"/>
        <v>0</v>
      </c>
      <c r="K19" s="94">
        <v>135.19999999999999</v>
      </c>
      <c r="L19" s="34">
        <f t="shared" si="2"/>
        <v>11.379513508963891</v>
      </c>
      <c r="M19" s="75">
        <v>1188.0999999999999</v>
      </c>
      <c r="N19" s="33"/>
      <c r="O19" s="6"/>
    </row>
    <row r="20" spans="1:17" x14ac:dyDescent="0.25">
      <c r="A20">
        <v>15</v>
      </c>
      <c r="B20" s="74" t="s">
        <v>19</v>
      </c>
      <c r="C20" s="93">
        <v>480.2</v>
      </c>
      <c r="D20" s="34">
        <f t="shared" si="3"/>
        <v>7.9945393400592675</v>
      </c>
      <c r="E20" s="94">
        <v>3404.2</v>
      </c>
      <c r="F20" s="34">
        <f t="shared" si="4"/>
        <v>56.674324909266474</v>
      </c>
      <c r="G20" s="94">
        <v>1089.5999999999999</v>
      </c>
      <c r="H20" s="34">
        <f t="shared" si="0"/>
        <v>18.140045949455597</v>
      </c>
      <c r="I20" s="94">
        <v>0</v>
      </c>
      <c r="J20" s="34">
        <f t="shared" si="1"/>
        <v>0</v>
      </c>
      <c r="K20" s="94">
        <v>1032.7</v>
      </c>
      <c r="L20" s="34">
        <f t="shared" si="2"/>
        <v>17.192754636566441</v>
      </c>
      <c r="M20" s="75">
        <v>6006.6</v>
      </c>
      <c r="N20" s="33"/>
      <c r="O20" s="6"/>
    </row>
    <row r="21" spans="1:17" x14ac:dyDescent="0.25">
      <c r="A21">
        <v>16</v>
      </c>
      <c r="B21" s="74" t="s">
        <v>20</v>
      </c>
      <c r="C21" s="93">
        <v>10.4</v>
      </c>
      <c r="D21" s="34">
        <f t="shared" si="3"/>
        <v>9.5841051302608907E-2</v>
      </c>
      <c r="E21" s="94">
        <v>5361.3</v>
      </c>
      <c r="F21" s="34">
        <f t="shared" si="4"/>
        <v>49.406983495065113</v>
      </c>
      <c r="G21" s="94">
        <v>4190.5</v>
      </c>
      <c r="H21" s="34">
        <f t="shared" si="0"/>
        <v>38.617492834959869</v>
      </c>
      <c r="I21" s="94">
        <v>0</v>
      </c>
      <c r="J21" s="34">
        <f t="shared" si="1"/>
        <v>0</v>
      </c>
      <c r="K21" s="94">
        <v>1289.2</v>
      </c>
      <c r="L21" s="34">
        <f t="shared" si="2"/>
        <v>11.880604167242636</v>
      </c>
      <c r="M21" s="75">
        <v>10851.3</v>
      </c>
      <c r="N21" s="33"/>
      <c r="O21" s="6"/>
    </row>
    <row r="22" spans="1:17" x14ac:dyDescent="0.25">
      <c r="A22">
        <v>17</v>
      </c>
      <c r="B22" s="74" t="s">
        <v>21</v>
      </c>
      <c r="C22" s="93">
        <v>290.3</v>
      </c>
      <c r="D22" s="34">
        <f t="shared" si="3"/>
        <v>7.5036186931348228</v>
      </c>
      <c r="E22" s="94">
        <v>2814.5</v>
      </c>
      <c r="F22" s="34">
        <f t="shared" si="4"/>
        <v>72.748655913978482</v>
      </c>
      <c r="G22" s="94">
        <v>530.79999999999995</v>
      </c>
      <c r="H22" s="34">
        <f t="shared" si="0"/>
        <v>13.720016542597186</v>
      </c>
      <c r="I22" s="94">
        <v>0</v>
      </c>
      <c r="J22" s="34">
        <f t="shared" si="1"/>
        <v>0</v>
      </c>
      <c r="K22" s="94">
        <v>233.2</v>
      </c>
      <c r="L22" s="34">
        <f t="shared" si="2"/>
        <v>6.0277088502894944</v>
      </c>
      <c r="M22" s="75">
        <v>3868.8</v>
      </c>
      <c r="N22" s="33"/>
      <c r="O22" s="6"/>
    </row>
    <row r="23" spans="1:17" x14ac:dyDescent="0.25">
      <c r="A23">
        <v>18</v>
      </c>
      <c r="B23" s="74" t="s">
        <v>22</v>
      </c>
      <c r="C23" s="93">
        <v>857.1</v>
      </c>
      <c r="D23" s="34">
        <f t="shared" si="3"/>
        <v>16.864079962222572</v>
      </c>
      <c r="E23" s="94">
        <v>2194.4</v>
      </c>
      <c r="F23" s="34">
        <f t="shared" si="4"/>
        <v>43.176452069888249</v>
      </c>
      <c r="G23" s="94">
        <v>744.8</v>
      </c>
      <c r="H23" s="34">
        <f t="shared" si="0"/>
        <v>14.654493939870928</v>
      </c>
      <c r="I23" s="94">
        <v>0</v>
      </c>
      <c r="J23" s="34">
        <f t="shared" si="1"/>
        <v>0</v>
      </c>
      <c r="K23" s="94">
        <v>1286.0999999999999</v>
      </c>
      <c r="L23" s="34">
        <f t="shared" si="2"/>
        <v>25.304974028018258</v>
      </c>
      <c r="M23" s="75">
        <v>5082.3999999999996</v>
      </c>
      <c r="N23" s="33"/>
      <c r="O23" s="6"/>
    </row>
    <row r="24" spans="1:17" x14ac:dyDescent="0.25">
      <c r="A24">
        <v>19</v>
      </c>
      <c r="B24" s="74" t="s">
        <v>23</v>
      </c>
      <c r="C24" s="93">
        <v>177.1</v>
      </c>
      <c r="D24" s="34">
        <f t="shared" si="3"/>
        <v>3.0516593720922218</v>
      </c>
      <c r="E24" s="94">
        <v>3228.4</v>
      </c>
      <c r="F24" s="34">
        <f t="shared" si="4"/>
        <v>55.629458593238454</v>
      </c>
      <c r="G24" s="94">
        <v>2174.3000000000002</v>
      </c>
      <c r="H24" s="34">
        <f t="shared" si="0"/>
        <v>37.465968225522971</v>
      </c>
      <c r="I24" s="94">
        <v>0</v>
      </c>
      <c r="J24" s="34">
        <f t="shared" si="1"/>
        <v>0</v>
      </c>
      <c r="K24" s="94">
        <v>223.6</v>
      </c>
      <c r="L24" s="34">
        <f t="shared" si="2"/>
        <v>3.8529138091463624</v>
      </c>
      <c r="M24" s="75">
        <v>5803.4</v>
      </c>
      <c r="N24" s="33"/>
      <c r="O24" s="6"/>
    </row>
    <row r="25" spans="1:17" x14ac:dyDescent="0.25">
      <c r="A25">
        <v>20</v>
      </c>
      <c r="B25" s="74" t="s">
        <v>24</v>
      </c>
      <c r="C25" s="93">
        <v>283.5</v>
      </c>
      <c r="D25" s="34">
        <f t="shared" si="3"/>
        <v>7.3369565217391308</v>
      </c>
      <c r="E25" s="94">
        <v>1660</v>
      </c>
      <c r="F25" s="34">
        <f t="shared" si="4"/>
        <v>42.960662525879918</v>
      </c>
      <c r="G25" s="94">
        <v>1357.2</v>
      </c>
      <c r="H25" s="34">
        <f t="shared" si="0"/>
        <v>35.12422360248447</v>
      </c>
      <c r="I25" s="94">
        <v>0</v>
      </c>
      <c r="J25" s="34">
        <f t="shared" si="1"/>
        <v>0</v>
      </c>
      <c r="K25" s="94">
        <v>563.20000000000005</v>
      </c>
      <c r="L25" s="34">
        <f t="shared" si="2"/>
        <v>14.575569358178056</v>
      </c>
      <c r="M25" s="75">
        <v>3864</v>
      </c>
      <c r="N25" s="33"/>
      <c r="O25" s="6"/>
    </row>
    <row r="26" spans="1:17" x14ac:dyDescent="0.25">
      <c r="B26" s="82" t="s">
        <v>25</v>
      </c>
      <c r="C26" s="99">
        <v>28397.599999999999</v>
      </c>
      <c r="D26" s="100">
        <f>C26/M26*100</f>
        <v>28.265852859820374</v>
      </c>
      <c r="E26" s="83">
        <v>20494.2</v>
      </c>
      <c r="F26" s="100">
        <f>E26/M26*100</f>
        <v>20.399119703064017</v>
      </c>
      <c r="G26" s="83">
        <v>28121.5</v>
      </c>
      <c r="H26" s="100">
        <f>G26/M26*100</f>
        <v>27.991033791497827</v>
      </c>
      <c r="I26" s="83">
        <v>5836.9</v>
      </c>
      <c r="J26" s="100">
        <f>I26/M26*100</f>
        <v>5.8098204269898002</v>
      </c>
      <c r="K26" s="83">
        <v>17615.900000000001</v>
      </c>
      <c r="L26" s="100">
        <f>K26/M26*100</f>
        <v>17.534173218627974</v>
      </c>
      <c r="M26" s="83">
        <v>100466.1</v>
      </c>
      <c r="N26" s="33"/>
      <c r="O26" s="6"/>
    </row>
    <row r="28" spans="1:17" x14ac:dyDescent="0.25">
      <c r="B28" s="9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33"/>
    </row>
    <row r="33" spans="2:17" x14ac:dyDescent="0.25">
      <c r="B33" s="2" t="s">
        <v>69</v>
      </c>
    </row>
    <row r="40" spans="2:17" x14ac:dyDescent="0.25">
      <c r="O40" s="6"/>
      <c r="Q40" s="6"/>
    </row>
    <row r="41" spans="2:17" x14ac:dyDescent="0.25">
      <c r="O41" s="6"/>
      <c r="Q41" s="6"/>
    </row>
    <row r="42" spans="2:17" x14ac:dyDescent="0.25">
      <c r="O42" s="6"/>
      <c r="Q42" s="6"/>
    </row>
    <row r="43" spans="2:17" x14ac:dyDescent="0.25">
      <c r="O43" s="6"/>
      <c r="Q43" s="6"/>
    </row>
    <row r="44" spans="2:17" x14ac:dyDescent="0.25">
      <c r="O44" s="6"/>
      <c r="Q44" s="6"/>
    </row>
    <row r="45" spans="2:17" x14ac:dyDescent="0.25">
      <c r="O45" s="6"/>
      <c r="Q45" s="6"/>
    </row>
    <row r="46" spans="2:17" x14ac:dyDescent="0.25">
      <c r="O46" s="6"/>
      <c r="Q46" s="6"/>
    </row>
    <row r="47" spans="2:17" x14ac:dyDescent="0.25">
      <c r="O47" s="6"/>
      <c r="Q47" s="6"/>
    </row>
    <row r="48" spans="2:17" x14ac:dyDescent="0.25">
      <c r="O48" s="6"/>
      <c r="Q48" s="6"/>
    </row>
    <row r="49" spans="15:17" x14ac:dyDescent="0.25">
      <c r="O49" s="6"/>
      <c r="Q49" s="6"/>
    </row>
    <row r="50" spans="15:17" x14ac:dyDescent="0.25">
      <c r="O50" s="6"/>
      <c r="Q50" s="6"/>
    </row>
    <row r="51" spans="15:17" x14ac:dyDescent="0.25">
      <c r="O51" s="6"/>
      <c r="Q51" s="6"/>
    </row>
    <row r="52" spans="15:17" x14ac:dyDescent="0.25">
      <c r="O52" s="6"/>
      <c r="Q52" s="6"/>
    </row>
    <row r="53" spans="15:17" x14ac:dyDescent="0.25">
      <c r="O53" s="6"/>
      <c r="Q53" s="6"/>
    </row>
    <row r="54" spans="15:17" x14ac:dyDescent="0.25">
      <c r="O54" s="6"/>
      <c r="Q54" s="6"/>
    </row>
    <row r="55" spans="15:17" x14ac:dyDescent="0.25">
      <c r="O55" s="6"/>
      <c r="Q55" s="6"/>
    </row>
    <row r="56" spans="15:17" x14ac:dyDescent="0.25">
      <c r="O56" s="6"/>
      <c r="Q56" s="6"/>
    </row>
    <row r="57" spans="15:17" x14ac:dyDescent="0.25">
      <c r="O57" s="6"/>
      <c r="Q57" s="6"/>
    </row>
    <row r="58" spans="15:17" x14ac:dyDescent="0.25">
      <c r="O58" s="6"/>
      <c r="Q58" s="6"/>
    </row>
    <row r="59" spans="15:17" x14ac:dyDescent="0.25">
      <c r="O59" s="6"/>
      <c r="Q59" s="6"/>
    </row>
    <row r="60" spans="15:17" x14ac:dyDescent="0.25">
      <c r="O60" s="6"/>
      <c r="Q60" s="6"/>
    </row>
  </sheetData>
  <mergeCells count="6">
    <mergeCell ref="K4:L4"/>
    <mergeCell ref="B4:B5"/>
    <mergeCell ref="C4:D4"/>
    <mergeCell ref="E4:F4"/>
    <mergeCell ref="G4:H4"/>
    <mergeCell ref="I4:J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W28"/>
  <sheetViews>
    <sheetView zoomScaleNormal="100" workbookViewId="0">
      <selection activeCell="B26" sqref="B26"/>
    </sheetView>
  </sheetViews>
  <sheetFormatPr defaultRowHeight="15" x14ac:dyDescent="0.25"/>
  <cols>
    <col min="3" max="3" width="10.140625" bestFit="1" customWidth="1"/>
    <col min="5" max="5" width="10.140625" bestFit="1" customWidth="1"/>
    <col min="6" max="6" width="10.28515625" customWidth="1"/>
    <col min="8" max="8" width="10.140625" bestFit="1" customWidth="1"/>
    <col min="11" max="11" width="10.28515625" customWidth="1"/>
    <col min="12" max="12" width="9.85546875" bestFit="1" customWidth="1"/>
    <col min="15" max="15" width="9.85546875" bestFit="1" customWidth="1"/>
    <col min="21" max="21" width="8" customWidth="1"/>
  </cols>
  <sheetData>
    <row r="2" spans="2:23" x14ac:dyDescent="0.25">
      <c r="W2" s="6"/>
    </row>
    <row r="3" spans="2:23" x14ac:dyDescent="0.25">
      <c r="C3" s="40" t="s">
        <v>41</v>
      </c>
      <c r="L3" s="41" t="s">
        <v>44</v>
      </c>
    </row>
    <row r="4" spans="2:23" ht="15.75" thickBot="1" x14ac:dyDescent="0.3">
      <c r="C4" s="42" t="s">
        <v>29</v>
      </c>
      <c r="D4" s="12" t="s">
        <v>30</v>
      </c>
      <c r="E4" s="12" t="s">
        <v>39</v>
      </c>
      <c r="F4" s="12" t="s">
        <v>32</v>
      </c>
      <c r="G4" s="12" t="s">
        <v>33</v>
      </c>
      <c r="H4" s="12" t="s">
        <v>42</v>
      </c>
    </row>
    <row r="5" spans="2:23" x14ac:dyDescent="0.25">
      <c r="B5" s="66"/>
      <c r="C5" s="43" t="s">
        <v>35</v>
      </c>
      <c r="D5" s="44">
        <v>994.8</v>
      </c>
      <c r="E5" s="45">
        <v>533.70000000000005</v>
      </c>
      <c r="F5" s="45">
        <v>365.6</v>
      </c>
      <c r="G5" s="45">
        <v>59</v>
      </c>
      <c r="H5" s="46">
        <f>SUM(D5:G5)</f>
        <v>1953.1</v>
      </c>
      <c r="I5" s="37"/>
      <c r="J5" s="47"/>
      <c r="K5" s="47"/>
      <c r="L5" s="47"/>
      <c r="M5" s="47"/>
      <c r="N5" s="47"/>
    </row>
    <row r="6" spans="2:23" x14ac:dyDescent="0.25">
      <c r="B6" s="66"/>
      <c r="C6" s="43" t="s">
        <v>36</v>
      </c>
      <c r="D6" s="45">
        <v>694.5</v>
      </c>
      <c r="E6" s="45">
        <v>442.1</v>
      </c>
      <c r="F6" s="45">
        <v>282.60000000000002</v>
      </c>
      <c r="G6" s="45">
        <v>21.4</v>
      </c>
      <c r="H6" s="46">
        <f t="shared" ref="H6:H8" si="0">SUM(D6:G6)</f>
        <v>1440.6</v>
      </c>
      <c r="I6" s="37"/>
      <c r="K6" s="47"/>
      <c r="L6" s="47"/>
      <c r="M6" s="47"/>
      <c r="N6" s="47"/>
    </row>
    <row r="7" spans="2:23" x14ac:dyDescent="0.25">
      <c r="B7" s="66"/>
      <c r="C7" s="43" t="s">
        <v>38</v>
      </c>
      <c r="D7" s="45">
        <v>405</v>
      </c>
      <c r="E7" s="48">
        <v>383.3</v>
      </c>
      <c r="F7" s="45">
        <v>308.89999999999998</v>
      </c>
      <c r="G7" s="45">
        <v>18.100000000000001</v>
      </c>
      <c r="H7" s="46">
        <f t="shared" si="0"/>
        <v>1115.2999999999997</v>
      </c>
      <c r="I7" s="37"/>
      <c r="J7" s="6"/>
      <c r="K7" s="47"/>
      <c r="L7" s="47"/>
      <c r="M7" s="47"/>
      <c r="N7" s="47"/>
    </row>
    <row r="8" spans="2:23" x14ac:dyDescent="0.25">
      <c r="B8" s="66"/>
      <c r="C8" s="64" t="s">
        <v>37</v>
      </c>
      <c r="D8" s="45">
        <v>694.5</v>
      </c>
      <c r="E8" s="45">
        <v>403.7</v>
      </c>
      <c r="F8" s="45">
        <v>301.10000000000002</v>
      </c>
      <c r="G8" s="45">
        <v>67.099999999999994</v>
      </c>
      <c r="H8" s="46">
        <f t="shared" si="0"/>
        <v>1466.4</v>
      </c>
      <c r="I8" s="37"/>
      <c r="J8" s="47"/>
      <c r="K8" s="47"/>
      <c r="L8" s="47"/>
      <c r="M8" s="47"/>
      <c r="N8" s="47"/>
    </row>
    <row r="9" spans="2:23" x14ac:dyDescent="0.25">
      <c r="B9" s="66"/>
      <c r="C9" s="140" t="s">
        <v>0</v>
      </c>
      <c r="D9" s="50">
        <f>SUM(D5:D8)</f>
        <v>2788.8</v>
      </c>
      <c r="E9" s="50">
        <f>SUM(E5:E8)</f>
        <v>1762.8000000000002</v>
      </c>
      <c r="F9" s="50">
        <f>SUM(F5:F8)</f>
        <v>1258.2</v>
      </c>
      <c r="G9" s="50">
        <f>SUM(G5:G8)</f>
        <v>165.6</v>
      </c>
      <c r="H9" s="50">
        <f>SUM(H5:H8)</f>
        <v>5975.4</v>
      </c>
      <c r="I9" s="37"/>
      <c r="J9" s="51"/>
      <c r="K9" s="51"/>
      <c r="L9" s="51"/>
      <c r="M9" s="51"/>
      <c r="N9" s="51"/>
    </row>
    <row r="10" spans="2:23" x14ac:dyDescent="0.25">
      <c r="C10" s="141"/>
      <c r="D10" s="52">
        <f>D9/$H9</f>
        <v>0.46671352545436295</v>
      </c>
      <c r="E10" s="52">
        <f>E9/$H9</f>
        <v>0.29500953911035249</v>
      </c>
      <c r="F10" s="52">
        <f>F9/$H9</f>
        <v>0.21056330956923389</v>
      </c>
      <c r="G10" s="52">
        <f>G9/$H9</f>
        <v>2.771362586605081E-2</v>
      </c>
      <c r="H10" s="52">
        <f>H9/$H9</f>
        <v>1</v>
      </c>
      <c r="M10" s="6"/>
    </row>
    <row r="11" spans="2:23" x14ac:dyDescent="0.25">
      <c r="B11" s="66"/>
      <c r="C11" s="142" t="s">
        <v>25</v>
      </c>
      <c r="D11" s="54">
        <v>130013.1</v>
      </c>
      <c r="E11" s="53">
        <v>89121.7</v>
      </c>
      <c r="F11" s="53">
        <v>64525.1</v>
      </c>
      <c r="G11" s="53">
        <v>6617.3</v>
      </c>
      <c r="H11" s="54">
        <f>SUM(D11:G11)</f>
        <v>290277.19999999995</v>
      </c>
    </row>
    <row r="12" spans="2:23" x14ac:dyDescent="0.25">
      <c r="C12" s="143"/>
      <c r="D12" s="55">
        <f>D11/$H11</f>
        <v>0.44789291063852077</v>
      </c>
      <c r="E12" s="55">
        <f>E11/$H11</f>
        <v>0.30702273550936832</v>
      </c>
      <c r="F12" s="55">
        <f>F11/$H11</f>
        <v>0.22228786828590055</v>
      </c>
      <c r="G12" s="55">
        <f>G11/$H11</f>
        <v>2.2796485566210511E-2</v>
      </c>
      <c r="H12" s="55">
        <f>H11/$H11</f>
        <v>1</v>
      </c>
      <c r="K12" s="6"/>
      <c r="L12" s="6"/>
      <c r="M12" s="6"/>
      <c r="N12" s="6"/>
      <c r="O12" s="6"/>
    </row>
    <row r="13" spans="2:23" x14ac:dyDescent="0.25">
      <c r="C13" s="56" t="s">
        <v>45</v>
      </c>
      <c r="D13" s="9"/>
      <c r="E13" s="9"/>
      <c r="F13" s="9"/>
      <c r="G13" s="9"/>
      <c r="H13" s="9"/>
      <c r="L13" s="6"/>
      <c r="M13" s="6"/>
      <c r="N13" s="6"/>
      <c r="O13" s="6"/>
    </row>
    <row r="15" spans="2:23" x14ac:dyDescent="0.25">
      <c r="C15" s="65" t="s">
        <v>43</v>
      </c>
    </row>
    <row r="16" spans="2:23" ht="15.75" thickBot="1" x14ac:dyDescent="0.3">
      <c r="C16" s="58"/>
      <c r="D16" s="59" t="s">
        <v>30</v>
      </c>
      <c r="E16" s="59" t="s">
        <v>31</v>
      </c>
      <c r="F16" s="59" t="s">
        <v>32</v>
      </c>
      <c r="G16" s="59" t="s">
        <v>33</v>
      </c>
      <c r="H16" s="59" t="s">
        <v>34</v>
      </c>
    </row>
    <row r="17" spans="2:13" x14ac:dyDescent="0.25">
      <c r="C17" s="60" t="s">
        <v>0</v>
      </c>
      <c r="D17" s="49">
        <v>2788.8</v>
      </c>
      <c r="E17" s="50">
        <v>1762.8000000000002</v>
      </c>
      <c r="F17" s="50">
        <v>1258.2</v>
      </c>
      <c r="G17" s="50">
        <v>165.6</v>
      </c>
      <c r="H17" s="50">
        <v>5975.4</v>
      </c>
    </row>
    <row r="18" spans="2:13" x14ac:dyDescent="0.25">
      <c r="C18" s="62" t="s">
        <v>25</v>
      </c>
      <c r="D18" s="53">
        <v>130013.1</v>
      </c>
      <c r="E18" s="53">
        <v>89121.7</v>
      </c>
      <c r="F18" s="53">
        <v>64525.1</v>
      </c>
      <c r="G18" s="53">
        <v>6617.3</v>
      </c>
      <c r="H18" s="53">
        <v>290277.19999999995</v>
      </c>
    </row>
    <row r="19" spans="2:13" x14ac:dyDescent="0.25">
      <c r="E19" s="61"/>
    </row>
    <row r="20" spans="2:13" ht="15.75" thickBot="1" x14ac:dyDescent="0.3">
      <c r="C20" s="58"/>
      <c r="D20" s="59" t="s">
        <v>30</v>
      </c>
      <c r="E20" s="59" t="s">
        <v>39</v>
      </c>
      <c r="F20" s="59" t="s">
        <v>32</v>
      </c>
      <c r="G20" s="59" t="s">
        <v>33</v>
      </c>
      <c r="H20" s="59" t="s">
        <v>34</v>
      </c>
    </row>
    <row r="21" spans="2:13" x14ac:dyDescent="0.25">
      <c r="C21" s="60" t="s">
        <v>0</v>
      </c>
      <c r="D21" s="55">
        <f t="shared" ref="D21:H22" si="1">D17/$H17</f>
        <v>0.46671352545436295</v>
      </c>
      <c r="E21" s="55">
        <f t="shared" si="1"/>
        <v>0.29500953911035249</v>
      </c>
      <c r="F21" s="55">
        <f t="shared" si="1"/>
        <v>0.21056330956923389</v>
      </c>
      <c r="G21" s="55">
        <f>G17/$H17</f>
        <v>2.771362586605081E-2</v>
      </c>
      <c r="H21" s="55">
        <f t="shared" si="1"/>
        <v>1</v>
      </c>
    </row>
    <row r="22" spans="2:13" x14ac:dyDescent="0.25">
      <c r="C22" s="62" t="s">
        <v>25</v>
      </c>
      <c r="D22" s="55">
        <f t="shared" si="1"/>
        <v>0.44789291063852077</v>
      </c>
      <c r="E22" s="55">
        <f t="shared" si="1"/>
        <v>0.30702273550936832</v>
      </c>
      <c r="F22" s="55">
        <f t="shared" si="1"/>
        <v>0.22228786828590055</v>
      </c>
      <c r="G22" s="55">
        <f t="shared" si="1"/>
        <v>2.2796485566210511E-2</v>
      </c>
      <c r="H22" s="55">
        <f t="shared" si="1"/>
        <v>1</v>
      </c>
    </row>
    <row r="24" spans="2:13" x14ac:dyDescent="0.25">
      <c r="C24" s="57"/>
    </row>
    <row r="25" spans="2:13" x14ac:dyDescent="0.25">
      <c r="E25" s="63"/>
    </row>
    <row r="26" spans="2:13" x14ac:dyDescent="0.25">
      <c r="B26" s="2" t="s">
        <v>69</v>
      </c>
      <c r="E26" s="37"/>
      <c r="F26" s="37"/>
      <c r="G26" s="37"/>
      <c r="H26" s="37"/>
      <c r="M26" s="6"/>
    </row>
    <row r="27" spans="2:13" x14ac:dyDescent="0.25">
      <c r="F27" s="37"/>
    </row>
    <row r="28" spans="2:13" x14ac:dyDescent="0.25">
      <c r="C28" s="37"/>
      <c r="F28" s="37"/>
    </row>
  </sheetData>
  <mergeCells count="2">
    <mergeCell ref="C9:C10"/>
    <mergeCell ref="C11:C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7"/>
  <sheetViews>
    <sheetView tabSelected="1" zoomScale="115" zoomScaleNormal="115" workbookViewId="0">
      <selection activeCell="T11" sqref="T11"/>
    </sheetView>
  </sheetViews>
  <sheetFormatPr defaultColWidth="9.140625" defaultRowHeight="15" x14ac:dyDescent="0.25"/>
  <cols>
    <col min="4" max="4" width="9.85546875" customWidth="1"/>
    <col min="5" max="5" width="10.42578125" customWidth="1"/>
  </cols>
  <sheetData>
    <row r="1" spans="1:11" x14ac:dyDescent="0.25">
      <c r="A1" s="1"/>
    </row>
    <row r="3" spans="1:11" x14ac:dyDescent="0.25">
      <c r="A3" s="148" t="s">
        <v>71</v>
      </c>
      <c r="B3" s="9"/>
      <c r="C3" s="9"/>
      <c r="D3" s="9"/>
      <c r="E3" s="9"/>
      <c r="F3" s="9"/>
      <c r="K3" s="40" t="s">
        <v>68</v>
      </c>
    </row>
    <row r="4" spans="1:11" x14ac:dyDescent="0.25">
      <c r="A4" s="121"/>
      <c r="B4" s="9"/>
      <c r="C4" s="9"/>
      <c r="D4" s="9"/>
      <c r="E4" s="9"/>
      <c r="F4" s="9"/>
      <c r="K4" s="58"/>
    </row>
    <row r="5" spans="1:11" x14ac:dyDescent="0.25">
      <c r="A5" s="122"/>
      <c r="B5" s="144" t="s">
        <v>29</v>
      </c>
      <c r="C5" s="144"/>
      <c r="D5" s="144"/>
      <c r="E5" s="144"/>
      <c r="F5" s="144"/>
    </row>
    <row r="6" spans="1:11" x14ac:dyDescent="0.25">
      <c r="A6" s="123" t="s">
        <v>67</v>
      </c>
      <c r="B6" s="123" t="s">
        <v>30</v>
      </c>
      <c r="C6" s="123" t="s">
        <v>31</v>
      </c>
      <c r="D6" s="123" t="s">
        <v>32</v>
      </c>
      <c r="E6" s="123" t="s">
        <v>33</v>
      </c>
      <c r="F6" s="124" t="s">
        <v>0</v>
      </c>
    </row>
    <row r="7" spans="1:11" x14ac:dyDescent="0.25">
      <c r="A7" s="125">
        <v>2006</v>
      </c>
      <c r="B7" s="126">
        <v>3730.9</v>
      </c>
      <c r="C7" s="126">
        <v>1784.1</v>
      </c>
      <c r="D7" s="126">
        <v>1310.0999999999999</v>
      </c>
      <c r="E7" s="126">
        <v>91.1</v>
      </c>
      <c r="F7" s="127">
        <v>6916</v>
      </c>
    </row>
    <row r="8" spans="1:11" x14ac:dyDescent="0.25">
      <c r="A8" s="125">
        <v>2007</v>
      </c>
      <c r="B8" s="126">
        <v>3639</v>
      </c>
      <c r="C8" s="126">
        <v>1821</v>
      </c>
      <c r="D8" s="126">
        <v>1335.7</v>
      </c>
      <c r="E8" s="126">
        <v>92.3</v>
      </c>
      <c r="F8" s="127">
        <v>6888</v>
      </c>
    </row>
    <row r="9" spans="1:11" x14ac:dyDescent="0.25">
      <c r="A9" s="125">
        <v>2008</v>
      </c>
      <c r="B9" s="126">
        <v>3456.1</v>
      </c>
      <c r="C9" s="126">
        <v>1997.2</v>
      </c>
      <c r="D9" s="126">
        <v>1360.9</v>
      </c>
      <c r="E9" s="126">
        <v>90.1</v>
      </c>
      <c r="F9" s="127">
        <v>6904</v>
      </c>
    </row>
    <row r="10" spans="1:11" x14ac:dyDescent="0.25">
      <c r="A10" s="125">
        <v>2009</v>
      </c>
      <c r="B10" s="126">
        <v>2953.1</v>
      </c>
      <c r="C10" s="126">
        <v>1946.4</v>
      </c>
      <c r="D10" s="126">
        <v>1269.7</v>
      </c>
      <c r="E10" s="126">
        <v>82.5</v>
      </c>
      <c r="F10" s="127">
        <v>6252</v>
      </c>
    </row>
    <row r="11" spans="1:11" x14ac:dyDescent="0.25">
      <c r="A11" s="125">
        <v>2010</v>
      </c>
      <c r="B11" s="126">
        <v>2988.4</v>
      </c>
      <c r="C11" s="126">
        <v>1949.6</v>
      </c>
      <c r="D11" s="126">
        <v>1323.2</v>
      </c>
      <c r="E11" s="126">
        <v>83.6</v>
      </c>
      <c r="F11" s="127">
        <v>6345</v>
      </c>
    </row>
    <row r="12" spans="1:11" x14ac:dyDescent="0.25">
      <c r="A12" s="125">
        <v>2011</v>
      </c>
      <c r="B12" s="126">
        <v>2999.1</v>
      </c>
      <c r="C12" s="126">
        <v>2026.6</v>
      </c>
      <c r="D12" s="126">
        <v>1487.9</v>
      </c>
      <c r="E12" s="126">
        <v>86.5</v>
      </c>
      <c r="F12" s="127">
        <v>6600</v>
      </c>
    </row>
    <row r="13" spans="1:11" x14ac:dyDescent="0.25">
      <c r="A13" s="125">
        <v>2012</v>
      </c>
      <c r="B13" s="126">
        <v>2700.4</v>
      </c>
      <c r="C13" s="126">
        <v>2162.9</v>
      </c>
      <c r="D13" s="126">
        <v>1402.2</v>
      </c>
      <c r="E13" s="126">
        <v>92.1</v>
      </c>
      <c r="F13" s="127">
        <v>6358</v>
      </c>
    </row>
    <row r="14" spans="1:11" x14ac:dyDescent="0.25">
      <c r="A14" s="125">
        <v>2013</v>
      </c>
      <c r="B14" s="126">
        <v>2613.4</v>
      </c>
      <c r="C14" s="126">
        <v>2201.5</v>
      </c>
      <c r="D14" s="126">
        <v>1336.7</v>
      </c>
      <c r="E14" s="126">
        <v>88.5</v>
      </c>
      <c r="F14" s="127">
        <v>6240</v>
      </c>
    </row>
    <row r="15" spans="1:11" x14ac:dyDescent="0.25">
      <c r="A15" s="125">
        <v>2014</v>
      </c>
      <c r="B15" s="126">
        <v>2439.8000000000002</v>
      </c>
      <c r="C15" s="126">
        <v>2182.6999999999998</v>
      </c>
      <c r="D15" s="126">
        <v>1286.4000000000001</v>
      </c>
      <c r="E15" s="126">
        <v>85.6</v>
      </c>
      <c r="F15" s="127">
        <v>5994.4</v>
      </c>
    </row>
    <row r="16" spans="1:11" x14ac:dyDescent="0.25">
      <c r="A16" s="125">
        <v>2015</v>
      </c>
      <c r="B16" s="126">
        <v>2435</v>
      </c>
      <c r="C16" s="126">
        <v>2287.5</v>
      </c>
      <c r="D16" s="126">
        <v>1320.8999999999999</v>
      </c>
      <c r="E16" s="126">
        <v>91</v>
      </c>
      <c r="F16" s="127">
        <v>6134.4</v>
      </c>
    </row>
    <row r="17" spans="1:6" x14ac:dyDescent="0.25">
      <c r="A17" s="125">
        <v>2016</v>
      </c>
      <c r="B17" s="126">
        <v>2431.3000000000002</v>
      </c>
      <c r="C17" s="126">
        <v>2266.8000000000002</v>
      </c>
      <c r="D17" s="126">
        <v>1286.5999999999999</v>
      </c>
      <c r="E17" s="126">
        <v>87.4</v>
      </c>
      <c r="F17" s="127">
        <v>6072.2</v>
      </c>
    </row>
    <row r="18" spans="1:6" x14ac:dyDescent="0.25">
      <c r="A18" s="128">
        <v>2017</v>
      </c>
      <c r="B18" s="126">
        <v>2489.4</v>
      </c>
      <c r="C18" s="126">
        <v>2294</v>
      </c>
      <c r="D18" s="126">
        <v>1304.8</v>
      </c>
      <c r="E18" s="126">
        <v>96</v>
      </c>
      <c r="F18" s="127">
        <v>6184.2</v>
      </c>
    </row>
    <row r="19" spans="1:6" x14ac:dyDescent="0.25">
      <c r="A19" s="125">
        <v>2018</v>
      </c>
      <c r="B19" s="126">
        <v>2582.4</v>
      </c>
      <c r="C19" s="126">
        <v>2312.5</v>
      </c>
      <c r="D19" s="126">
        <v>1294.2</v>
      </c>
      <c r="E19" s="126">
        <v>94.1</v>
      </c>
      <c r="F19" s="127">
        <v>6283.1</v>
      </c>
    </row>
    <row r="20" spans="1:6" x14ac:dyDescent="0.25">
      <c r="A20" s="125">
        <v>2019</v>
      </c>
      <c r="B20" s="126">
        <v>2685.4</v>
      </c>
      <c r="C20" s="126">
        <v>2054.6999999999998</v>
      </c>
      <c r="D20" s="126">
        <v>1318.1</v>
      </c>
      <c r="E20" s="126">
        <v>103.6</v>
      </c>
      <c r="F20" s="127">
        <v>6161.7</v>
      </c>
    </row>
    <row r="21" spans="1:6" x14ac:dyDescent="0.25">
      <c r="A21" s="125">
        <v>2020</v>
      </c>
      <c r="B21" s="126">
        <v>2808.2</v>
      </c>
      <c r="C21" s="126">
        <v>1618.7</v>
      </c>
      <c r="D21" s="126">
        <v>1317.7</v>
      </c>
      <c r="E21" s="126">
        <v>136.80000000000001</v>
      </c>
      <c r="F21" s="127">
        <v>5881.4</v>
      </c>
    </row>
    <row r="22" spans="1:6" x14ac:dyDescent="0.25">
      <c r="A22" s="125">
        <v>2021</v>
      </c>
      <c r="B22" s="126">
        <v>2950.3</v>
      </c>
      <c r="C22" s="126">
        <v>1820.5</v>
      </c>
      <c r="D22" s="126">
        <v>1337.1</v>
      </c>
      <c r="E22" s="126">
        <v>161.80000000000001</v>
      </c>
      <c r="F22" s="127">
        <f>SUM(B22:E22)</f>
        <v>6269.7</v>
      </c>
    </row>
    <row r="23" spans="1:6" x14ac:dyDescent="0.25">
      <c r="A23" s="125">
        <v>2022</v>
      </c>
      <c r="B23" s="126">
        <v>2788.7</v>
      </c>
      <c r="C23" s="126">
        <v>1876.9</v>
      </c>
      <c r="D23" s="126">
        <v>1258.3</v>
      </c>
      <c r="E23" s="126">
        <v>165.7</v>
      </c>
      <c r="F23" s="127">
        <f>SUM(B23:E23)</f>
        <v>6089.6</v>
      </c>
    </row>
    <row r="24" spans="1:6" x14ac:dyDescent="0.25">
      <c r="A24" s="129"/>
      <c r="B24" s="129"/>
      <c r="C24" s="129"/>
      <c r="D24" s="129"/>
      <c r="E24" s="129"/>
      <c r="F24" s="129"/>
    </row>
    <row r="25" spans="1:6" x14ac:dyDescent="0.25">
      <c r="A25" s="129"/>
      <c r="B25" s="129"/>
      <c r="C25" s="129"/>
      <c r="D25" s="129"/>
      <c r="E25" s="129"/>
      <c r="F25" s="129"/>
    </row>
    <row r="26" spans="1:6" x14ac:dyDescent="0.25">
      <c r="A26" s="129"/>
      <c r="B26" s="129"/>
      <c r="C26" s="129"/>
      <c r="D26" s="129"/>
      <c r="E26" s="129"/>
      <c r="F26" s="129"/>
    </row>
    <row r="27" spans="1:6" x14ac:dyDescent="0.25">
      <c r="A27" s="2" t="s">
        <v>69</v>
      </c>
      <c r="B27" s="129"/>
      <c r="C27" s="129"/>
      <c r="D27" s="129"/>
      <c r="E27" s="129"/>
      <c r="F27" s="129"/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Tab 1.1, Gr 1.1</vt:lpstr>
      <vt:lpstr>Tab 1.2, Gr 1.2</vt:lpstr>
      <vt:lpstr>Tab 1.3, Gr 1.3</vt:lpstr>
      <vt:lpstr>Tab 1.4, Gr 1.4</vt:lpstr>
      <vt:lpstr>Gr 1.5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2023-11-27T15:42:05Z</dcterms:created>
  <dcterms:modified xsi:type="dcterms:W3CDTF">2023-12-19T15:55:23Z</dcterms:modified>
</cp:coreProperties>
</file>