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6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\Direzioni\DirezioneInformatica\Statistica\Statistica_interni\Dati_Pubblicazioni_Aree_Tematiche_Altro\Annuari_statistici\Annuario 2021\DATI x sito\"/>
    </mc:Choice>
  </mc:AlternateContent>
  <bookViews>
    <workbookView xWindow="0" yWindow="0" windowWidth="21600" windowHeight="9600" firstSheet="5" activeTab="14"/>
  </bookViews>
  <sheets>
    <sheet name="Tab. 4.1" sheetId="1" r:id="rId1"/>
    <sheet name="Graf. 4.1-4.2" sheetId="2" r:id="rId2"/>
    <sheet name="Tab 4.2, Graf 4.3-4.4" sheetId="3" r:id="rId3"/>
    <sheet name="Graf. 4.5" sheetId="4" r:id="rId4"/>
    <sheet name="Graf. 4.6-4.7" sheetId="5" r:id="rId5"/>
    <sheet name="Graf. 4.8-4.9" sheetId="6" r:id="rId6"/>
    <sheet name="Graf. 4.10" sheetId="7" r:id="rId7"/>
    <sheet name="Tab. 4.3" sheetId="8" r:id="rId8"/>
    <sheet name="Tab. 4.4" sheetId="9" r:id="rId9"/>
    <sheet name="Tab. 4.5" sheetId="10" r:id="rId10"/>
    <sheet name="Tab. 4.6" sheetId="11" r:id="rId11"/>
    <sheet name="Tab. 4.7" sheetId="12" r:id="rId12"/>
    <sheet name="Tab 4.8-4.10" sheetId="14" r:id="rId13"/>
    <sheet name="Tab 4.9-4.11, Graf 4.11-4.12" sheetId="13" r:id="rId14"/>
    <sheet name="Graf 4.13-4.14-4.15" sheetId="15" r:id="rId15"/>
  </sheets>
  <externalReferences>
    <externalReference r:id="rId16"/>
    <externalReference r:id="rId17"/>
    <externalReference r:id="rId1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5" l="1"/>
  <c r="K14" i="15"/>
  <c r="J14" i="15"/>
  <c r="I14" i="15"/>
  <c r="H14" i="15"/>
  <c r="G14" i="15"/>
  <c r="F14" i="15"/>
  <c r="E14" i="15"/>
  <c r="D14" i="15"/>
  <c r="C14" i="15"/>
  <c r="M14" i="15" s="1"/>
  <c r="M13" i="15"/>
  <c r="M12" i="15"/>
  <c r="M11" i="15"/>
  <c r="M10" i="15"/>
  <c r="L8" i="15"/>
  <c r="K8" i="15"/>
  <c r="J8" i="15"/>
  <c r="I8" i="15"/>
  <c r="H8" i="15"/>
  <c r="G8" i="15"/>
  <c r="F8" i="15"/>
  <c r="E8" i="15"/>
  <c r="D8" i="15"/>
  <c r="C8" i="15"/>
  <c r="M8" i="15" s="1"/>
  <c r="M7" i="15"/>
  <c r="M6" i="15"/>
  <c r="M5" i="15"/>
  <c r="M4" i="15"/>
  <c r="J29" i="13" l="1"/>
  <c r="M4" i="13"/>
  <c r="N4" i="13"/>
  <c r="P4" i="13"/>
  <c r="Q4" i="13"/>
  <c r="M5" i="13"/>
  <c r="N5" i="13"/>
  <c r="P5" i="13"/>
  <c r="Q5" i="13"/>
  <c r="M6" i="13"/>
  <c r="N6" i="13"/>
  <c r="P6" i="13"/>
  <c r="Q6" i="13"/>
  <c r="M7" i="13"/>
  <c r="N7" i="13"/>
  <c r="P7" i="13"/>
  <c r="Q7" i="13"/>
  <c r="M8" i="13"/>
  <c r="N8" i="13"/>
  <c r="P8" i="13"/>
  <c r="Q8" i="13"/>
  <c r="M9" i="13"/>
  <c r="N9" i="13"/>
  <c r="P9" i="13"/>
  <c r="Q9" i="13"/>
  <c r="M10" i="13"/>
  <c r="N10" i="13"/>
  <c r="P10" i="13"/>
  <c r="Q10" i="13"/>
  <c r="M11" i="13"/>
  <c r="N11" i="13"/>
  <c r="P11" i="13"/>
  <c r="Q11" i="13"/>
  <c r="M12" i="13"/>
  <c r="N12" i="13"/>
  <c r="P12" i="13"/>
  <c r="Q12" i="13"/>
  <c r="M13" i="13"/>
  <c r="N13" i="13"/>
  <c r="P13" i="13"/>
  <c r="Q13" i="13"/>
  <c r="M14" i="13"/>
  <c r="N14" i="13"/>
  <c r="P14" i="13"/>
  <c r="Q14" i="13"/>
  <c r="M15" i="13"/>
  <c r="N15" i="13"/>
  <c r="P15" i="13"/>
  <c r="Q15" i="13"/>
  <c r="M16" i="13"/>
  <c r="N16" i="13"/>
  <c r="P16" i="13"/>
  <c r="Q16" i="13"/>
  <c r="M17" i="13"/>
  <c r="N17" i="13"/>
  <c r="P17" i="13"/>
  <c r="Q17" i="13"/>
  <c r="M18" i="13"/>
  <c r="N18" i="13"/>
  <c r="P18" i="13"/>
  <c r="Q18" i="13"/>
  <c r="M19" i="13"/>
  <c r="N19" i="13"/>
  <c r="P19" i="13"/>
  <c r="Q19" i="13"/>
  <c r="M20" i="13"/>
  <c r="N20" i="13"/>
  <c r="P20" i="13"/>
  <c r="Q20" i="13"/>
  <c r="M21" i="13"/>
  <c r="N21" i="13"/>
  <c r="P21" i="13"/>
  <c r="Q21" i="13"/>
  <c r="M22" i="13"/>
  <c r="N22" i="13"/>
  <c r="P22" i="13"/>
  <c r="Q22" i="13"/>
  <c r="M23" i="13"/>
  <c r="N23" i="13"/>
  <c r="P23" i="13"/>
  <c r="Q23" i="13"/>
  <c r="M24" i="13"/>
  <c r="N24" i="13"/>
  <c r="P24" i="13"/>
  <c r="Q24" i="13"/>
  <c r="O25" i="13"/>
  <c r="P25" i="13" s="1"/>
  <c r="L30" i="13"/>
  <c r="J30" i="13"/>
  <c r="L29" i="13"/>
  <c r="Q25" i="13" l="1"/>
  <c r="N27" i="4" l="1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AK32" i="3"/>
  <c r="AJ32" i="3"/>
  <c r="AI32" i="3"/>
  <c r="AH32" i="3"/>
  <c r="AG32" i="3"/>
  <c r="AF32" i="3"/>
  <c r="AE32" i="3"/>
  <c r="AD32" i="3"/>
  <c r="AC32" i="3"/>
  <c r="AB32" i="3"/>
  <c r="AA32" i="3"/>
  <c r="Z32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B22" i="2"/>
</calcChain>
</file>

<file path=xl/sharedStrings.xml><?xml version="1.0" encoding="utf-8"?>
<sst xmlns="http://schemas.openxmlformats.org/spreadsheetml/2006/main" count="818" uniqueCount="238">
  <si>
    <t>Tabella 4.1: Dimissioni e tasso di ospedalizzazione standardizzato in Abruzzo e in Italia. Anno 2019</t>
  </si>
  <si>
    <t>Tipo attività/ Regime ricovero</t>
  </si>
  <si>
    <t>Dimissioni in Abruzzo (a)</t>
  </si>
  <si>
    <t>Dimissioni in Italia (a)</t>
  </si>
  <si>
    <t>Tasso osp. std. in Abruzzo
(per 1.000 ab.) (b)</t>
  </si>
  <si>
    <t>Tasso osp. std. in Italia
(per 1.000 ab.) (b)</t>
  </si>
  <si>
    <t>Attività per Acuti</t>
  </si>
  <si>
    <t>Regime ordinario</t>
  </si>
  <si>
    <t>Day Hospital</t>
  </si>
  <si>
    <t>Attività di Riabilitazione</t>
  </si>
  <si>
    <t>Attività di Lungodegenza</t>
  </si>
  <si>
    <t>Totale</t>
  </si>
  <si>
    <t>Il tasso di ospedalizzazione è il rapporto tra il numero di ricoveri e la popolazione residente.</t>
  </si>
  <si>
    <t>Il Tasso di ospedalizzazione è standardizzato per età e sesso rispetto alla popolazione italiana del Censimento 2001.</t>
  </si>
  <si>
    <t>Fonte dati: Ministero della salute</t>
  </si>
  <si>
    <t>Tavola 3.10 - Distribuzione delle dimissioni per alcuni tipi di procedure per Regione, con percentuali con data di prenotazione valida, tipo ricovero programmato o non compilato, ricoveri prenotati,</t>
  </si>
  <si>
    <t>attesa media prima del ricovero e degenza media preoperatoria - Attività per Acuti in Regime ordinario - Anno 2019</t>
  </si>
  <si>
    <t>Grafico 4.1: Tempi di attesa in giorni, per procedure in regime ordinario - Anno 2019</t>
  </si>
  <si>
    <t>Tempi di attesa, in giorni, per procedure in regime ordinario - Anno 2019</t>
  </si>
  <si>
    <t xml:space="preserve"> Abruzzo</t>
  </si>
  <si>
    <t>Italia</t>
  </si>
  <si>
    <t>Tumore alla mammella</t>
  </si>
  <si>
    <t>Tumore alla prostata</t>
  </si>
  <si>
    <t>Tumore al colon retto</t>
  </si>
  <si>
    <t>Tumore all'utero</t>
  </si>
  <si>
    <t>Bypass coronarico</t>
  </si>
  <si>
    <t>Angioplastica 
coronarica (PTCA)</t>
  </si>
  <si>
    <t>Endoarteriectomia
carotidea</t>
  </si>
  <si>
    <t>Protesi d'anca</t>
  </si>
  <si>
    <t>Tumore al polmone</t>
  </si>
  <si>
    <t>Tonsillectomia</t>
  </si>
  <si>
    <t>Tavola 3.11 - Distribuzione delle dimissioni per alcuni tipi di procedure per regione, con percentuali con data di prenotazione valida, tipo ricovero programmato o non compilato, dimessi prenotati,</t>
  </si>
  <si>
    <t>attesa media prima del ricovero e degenza media preoperatoria - Attività per Acuti in Regime diurno - Anno 2018</t>
  </si>
  <si>
    <t>Tempi di attesa, in giorni, per procedure in Day Hospital - Anno 2018</t>
  </si>
  <si>
    <t>Grafico 4.2: Tempi di attesa in giorni, per procedure in Day Hospital - Anno 2019</t>
  </si>
  <si>
    <t>Chemioterapia</t>
  </si>
  <si>
    <t>Coronarografia</t>
  </si>
  <si>
    <t>Biopsia percutanea 
del fegato</t>
  </si>
  <si>
    <t>Emorroidectomia</t>
  </si>
  <si>
    <t>Interventi per
 ernia inguinale</t>
  </si>
  <si>
    <t>Insieme di dati: Ospedalizzazione per acuti per cittadinanza rispetto al luogo di dimissione</t>
  </si>
  <si>
    <t>Tipo dato</t>
  </si>
  <si>
    <t>dimissioni</t>
  </si>
  <si>
    <t>Regime di ricovero</t>
  </si>
  <si>
    <t>totale</t>
  </si>
  <si>
    <t>Classe di età</t>
  </si>
  <si>
    <t>Sesso</t>
  </si>
  <si>
    <t>Anno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</si>
  <si>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</si>
  <si>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</si>
  <si>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</si>
  <si>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</si>
  <si>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</si>
  <si>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</si>
  <si>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</si>
  <si>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</si>
  <si>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</si>
  <si>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</si>
  <si>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</si>
  <si>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</si>
  <si>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2016</t>
  </si>
  <si>
    <t>2013</t>
  </si>
  <si>
    <t>2014</t>
  </si>
  <si>
    <t>2015</t>
  </si>
  <si>
    <t>Territorio</t>
  </si>
  <si>
    <t>Aree di cittadinanza e principali paesi</t>
  </si>
  <si>
    <t/>
  </si>
  <si>
    <t>Mondo</t>
  </si>
  <si>
    <t xml:space="preserve">  Paesi esteri</t>
  </si>
  <si>
    <t xml:space="preserve">  Italia</t>
  </si>
  <si>
    <t>Unknown</t>
  </si>
  <si>
    <t>Sconosciuto</t>
  </si>
  <si>
    <t xml:space="preserve">  Abruzzo</t>
  </si>
  <si>
    <t>Abruzzo</t>
  </si>
  <si>
    <t xml:space="preserve">    L'Aquila</t>
  </si>
  <si>
    <t>L'Aquila</t>
  </si>
  <si>
    <t xml:space="preserve">    Teramo</t>
  </si>
  <si>
    <t>Teramo</t>
  </si>
  <si>
    <t xml:space="preserve">Tabella 4.2: Dimissioni per acuti in Abruzzo. Anni 2011-2019
Tabella 4.2: Dimissioni per acuti in Abruzzo. Anni 2011-2019
</t>
  </si>
  <si>
    <t xml:space="preserve">    Pescara</t>
  </si>
  <si>
    <t>Pescara</t>
  </si>
  <si>
    <t>Territorio di dimissione</t>
  </si>
  <si>
    <t>Dimissioni per Acuti in Abruzzo</t>
  </si>
  <si>
    <t xml:space="preserve">    Chieti</t>
  </si>
  <si>
    <t>Chieti</t>
  </si>
  <si>
    <t>Dati estratti il 29 nov 2021, 08h48 UTC (GMT) da I.Stat</t>
  </si>
  <si>
    <t>2017</t>
  </si>
  <si>
    <t xml:space="preserve">Grafico 4.3: Dimissioni totali per Acuti in Abruzzo con cittadinanza italiana. Valori percentuali rispetto al totale. 
Anni 2011, 2013, 2015, 2017, 2019
</t>
  </si>
  <si>
    <t xml:space="preserve">Grafico 4.4: Dimissioni per Acuti in Abruzzo con cittadinanza straniera. Valori percentuali rispetto al totale. </t>
  </si>
  <si>
    <t>Anni 2011, 2013, 2015, 2017, 2019</t>
  </si>
  <si>
    <t>Fonte dati: Istat</t>
  </si>
  <si>
    <t>Tavola 5.6 - Tasso di ospedalizzazione entro e fuori regione, standardizzato per età e genere per 1.000 abitanti - Attività per Acuti - Anno 2019</t>
  </si>
  <si>
    <t>Grafico 4.5: Tasso di ospedalizzazione standardizzato (per età e genere) per 1.000 abitanti.</t>
  </si>
  <si>
    <t>REGIONE DI RESIDENZA</t>
  </si>
  <si>
    <t>ACUTI IN REGIME ORDINARIO</t>
  </si>
  <si>
    <t>ACUTI IN REGIME DIURNO</t>
  </si>
  <si>
    <t>TASSO STD ACUTI</t>
  </si>
  <si>
    <t>Attività per Acuti in regime ordinario e diurno. Anno 2019</t>
  </si>
  <si>
    <t>Ricoveri entro Regione</t>
  </si>
  <si>
    <t>Ricoveri fuori Regione</t>
  </si>
  <si>
    <t>Regime diurno</t>
  </si>
  <si>
    <t>Sicilia</t>
  </si>
  <si>
    <t>Piemonte</t>
  </si>
  <si>
    <t>Lombardia</t>
  </si>
  <si>
    <t>Valle d'Aosta</t>
  </si>
  <si>
    <t>Puglia</t>
  </si>
  <si>
    <t>Veneto</t>
  </si>
  <si>
    <t>P.A. Bolzano</t>
  </si>
  <si>
    <t>P.A. Trento</t>
  </si>
  <si>
    <t>Calabria</t>
  </si>
  <si>
    <t>Lazio</t>
  </si>
  <si>
    <t>Friuli V.G.</t>
  </si>
  <si>
    <t>Basilicata</t>
  </si>
  <si>
    <t>Liguria</t>
  </si>
  <si>
    <t>Toscana</t>
  </si>
  <si>
    <t>Emilia Romagna</t>
  </si>
  <si>
    <t>ITALIA</t>
  </si>
  <si>
    <t>Friuli-Venezia G.</t>
  </si>
  <si>
    <t>Umbria</t>
  </si>
  <si>
    <t>Emilia-Romagna</t>
  </si>
  <si>
    <t>Marche</t>
  </si>
  <si>
    <t>Molise</t>
  </si>
  <si>
    <t>Campania</t>
  </si>
  <si>
    <t>Sardegna</t>
  </si>
  <si>
    <t>Tasso di ospedalizzazione calcolato sui soli ricoveri di residenti in Italia e dimessi da strutture pubbliche e private accreditate.</t>
  </si>
  <si>
    <t>Esclusi i casi con tipo attività, regime di ricovero o genere errati.</t>
  </si>
  <si>
    <t>La standardizzazione è effettuata rispetto alla popolazione italiana al Censimento 2001.</t>
  </si>
  <si>
    <t>Grafico 4.6: Tasso di ospedalizzazione entro e fuori regione, standardizzato per età e genere per 1.000 abitanti - Attività per Acuti in regime ordinario- Anno 2019</t>
  </si>
  <si>
    <t>Grafico 4.7: Tasso di ospedalizzazione entro e fuori regione, standardizzato per età e genere per 1.000 abitanti - Attività per Acuti in regime diurno - Anno 2019</t>
  </si>
  <si>
    <t>Tavola 5.7 - Tasso di ospedalizzazione entro e fuori regione, standardizzato per età e genere per 1.000 abitanti - Attività per Riabilitazione - Anno 2019</t>
  </si>
  <si>
    <t>RIABILITAZIONE IN REGIME ORDINARIO</t>
  </si>
  <si>
    <t>Grafico 4.8: Tasso di ospedalizzazione entro e fuori regione, standardizzato per età e genere per 1.000 abitanti - Attività per Riabilitazione in regime ordinario- Anno 2019</t>
  </si>
  <si>
    <t>RIABILITAZIONE IN REGIME DIURNO</t>
  </si>
  <si>
    <t>Grafico 4.9: Tasso di ospedalizzazione entro e fuori regione, standardizzato per età e genere per 1.000 abitanti - Attività per Riabilitazione in regime diurno - Anno 2019</t>
  </si>
  <si>
    <r>
      <rPr>
        <b/>
        <sz val="10"/>
        <color theme="0" tint="-0.499984740745262"/>
        <rFont val="Calibri"/>
        <family val="2"/>
        <scheme val="minor"/>
      </rPr>
      <t>Tavola 5.8 -</t>
    </r>
    <r>
      <rPr>
        <b/>
        <sz val="10"/>
        <color theme="1"/>
        <rFont val="Calibri"/>
        <family val="2"/>
        <scheme val="minor"/>
      </rPr>
      <t xml:space="preserve"> Tasso di ospedalizzazione entro e fuori regione, standardizzato per età e genere per 1.000 abitanti - Attività per Lungodegenza - Anno 2019</t>
    </r>
  </si>
  <si>
    <t>LUNGODEGENZA</t>
  </si>
  <si>
    <t>Grafico 4.10: Tasso di ospedalizzazione entro e fuori regione, standardizzato per età e genere per 1.000 abitanti - Attività per Lungodegenza - Anno 2019</t>
  </si>
  <si>
    <t>La voce "Lungodegenza" comprende le dimissioni in Regime ordinario e Regime diurno.</t>
  </si>
  <si>
    <t>Tavola 5.22 - Mobilità ospedaliera interregionale - Attività per Acuti in Regime ordinario - Anno 2019</t>
  </si>
  <si>
    <t>Mobilità ospedaliera interregionale - Attività per Acuti in Regime ordinario - Anno 2019</t>
  </si>
  <si>
    <t xml:space="preserve">Tabella 4.3: Mobilità ospedaliera interregionale. Attività per Acuti in regime ordinario. Anno 2019
</t>
  </si>
  <si>
    <t xml:space="preserve">REGIONE </t>
  </si>
  <si>
    <t>Totale ricoveri erogati nella Regione
**</t>
  </si>
  <si>
    <t>MOBILITÀ ATTIVA</t>
  </si>
  <si>
    <t>Ricoveri di  residenti all'estero</t>
  </si>
  <si>
    <t>Totale ricoveri di residenti</t>
  </si>
  <si>
    <t>MOBILITÀ PASSIVA</t>
  </si>
  <si>
    <t>Saldo Ricoveri 
**</t>
  </si>
  <si>
    <t>Dimissioni di residenti che provengono da altre regioni</t>
  </si>
  <si>
    <t>%</t>
  </si>
  <si>
    <t>Dimissioni di residenti, in  altre regioni</t>
  </si>
  <si>
    <t>Friuli Venezia G.</t>
  </si>
  <si>
    <t>Sono stati considerati i ricoveri da strutture pubbliche e private accreditate.</t>
  </si>
  <si>
    <t>** Il totale ricoveri erogati nella regione non include i residenti all’estero.</t>
  </si>
  <si>
    <t>*** Il saldo ricoveri è calcolato come differenza fra il numero di residenti nella regione ricoverati altrove (mobilità passiva) e il numero di ricoveri erogati a pazienti residenti in altre regioni (mobilità attiva).</t>
  </si>
  <si>
    <t>Tavola 5.23 - Mobilità ospedaliera interregionale - Attività per Acuti in Regime diurno - Anno 2019</t>
  </si>
  <si>
    <t>Tabella 4.4: Mobilità ospedaliera interregionale - Attività per Acuti in Regime diurno - Anno 2019</t>
  </si>
  <si>
    <t>REGIONE</t>
  </si>
  <si>
    <t xml:space="preserve">Totale
ricoveri
erogati
nella Regione
**
</t>
  </si>
  <si>
    <t xml:space="preserve">Ricoveri di
residenti all'estero
</t>
  </si>
  <si>
    <t xml:space="preserve">Totale
ricoveri di residenti
</t>
  </si>
  <si>
    <t>MOBILITA' PASSIVA</t>
  </si>
  <si>
    <t>Saldo Ricoveri (a)</t>
  </si>
  <si>
    <t>Sono stati considerati i ricoveri in strutture pubbliche e private accreditate.</t>
  </si>
  <si>
    <t xml:space="preserve">** Il totale ricoveri erogati nella regione non include i residenti all’estero.
</t>
  </si>
  <si>
    <r>
      <rPr>
        <vertAlign val="superscript"/>
        <sz val="10"/>
        <color theme="1"/>
        <rFont val="Calibri"/>
        <family val="2"/>
        <scheme val="minor"/>
      </rPr>
      <t>***</t>
    </r>
    <r>
      <rPr>
        <sz val="10"/>
        <color theme="1"/>
        <rFont val="Calibri"/>
        <family val="2"/>
        <scheme val="minor"/>
      </rPr>
      <t xml:space="preserve"> il saldo ricoveri è calcolato come differenza fra il numero di residenti nella regione ricoverati altrove (mobilità passiva) ed il numero di ricoveri erogati a pazienti residenti in altre regioni (mobilità attiva).</t>
    </r>
  </si>
  <si>
    <t>Tavola 5.24 - Mobilità ospedaliera interregionale - Attività di Riabilitazione in Regime ordinario - Anno 2019</t>
  </si>
  <si>
    <t>Tabella 4.5: Mobilità ospedaliera interregionale - Attività di Riabilitazione in Regime ordinario - Anno 2019</t>
  </si>
  <si>
    <t>REGIONE DI RICOVERO</t>
  </si>
  <si>
    <t>Totale
ricoveri
erogati
nella Regione
**</t>
  </si>
  <si>
    <t xml:space="preserve">Ricoveri di
residenti 
all'estero
</t>
  </si>
  <si>
    <t>Saldo Ricoveri
 ***</t>
  </si>
  <si>
    <t>*** il saldo ricoveri è calcolato come differenza fra il numero di residenti nella regione ricoverati altrove (mobilità passiva) ed il numero di ricoveri erogati a pazienti residenti in altre regioni (mobilità attiva).</t>
  </si>
  <si>
    <t>Tavola 5.25 - Mobilità ospedaliera interregionale - Attività di Riabilitazione in Regime diurno - Anno 2019</t>
  </si>
  <si>
    <t>Tabella 4.6: Mobilità ospedaliera interregionale - Attività di Riabilitazione in Regime diurno - Anno 2019</t>
  </si>
  <si>
    <t>MOBILITA' ATTIVA</t>
  </si>
  <si>
    <t>***il saldo ricoveri è calcolato come differenza fra il numero di residenti nella regione ricoverati altrove (mobilità passiva) ed il numero di ricoveri erogati a pazienti residenti in altre regioni (mobilità attiva).</t>
  </si>
  <si>
    <t>Tavola 5.26 - Mobilità ospedaliera interregionale - Attività di Lungodegenza - Anno 2019</t>
  </si>
  <si>
    <t>Tabella 4.7: Mobilità ospedaliera interregionale - Attività di Lungodegenza - Anno 2019</t>
  </si>
  <si>
    <t>Saldo Ricoveri 
***</t>
  </si>
  <si>
    <t xml:space="preserve">**Il totale ricoveri erogati nella regione non include i residenti all’estero.
</t>
  </si>
  <si>
    <t xml:space="preserve"> La voce "Lungodegenza" comprende le dimissioni in Regime ordinario e Regime diurno.</t>
  </si>
  <si>
    <t>Fonte dati: Ministero della salute. Rapporto SDO 2019</t>
  </si>
  <si>
    <t>Principali punti di somministrazione</t>
  </si>
  <si>
    <t>Dosi somministrate</t>
  </si>
  <si>
    <t>Dosi consegnate</t>
  </si>
  <si>
    <t>Casi Totali</t>
  </si>
  <si>
    <t>Casi per 100 persone</t>
  </si>
  <si>
    <t>Dosi somministrate per 100 persone</t>
  </si>
  <si>
    <t>Deceduti</t>
  </si>
  <si>
    <t>Tasso mortalità</t>
  </si>
  <si>
    <t>Tasso letalità</t>
  </si>
  <si>
    <t>Popolazione al 31/12/2020</t>
  </si>
  <si>
    <t>Prima dose</t>
  </si>
  <si>
    <t>Seconda dose</t>
  </si>
  <si>
    <t>Pregressa infezione</t>
  </si>
  <si>
    <t>Dose addizionale booster</t>
  </si>
  <si>
    <t>12-19</t>
  </si>
  <si>
    <t>20-29</t>
  </si>
  <si>
    <t>30-39</t>
  </si>
  <si>
    <t>40-49</t>
  </si>
  <si>
    <t>50-59</t>
  </si>
  <si>
    <t>Friuli-V. Giulia</t>
  </si>
  <si>
    <t>60-69</t>
  </si>
  <si>
    <t>70-79</t>
  </si>
  <si>
    <t>80 e oltre</t>
  </si>
  <si>
    <t>Trentino Alto A.</t>
  </si>
  <si>
    <t>Italia - Lombardia</t>
  </si>
  <si>
    <t>Tabella 4.11: Deceduti e dimessi/guariti in Abruzzo e in Italia al 30 novembre 2021</t>
  </si>
  <si>
    <t>Dimessi/Guariti</t>
  </si>
  <si>
    <t>Dimessi - Guariti per 100 persone</t>
  </si>
  <si>
    <t>Deceduti per 100 persone</t>
  </si>
  <si>
    <t>Grafico 4.12: Deceduti e dimessi/guariti in Abruzzo al 30 novembre 2021</t>
  </si>
  <si>
    <t>Tabella 4.9: Vaccini somministrati in Abruzzo e in Italia per classe di età, tipologia di dose e relativa popolazione al 30 novembre 2021.</t>
  </si>
  <si>
    <t>Popolazione</t>
  </si>
  <si>
    <t>Grafico 4.11: Deceduti e dimessi/guariti in Italia al 30 novembre 2021.</t>
  </si>
  <si>
    <t xml:space="preserve">Tabella 4.10: Dati riepilogo Covid per regione ordinati per tasso di mortalità al 30 novembre 2021 </t>
  </si>
  <si>
    <t>Tabella 4.8: Punti somministrazione del vaccino, dosi somministrate e dosi consegnate per regione al 30 novembre 2021</t>
  </si>
  <si>
    <t>Regione</t>
  </si>
  <si>
    <t>Trentino-A. Adige</t>
  </si>
  <si>
    <t>Dati covid al 30 novembre 2021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</si>
  <si>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</si>
  <si>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</si>
  <si>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</si>
  <si>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</si>
  <si>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</si>
  <si>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</si>
  <si>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</si>
  <si>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</si>
  <si>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</si>
  <si>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</si>
  <si>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Tot gen-ott</t>
  </si>
  <si>
    <t xml:space="preserve">Grafico 4.15: Decessi totali in Abruzzo per provincia nel periodo gennaio-ottobre 
Anni 2020 e 2021 
</t>
  </si>
  <si>
    <t>Media 2015-2019</t>
  </si>
  <si>
    <t>Grafico 4.13: Decessi totali dei residenti  in Abruzzo nel periodo gennaio-ottobre. Anni 2020 e 2021</t>
  </si>
  <si>
    <t xml:space="preserve">Grafico 4.14: Decessi totali in Abruzzo nel periodo gennaio - settembre. Media anni 2015-2019 e anni 2020, 2021 </t>
  </si>
  <si>
    <t>Decessi totali in Abruzzo</t>
  </si>
  <si>
    <t>Fonte dati:Istat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</si>
</sst>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_-;\-* #,##0.0_-;_-* &quot;-&quot;?_-;_-@_-"/>
    <numFmt numFmtId="165" formatCode="0.0"/>
    <numFmt numFmtId="166" formatCode="_(* #,##0.00_);_(* \(#,##0.00\);_(* &quot;-&quot;??_);_(@_)"/>
    <numFmt numFmtId="167" formatCode="_-* #,##0.00\ _€_-;\-* #,##0.00\ _€_-;_-* &quot;-&quot;??\ _€_-;_-@_-"/>
    <numFmt numFmtId="168" formatCode="#,##0.0"/>
    <numFmt numFmtId="169" formatCode="_(* #,##0_);_(* \(#,##0\);_(* &quot;-&quot;_);_(@_)"/>
    <numFmt numFmtId="170" formatCode="_(* #,##0.0_);_(* \(#,##0.0\);_(* &quot;-&quot;_);_(@_)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18"/>
      <name val="Verdana"/>
      <family val="2"/>
    </font>
    <font>
      <sz val="11"/>
      <name val="Calibri"/>
      <family val="2"/>
      <scheme val="minor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b/>
      <sz val="9"/>
      <name val="Courier New"/>
      <family val="3"/>
    </font>
    <font>
      <b/>
      <sz val="10"/>
      <color theme="0" tint="-0.34998626667073579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8"/>
      <name val="Verdana"/>
      <family val="2"/>
    </font>
    <font>
      <sz val="8"/>
      <name val="Arial"/>
      <family val="2"/>
    </font>
    <font>
      <b/>
      <sz val="8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u/>
      <sz val="8"/>
      <name val="Verdana"/>
      <family val="2"/>
    </font>
    <font>
      <sz val="8"/>
      <color theme="0" tint="-0.34998626667073579"/>
      <name val="Verdana"/>
      <family val="2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Arial Narrow"/>
      <family val="2"/>
    </font>
    <font>
      <sz val="8"/>
      <color rgb="FF00B050"/>
      <name val="Arial Narrow"/>
      <family val="2"/>
    </font>
    <font>
      <sz val="8"/>
      <color rgb="FFC00000"/>
      <name val="Arial Narrow"/>
      <family val="2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color rgb="FF00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sz val="10"/>
      <color rgb="FF0070C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7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left" vertical="center" indent="5"/>
    </xf>
    <xf numFmtId="3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left" vertical="center" indent="5"/>
    </xf>
    <xf numFmtId="3" fontId="5" fillId="0" borderId="5" xfId="0" applyNumberFormat="1" applyFont="1" applyBorder="1" applyAlignment="1">
      <alignment vertical="center"/>
    </xf>
    <xf numFmtId="2" fontId="5" fillId="0" borderId="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2" fontId="4" fillId="0" borderId="7" xfId="0" applyNumberFormat="1" applyFont="1" applyBorder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 vertical="center" readingOrder="1"/>
    </xf>
    <xf numFmtId="164" fontId="9" fillId="0" borderId="0" xfId="0" applyNumberFormat="1" applyFont="1"/>
    <xf numFmtId="0" fontId="0" fillId="0" borderId="0" xfId="0" applyAlignment="1"/>
    <xf numFmtId="0" fontId="0" fillId="0" borderId="0" xfId="0" applyAlignment="1">
      <alignment wrapText="1"/>
    </xf>
    <xf numFmtId="0" fontId="10" fillId="0" borderId="8" xfId="0" applyFont="1" applyBorder="1" applyAlignment="1">
      <alignment horizontal="left"/>
    </xf>
    <xf numFmtId="0" fontId="11" fillId="0" borderId="0" xfId="0" applyFont="1"/>
    <xf numFmtId="0" fontId="12" fillId="2" borderId="9" xfId="0" applyFont="1" applyFill="1" applyBorder="1" applyAlignment="1">
      <alignment horizontal="right" vertical="top" wrapText="1"/>
    </xf>
    <xf numFmtId="0" fontId="12" fillId="2" borderId="10" xfId="0" applyFont="1" applyFill="1" applyBorder="1" applyAlignment="1">
      <alignment horizontal="right" vertical="top" wrapText="1"/>
    </xf>
    <xf numFmtId="0" fontId="12" fillId="2" borderId="11" xfId="0" applyFont="1" applyFill="1" applyBorder="1" applyAlignment="1">
      <alignment horizontal="right" vertical="top" wrapText="1"/>
    </xf>
    <xf numFmtId="0" fontId="13" fillId="2" borderId="9" xfId="0" applyFont="1" applyFill="1" applyBorder="1" applyAlignment="1">
      <alignment vertical="top" wrapText="1"/>
    </xf>
    <xf numFmtId="0" fontId="13" fillId="2" borderId="10" xfId="0" applyFont="1" applyFill="1" applyBorder="1" applyAlignment="1">
      <alignment vertical="top" wrapText="1"/>
    </xf>
    <xf numFmtId="0" fontId="13" fillId="2" borderId="11" xfId="0" applyFont="1" applyFill="1" applyBorder="1" applyAlignment="1">
      <alignment vertical="top" wrapText="1"/>
    </xf>
    <xf numFmtId="165" fontId="0" fillId="0" borderId="0" xfId="0" applyNumberFormat="1"/>
    <xf numFmtId="0" fontId="12" fillId="3" borderId="9" xfId="0" applyFont="1" applyFill="1" applyBorder="1" applyAlignment="1">
      <alignment horizontal="right" vertical="center" wrapText="1"/>
    </xf>
    <xf numFmtId="0" fontId="12" fillId="3" borderId="10" xfId="0" applyFont="1" applyFill="1" applyBorder="1" applyAlignment="1">
      <alignment horizontal="right" vertical="center" wrapText="1"/>
    </xf>
    <xf numFmtId="0" fontId="12" fillId="3" borderId="11" xfId="0" applyFont="1" applyFill="1" applyBorder="1" applyAlignment="1">
      <alignment horizontal="right" vertical="center" wrapText="1"/>
    </xf>
    <xf numFmtId="0" fontId="13" fillId="3" borderId="8" xfId="0" applyFont="1" applyFill="1" applyBorder="1" applyAlignment="1">
      <alignment horizontal="center" vertical="top" wrapText="1"/>
    </xf>
    <xf numFmtId="0" fontId="14" fillId="4" borderId="8" xfId="0" applyFont="1" applyFill="1" applyBorder="1" applyAlignment="1">
      <alignment wrapText="1"/>
    </xf>
    <xf numFmtId="0" fontId="15" fillId="5" borderId="8" xfId="0" applyFont="1" applyFill="1" applyBorder="1" applyAlignment="1">
      <alignment horizontal="center"/>
    </xf>
    <xf numFmtId="0" fontId="15" fillId="5" borderId="12" xfId="0" applyFont="1" applyFill="1" applyBorder="1" applyAlignment="1">
      <alignment horizontal="center"/>
    </xf>
    <xf numFmtId="0" fontId="16" fillId="5" borderId="12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4" borderId="12" xfId="0" applyFont="1" applyFill="1" applyBorder="1" applyAlignment="1">
      <alignment vertical="top" wrapText="1"/>
    </xf>
    <xf numFmtId="0" fontId="20" fillId="4" borderId="8" xfId="0" applyFont="1" applyFill="1" applyBorder="1" applyAlignment="1">
      <alignment vertical="top" wrapText="1"/>
    </xf>
    <xf numFmtId="0" fontId="21" fillId="0" borderId="8" xfId="0" applyNumberFormat="1" applyFont="1" applyBorder="1" applyAlignment="1">
      <alignment horizontal="right"/>
    </xf>
    <xf numFmtId="0" fontId="20" fillId="4" borderId="12" xfId="0" applyFont="1" applyFill="1" applyBorder="1" applyAlignment="1">
      <alignment horizontal="left" vertical="top" wrapText="1"/>
    </xf>
    <xf numFmtId="0" fontId="20" fillId="4" borderId="13" xfId="0" applyFont="1" applyFill="1" applyBorder="1" applyAlignment="1">
      <alignment vertical="top" wrapText="1"/>
    </xf>
    <xf numFmtId="0" fontId="21" fillId="6" borderId="8" xfId="0" applyNumberFormat="1" applyFont="1" applyFill="1" applyBorder="1" applyAlignment="1">
      <alignment horizontal="right"/>
    </xf>
    <xf numFmtId="0" fontId="20" fillId="4" borderId="14" xfId="0" applyFont="1" applyFill="1" applyBorder="1" applyAlignment="1">
      <alignment vertical="top" wrapText="1"/>
    </xf>
    <xf numFmtId="165" fontId="6" fillId="0" borderId="0" xfId="0" applyNumberFormat="1" applyFont="1"/>
    <xf numFmtId="0" fontId="3" fillId="0" borderId="0" xfId="0" applyFont="1" applyAlignment="1"/>
    <xf numFmtId="0" fontId="22" fillId="0" borderId="3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right" vertical="center" wrapText="1"/>
    </xf>
    <xf numFmtId="0" fontId="22" fillId="0" borderId="2" xfId="0" applyFont="1" applyFill="1" applyBorder="1" applyAlignment="1">
      <alignment horizontal="right" vertical="center" wrapText="1"/>
    </xf>
    <xf numFmtId="0" fontId="24" fillId="0" borderId="3" xfId="0" applyFont="1" applyFill="1" applyBorder="1" applyAlignment="1">
      <alignment horizontal="left" vertical="center" wrapText="1"/>
    </xf>
    <xf numFmtId="3" fontId="25" fillId="0" borderId="0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left" vertical="center" wrapText="1"/>
    </xf>
    <xf numFmtId="3" fontId="23" fillId="0" borderId="17" xfId="0" applyNumberFormat="1" applyFont="1" applyFill="1" applyBorder="1" applyAlignment="1">
      <alignment horizontal="right" vertical="center"/>
    </xf>
    <xf numFmtId="3" fontId="22" fillId="0" borderId="17" xfId="0" applyNumberFormat="1" applyFont="1" applyFill="1" applyBorder="1" applyAlignment="1">
      <alignment horizontal="right" vertical="center"/>
    </xf>
    <xf numFmtId="0" fontId="22" fillId="0" borderId="6" xfId="0" applyFont="1" applyFill="1" applyBorder="1" applyAlignment="1">
      <alignment horizontal="left" vertical="center" wrapText="1"/>
    </xf>
    <xf numFmtId="3" fontId="23" fillId="0" borderId="7" xfId="0" applyNumberFormat="1" applyFont="1" applyFill="1" applyBorder="1" applyAlignment="1">
      <alignment horizontal="right" vertical="center"/>
    </xf>
    <xf numFmtId="3" fontId="22" fillId="0" borderId="7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left"/>
    </xf>
    <xf numFmtId="0" fontId="20" fillId="4" borderId="18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 wrapText="1"/>
    </xf>
    <xf numFmtId="0" fontId="27" fillId="3" borderId="8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0" fontId="20" fillId="4" borderId="2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7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0" fillId="0" borderId="5" xfId="0" applyBorder="1"/>
    <xf numFmtId="0" fontId="31" fillId="0" borderId="0" xfId="0" applyFont="1" applyAlignment="1">
      <alignment horizontal="left" vertical="center"/>
    </xf>
    <xf numFmtId="0" fontId="30" fillId="0" borderId="0" xfId="0" applyFont="1"/>
    <xf numFmtId="166" fontId="30" fillId="0" borderId="0" xfId="0" applyNumberFormat="1" applyFont="1"/>
    <xf numFmtId="167" fontId="0" fillId="0" borderId="0" xfId="0" applyNumberFormat="1"/>
    <xf numFmtId="0" fontId="32" fillId="0" borderId="0" xfId="0" applyFont="1"/>
    <xf numFmtId="166" fontId="32" fillId="0" borderId="0" xfId="0" applyNumberFormat="1" applyFont="1"/>
    <xf numFmtId="0" fontId="28" fillId="0" borderId="0" xfId="0" applyFont="1"/>
    <xf numFmtId="166" fontId="0" fillId="0" borderId="0" xfId="0" applyNumberFormat="1"/>
    <xf numFmtId="0" fontId="33" fillId="0" borderId="0" xfId="0" applyFont="1"/>
    <xf numFmtId="0" fontId="30" fillId="0" borderId="0" xfId="0" applyFont="1" applyBorder="1" applyAlignment="1">
      <alignment horizontal="center" vertical="center" wrapText="1"/>
    </xf>
    <xf numFmtId="0" fontId="0" fillId="0" borderId="0" xfId="0" applyBorder="1"/>
    <xf numFmtId="166" fontId="30" fillId="0" borderId="0" xfId="0" applyNumberFormat="1" applyFont="1" applyBorder="1"/>
    <xf numFmtId="0" fontId="9" fillId="0" borderId="0" xfId="0" applyFont="1"/>
    <xf numFmtId="166" fontId="9" fillId="0" borderId="0" xfId="0" applyNumberFormat="1" applyFont="1"/>
    <xf numFmtId="0" fontId="34" fillId="0" borderId="0" xfId="0" applyFont="1"/>
    <xf numFmtId="166" fontId="34" fillId="0" borderId="0" xfId="0" applyNumberFormat="1" applyFont="1"/>
    <xf numFmtId="0" fontId="2" fillId="0" borderId="0" xfId="0" applyFont="1"/>
    <xf numFmtId="0" fontId="35" fillId="0" borderId="0" xfId="0" applyFont="1"/>
    <xf numFmtId="0" fontId="33" fillId="0" borderId="0" xfId="0" applyFont="1" applyBorder="1"/>
    <xf numFmtId="0" fontId="36" fillId="0" borderId="0" xfId="0" applyFont="1"/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right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37" fillId="0" borderId="0" xfId="0" applyFont="1"/>
    <xf numFmtId="0" fontId="4" fillId="0" borderId="0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right" vertical="center" wrapText="1"/>
    </xf>
    <xf numFmtId="0" fontId="22" fillId="0" borderId="2" xfId="0" applyFont="1" applyBorder="1" applyAlignment="1">
      <alignment horizontal="right" vertical="center" wrapText="1"/>
    </xf>
    <xf numFmtId="0" fontId="22" fillId="0" borderId="1" xfId="0" applyFont="1" applyBorder="1" applyAlignment="1">
      <alignment horizontal="right" vertical="center" wrapText="1"/>
    </xf>
    <xf numFmtId="0" fontId="22" fillId="0" borderId="2" xfId="0" applyFont="1" applyBorder="1" applyAlignment="1">
      <alignment horizontal="right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4" fillId="0" borderId="3" xfId="0" applyFont="1" applyBorder="1" applyAlignment="1">
      <alignment vertical="center"/>
    </xf>
    <xf numFmtId="3" fontId="24" fillId="0" borderId="0" xfId="0" applyNumberFormat="1" applyFont="1" applyBorder="1" applyAlignment="1"/>
    <xf numFmtId="168" fontId="24" fillId="0" borderId="0" xfId="0" applyNumberFormat="1" applyFont="1" applyBorder="1" applyAlignment="1"/>
    <xf numFmtId="3" fontId="24" fillId="0" borderId="15" xfId="0" applyNumberFormat="1" applyFont="1" applyBorder="1" applyAlignment="1"/>
    <xf numFmtId="3" fontId="0" fillId="0" borderId="0" xfId="0" applyNumberFormat="1"/>
    <xf numFmtId="0" fontId="22" fillId="0" borderId="3" xfId="0" applyFont="1" applyBorder="1" applyAlignment="1">
      <alignment vertical="center"/>
    </xf>
    <xf numFmtId="3" fontId="22" fillId="0" borderId="0" xfId="0" applyNumberFormat="1" applyFont="1" applyBorder="1" applyAlignment="1"/>
    <xf numFmtId="168" fontId="22" fillId="0" borderId="0" xfId="0" applyNumberFormat="1" applyFont="1" applyBorder="1" applyAlignment="1"/>
    <xf numFmtId="3" fontId="22" fillId="0" borderId="15" xfId="0" applyNumberFormat="1" applyFont="1" applyBorder="1" applyAlignment="1"/>
    <xf numFmtId="0" fontId="5" fillId="0" borderId="0" xfId="0" applyFont="1" applyBorder="1" applyAlignment="1">
      <alignment vertical="center" wrapText="1"/>
    </xf>
    <xf numFmtId="169" fontId="38" fillId="0" borderId="0" xfId="0" applyNumberFormat="1" applyFont="1" applyBorder="1" applyAlignment="1">
      <alignment vertical="center"/>
    </xf>
    <xf numFmtId="169" fontId="39" fillId="0" borderId="0" xfId="0" applyNumberFormat="1" applyFont="1" applyBorder="1" applyAlignment="1">
      <alignment vertical="center"/>
    </xf>
    <xf numFmtId="170" fontId="39" fillId="0" borderId="0" xfId="0" applyNumberFormat="1" applyFont="1" applyBorder="1" applyAlignment="1">
      <alignment vertical="center"/>
    </xf>
    <xf numFmtId="169" fontId="40" fillId="0" borderId="0" xfId="0" applyNumberFormat="1" applyFont="1" applyBorder="1" applyAlignment="1">
      <alignment vertical="center"/>
    </xf>
    <xf numFmtId="0" fontId="5" fillId="0" borderId="0" xfId="0" applyFont="1" applyBorder="1"/>
    <xf numFmtId="169" fontId="5" fillId="0" borderId="0" xfId="0" applyNumberFormat="1" applyFont="1" applyBorder="1"/>
    <xf numFmtId="0" fontId="41" fillId="0" borderId="0" xfId="0" applyFont="1"/>
    <xf numFmtId="0" fontId="42" fillId="0" borderId="0" xfId="0" applyFont="1"/>
    <xf numFmtId="0" fontId="43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/>
    </xf>
    <xf numFmtId="0" fontId="2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3" fontId="5" fillId="0" borderId="0" xfId="0" applyNumberFormat="1" applyFont="1" applyBorder="1" applyAlignment="1"/>
    <xf numFmtId="168" fontId="5" fillId="0" borderId="0" xfId="0" applyNumberFormat="1" applyFont="1" applyBorder="1" applyAlignment="1"/>
    <xf numFmtId="3" fontId="5" fillId="0" borderId="15" xfId="0" applyNumberFormat="1" applyFont="1" applyBorder="1" applyAlignment="1"/>
    <xf numFmtId="0" fontId="2" fillId="0" borderId="0" xfId="0" applyFont="1" applyBorder="1"/>
    <xf numFmtId="3" fontId="4" fillId="0" borderId="0" xfId="0" applyNumberFormat="1" applyFont="1" applyBorder="1" applyAlignment="1"/>
    <xf numFmtId="168" fontId="4" fillId="0" borderId="0" xfId="0" applyNumberFormat="1" applyFont="1" applyBorder="1" applyAlignment="1"/>
    <xf numFmtId="3" fontId="4" fillId="0" borderId="15" xfId="0" applyNumberFormat="1" applyFont="1" applyBorder="1" applyAlignment="1"/>
    <xf numFmtId="170" fontId="38" fillId="0" borderId="0" xfId="0" applyNumberFormat="1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5" fillId="0" borderId="0" xfId="0" applyFont="1" applyBorder="1" applyAlignment="1"/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5" fillId="0" borderId="0" xfId="0" applyFont="1"/>
    <xf numFmtId="0" fontId="4" fillId="0" borderId="3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3" fontId="5" fillId="0" borderId="0" xfId="0" applyNumberFormat="1" applyFont="1" applyBorder="1"/>
    <xf numFmtId="0" fontId="7" fillId="0" borderId="0" xfId="0" applyFont="1" applyAlignment="1"/>
    <xf numFmtId="0" fontId="19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3" fontId="0" fillId="0" borderId="0" xfId="0" applyNumberFormat="1" applyFill="1" applyBorder="1"/>
    <xf numFmtId="0" fontId="46" fillId="0" borderId="3" xfId="0" applyFont="1" applyBorder="1"/>
    <xf numFmtId="0" fontId="46" fillId="0" borderId="0" xfId="0" applyFont="1"/>
    <xf numFmtId="3" fontId="46" fillId="0" borderId="0" xfId="0" applyNumberFormat="1" applyFont="1"/>
    <xf numFmtId="10" fontId="46" fillId="0" borderId="0" xfId="1" applyNumberFormat="1" applyFont="1"/>
    <xf numFmtId="9" fontId="46" fillId="0" borderId="0" xfId="1" applyFont="1"/>
    <xf numFmtId="0" fontId="4" fillId="0" borderId="3" xfId="0" applyFont="1" applyBorder="1" applyAlignment="1">
      <alignment horizontal="left"/>
    </xf>
    <xf numFmtId="3" fontId="5" fillId="0" borderId="0" xfId="0" applyNumberFormat="1" applyFont="1"/>
    <xf numFmtId="0" fontId="0" fillId="0" borderId="3" xfId="0" applyFont="1" applyBorder="1"/>
    <xf numFmtId="10" fontId="0" fillId="0" borderId="0" xfId="1" applyNumberFormat="1" applyFont="1"/>
    <xf numFmtId="9" fontId="0" fillId="0" borderId="0" xfId="1" applyFont="1"/>
    <xf numFmtId="0" fontId="2" fillId="0" borderId="3" xfId="0" applyFont="1" applyBorder="1"/>
    <xf numFmtId="3" fontId="2" fillId="0" borderId="0" xfId="0" applyNumberFormat="1" applyFont="1"/>
    <xf numFmtId="10" fontId="2" fillId="0" borderId="0" xfId="1" applyNumberFormat="1" applyFont="1"/>
    <xf numFmtId="9" fontId="2" fillId="0" borderId="0" xfId="1" applyFont="1"/>
    <xf numFmtId="10" fontId="47" fillId="0" borderId="0" xfId="1" applyNumberFormat="1" applyFont="1"/>
    <xf numFmtId="3" fontId="4" fillId="0" borderId="0" xfId="0" applyNumberFormat="1" applyFont="1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165" fontId="0" fillId="0" borderId="0" xfId="0" applyNumberFormat="1" applyAlignment="1">
      <alignment horizontal="right"/>
    </xf>
    <xf numFmtId="0" fontId="48" fillId="0" borderId="0" xfId="0" applyFont="1" applyAlignment="1">
      <alignment horizontal="left"/>
    </xf>
    <xf numFmtId="3" fontId="33" fillId="0" borderId="0" xfId="0" applyNumberFormat="1" applyFont="1"/>
    <xf numFmtId="10" fontId="33" fillId="0" borderId="0" xfId="1" applyNumberFormat="1" applyFont="1"/>
    <xf numFmtId="9" fontId="33" fillId="0" borderId="0" xfId="1" applyNumberFormat="1" applyFont="1"/>
    <xf numFmtId="10" fontId="49" fillId="0" borderId="0" xfId="1" applyNumberFormat="1" applyFont="1"/>
    <xf numFmtId="0" fontId="2" fillId="0" borderId="0" xfId="0" applyFont="1" applyAlignment="1">
      <alignment horizontal="left"/>
    </xf>
    <xf numFmtId="0" fontId="48" fillId="0" borderId="0" xfId="0" applyFont="1" applyAlignment="1">
      <alignment horizontal="right"/>
    </xf>
    <xf numFmtId="3" fontId="33" fillId="0" borderId="0" xfId="0" applyNumberFormat="1" applyFont="1" applyFill="1"/>
    <xf numFmtId="0" fontId="33" fillId="0" borderId="0" xfId="0" applyFont="1" applyFill="1"/>
    <xf numFmtId="0" fontId="48" fillId="0" borderId="0" xfId="0" applyFont="1" applyFill="1"/>
    <xf numFmtId="0" fontId="0" fillId="0" borderId="0" xfId="0" applyAlignment="1">
      <alignment horizontal="left"/>
    </xf>
    <xf numFmtId="0" fontId="50" fillId="0" borderId="0" xfId="0" applyFont="1" applyFill="1" applyBorder="1"/>
    <xf numFmtId="0" fontId="4" fillId="0" borderId="4" xfId="0" applyFont="1" applyBorder="1" applyAlignment="1">
      <alignment vertical="center"/>
    </xf>
    <xf numFmtId="0" fontId="4" fillId="0" borderId="5" xfId="0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left"/>
    </xf>
    <xf numFmtId="10" fontId="5" fillId="0" borderId="0" xfId="1" applyNumberFormat="1" applyFont="1"/>
    <xf numFmtId="3" fontId="0" fillId="0" borderId="0" xfId="0" applyNumberFormat="1" applyFont="1"/>
    <xf numFmtId="3" fontId="24" fillId="0" borderId="0" xfId="0" applyNumberFormat="1" applyFont="1"/>
    <xf numFmtId="10" fontId="24" fillId="0" borderId="0" xfId="1" applyNumberFormat="1" applyFont="1"/>
    <xf numFmtId="165" fontId="0" fillId="0" borderId="0" xfId="0" applyNumberFormat="1" applyAlignment="1">
      <alignment horizontal="right" vertical="center" wrapText="1"/>
    </xf>
    <xf numFmtId="0" fontId="50" fillId="0" borderId="0" xfId="0" applyFont="1"/>
    <xf numFmtId="165" fontId="2" fillId="0" borderId="0" xfId="0" applyNumberFormat="1" applyFont="1" applyAlignment="1">
      <alignment horizontal="right"/>
    </xf>
    <xf numFmtId="0" fontId="50" fillId="0" borderId="0" xfId="0" applyFont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5" fillId="0" borderId="3" xfId="0" applyFont="1" applyBorder="1"/>
    <xf numFmtId="9" fontId="5" fillId="0" borderId="0" xfId="1" applyFont="1"/>
    <xf numFmtId="10" fontId="51" fillId="0" borderId="0" xfId="1" applyNumberFormat="1" applyFont="1"/>
    <xf numFmtId="0" fontId="51" fillId="0" borderId="3" xfId="0" applyFont="1" applyBorder="1"/>
    <xf numFmtId="0" fontId="51" fillId="0" borderId="0" xfId="0" applyFont="1"/>
    <xf numFmtId="3" fontId="51" fillId="0" borderId="0" xfId="0" applyNumberFormat="1" applyFont="1"/>
    <xf numFmtId="0" fontId="4" fillId="0" borderId="3" xfId="0" applyFont="1" applyBorder="1"/>
    <xf numFmtId="9" fontId="4" fillId="0" borderId="0" xfId="1" applyFont="1"/>
    <xf numFmtId="10" fontId="4" fillId="0" borderId="0" xfId="1" applyNumberFormat="1" applyFont="1"/>
    <xf numFmtId="10" fontId="52" fillId="0" borderId="0" xfId="1" applyNumberFormat="1" applyFont="1"/>
    <xf numFmtId="9" fontId="51" fillId="0" borderId="0" xfId="1" applyFont="1"/>
    <xf numFmtId="0" fontId="53" fillId="0" borderId="3" xfId="0" applyFont="1" applyBorder="1" applyAlignment="1">
      <alignment horizontal="left"/>
    </xf>
    <xf numFmtId="3" fontId="54" fillId="0" borderId="0" xfId="0" applyNumberFormat="1" applyFont="1"/>
    <xf numFmtId="9" fontId="54" fillId="0" borderId="0" xfId="1" applyNumberFormat="1" applyFont="1"/>
    <xf numFmtId="10" fontId="54" fillId="0" borderId="0" xfId="1" applyNumberFormat="1" applyFont="1"/>
    <xf numFmtId="10" fontId="55" fillId="0" borderId="0" xfId="1" applyNumberFormat="1" applyFont="1"/>
    <xf numFmtId="0" fontId="53" fillId="0" borderId="0" xfId="0" applyFont="1" applyAlignment="1">
      <alignment horizontal="left"/>
    </xf>
    <xf numFmtId="0" fontId="48" fillId="0" borderId="0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 horizontal="left"/>
    </xf>
    <xf numFmtId="3" fontId="54" fillId="0" borderId="0" xfId="0" applyNumberFormat="1" applyFont="1" applyFill="1" applyBorder="1"/>
    <xf numFmtId="3" fontId="54" fillId="0" borderId="0" xfId="0" applyNumberFormat="1" applyFont="1" applyFill="1" applyBorder="1" applyAlignment="1">
      <alignment vertical="center"/>
    </xf>
    <xf numFmtId="3" fontId="53" fillId="0" borderId="0" xfId="0" applyNumberFormat="1" applyFont="1" applyFill="1" applyBorder="1"/>
    <xf numFmtId="3" fontId="48" fillId="0" borderId="0" xfId="0" applyNumberFormat="1" applyFont="1" applyFill="1" applyBorder="1"/>
    <xf numFmtId="0" fontId="19" fillId="0" borderId="0" xfId="0" applyFont="1" applyFill="1" applyBorder="1" applyAlignment="1">
      <alignment horizontal="left"/>
    </xf>
    <xf numFmtId="3" fontId="5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3" fontId="0" fillId="0" borderId="0" xfId="0" applyNumberFormat="1" applyBorder="1"/>
    <xf numFmtId="3" fontId="2" fillId="0" borderId="0" xfId="0" applyNumberFormat="1" applyFont="1" applyBorder="1"/>
    <xf numFmtId="0" fontId="0" fillId="0" borderId="0" xfId="0" applyFon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BD92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887904636920384"/>
          <c:y val="2.1905312259114178E-2"/>
          <c:w val="0.70253062117235343"/>
          <c:h val="0.848702377603344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'Graf. 4.1-4.2'!$C$9</c:f>
              <c:strCache>
                <c:ptCount val="1"/>
                <c:pt idx="0">
                  <c:v> Abruzzo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'Graf. 4.1-4.2'!$B$10:$B$19</c:f>
              <c:strCache>
                <c:ptCount val="10"/>
                <c:pt idx="0">
                  <c:v>Tumore alla mammella</c:v>
                </c:pt>
                <c:pt idx="1">
                  <c:v>Tumore alla prostata</c:v>
                </c:pt>
                <c:pt idx="2">
                  <c:v>Tumore al colon retto</c:v>
                </c:pt>
                <c:pt idx="3">
                  <c:v>Tumore all'utero</c:v>
                </c:pt>
                <c:pt idx="4">
                  <c:v>Bypass coronarico</c:v>
                </c:pt>
                <c:pt idx="5">
                  <c:v>Angioplastica 
coronarica (PTCA)</c:v>
                </c:pt>
                <c:pt idx="6">
                  <c:v>Endoarteriectomia
carotidea</c:v>
                </c:pt>
                <c:pt idx="7">
                  <c:v>Protesi d'anca</c:v>
                </c:pt>
                <c:pt idx="8">
                  <c:v>Tumore al polmone</c:v>
                </c:pt>
                <c:pt idx="9">
                  <c:v>Tonsillectomia</c:v>
                </c:pt>
              </c:strCache>
            </c:strRef>
          </c:cat>
          <c:val>
            <c:numRef>
              <c:f>'Graf. 4.1-4.2'!$C$10:$C$19</c:f>
              <c:numCache>
                <c:formatCode>_-* #,##0.0_-;\-* #,##0.0_-;_-* "-"?_-;_-@_-</c:formatCode>
                <c:ptCount val="10"/>
                <c:pt idx="0">
                  <c:v>31.068965517241381</c:v>
                </c:pt>
                <c:pt idx="1">
                  <c:v>79.211229946524071</c:v>
                </c:pt>
                <c:pt idx="2">
                  <c:v>18.811934900542497</c:v>
                </c:pt>
                <c:pt idx="3">
                  <c:v>24.836206896551722</c:v>
                </c:pt>
                <c:pt idx="4">
                  <c:v>20.6</c:v>
                </c:pt>
                <c:pt idx="5">
                  <c:v>18.38294573643411</c:v>
                </c:pt>
                <c:pt idx="6">
                  <c:v>51.402735562310028</c:v>
                </c:pt>
                <c:pt idx="7">
                  <c:v>42.46033653846154</c:v>
                </c:pt>
                <c:pt idx="8">
                  <c:v>15.408536585365853</c:v>
                </c:pt>
                <c:pt idx="9">
                  <c:v>127.98684210526316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BB-475B-8897-8150DCA19482}"/>
            </c:ext>
          </c:extLst>
        </c:ser>
        <c:ser>
          <c:idx val="1"/>
          <c:order val="1"/>
          <c:tx>
            <c:strRef>
              <c:f>'Graf. 4.1-4.2'!$D$9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'Graf. 4.1-4.2'!$B$10:$B$19</c:f>
              <c:strCache>
                <c:ptCount val="10"/>
                <c:pt idx="0">
                  <c:v>Tumore alla mammella</c:v>
                </c:pt>
                <c:pt idx="1">
                  <c:v>Tumore alla prostata</c:v>
                </c:pt>
                <c:pt idx="2">
                  <c:v>Tumore al colon retto</c:v>
                </c:pt>
                <c:pt idx="3">
                  <c:v>Tumore all'utero</c:v>
                </c:pt>
                <c:pt idx="4">
                  <c:v>Bypass coronarico</c:v>
                </c:pt>
                <c:pt idx="5">
                  <c:v>Angioplastica 
coronarica (PTCA)</c:v>
                </c:pt>
                <c:pt idx="6">
                  <c:v>Endoarteriectomia
carotidea</c:v>
                </c:pt>
                <c:pt idx="7">
                  <c:v>Protesi d'anca</c:v>
                </c:pt>
                <c:pt idx="8">
                  <c:v>Tumore al polmone</c:v>
                </c:pt>
                <c:pt idx="9">
                  <c:v>Tonsillectomia</c:v>
                </c:pt>
              </c:strCache>
            </c:strRef>
          </c:cat>
          <c:val>
            <c:numRef>
              <c:f>'Graf. 4.1-4.2'!$D$10:$D$19</c:f>
              <c:numCache>
                <c:formatCode>_-* #,##0.0_-;\-* #,##0.0_-;_-* "-"?_-;_-@_-</c:formatCode>
                <c:ptCount val="10"/>
                <c:pt idx="0">
                  <c:v>26.638555034969784</c:v>
                </c:pt>
                <c:pt idx="1">
                  <c:v>52.807746068724519</c:v>
                </c:pt>
                <c:pt idx="2">
                  <c:v>23.06656188605108</c:v>
                </c:pt>
                <c:pt idx="3">
                  <c:v>25.176833976833976</c:v>
                </c:pt>
                <c:pt idx="4">
                  <c:v>22.251399491094148</c:v>
                </c:pt>
                <c:pt idx="5">
                  <c:v>27.280829158431768</c:v>
                </c:pt>
                <c:pt idx="6">
                  <c:v>44.178336893741594</c:v>
                </c:pt>
                <c:pt idx="7">
                  <c:v>80.483678808613405</c:v>
                </c:pt>
                <c:pt idx="8">
                  <c:v>23.614437671805906</c:v>
                </c:pt>
                <c:pt idx="9">
                  <c:v>121.92006937561942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BB-475B-8897-8150DCA19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axId val="179822976"/>
        <c:axId val="179825664"/>
      </c:barChart>
      <c:catAx>
        <c:axId val="1798229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79825664"/>
        <c:crosses val="autoZero"/>
        <c:auto val="1"/>
        <c:lblAlgn val="ctr"/>
        <c:lblOffset val="100"/>
        <c:noMultiLvlLbl val="0"/>
      </c:catAx>
      <c:valAx>
        <c:axId val="17982566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798229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30286504811898513"/>
          <c:y val="0.92746609798775137"/>
          <c:w val="0.51657939632545935"/>
          <c:h val="7.0993729950422857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rgbClr val="BD92DE"/>
        </a:gs>
        <a:gs pos="100000">
          <a:schemeClr val="bg1"/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467361438535438E-2"/>
          <c:y val="3.2882035578885971E-2"/>
          <c:w val="0.9144130275144835"/>
          <c:h val="0.695601169590643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'Graf. 4.10'!$B$5</c:f>
              <c:strCache>
                <c:ptCount val="1"/>
                <c:pt idx="0">
                  <c:v>Ricoveri entro Regione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E20-4B05-A893-6D976098A28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E20-4B05-A893-6D976098A285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E20-4B05-A893-6D976098A285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E20-4B05-A893-6D976098A285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6-5E20-4B05-A893-6D976098A285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E20-4B05-A893-6D976098A285}"/>
              </c:ext>
            </c:extLst>
          </c:dPt>
          <c:dLbls>
            <c:dLbl>
              <c:idx val="21"/>
              <c:layout>
                <c:manualLayout>
                  <c:x val="1.0357970013675017E-2"/>
                  <c:y val="-2.015884967947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E20-4B05-A893-6D976098A2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5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'Graf. 4.10'!$A$6:$A$27</c:f>
              <c:strCache>
                <c:ptCount val="22"/>
                <c:pt idx="0">
                  <c:v>Emilia-Romagna</c:v>
                </c:pt>
                <c:pt idx="1">
                  <c:v>P.A. Bolzano</c:v>
                </c:pt>
                <c:pt idx="2">
                  <c:v>P.A. Trento</c:v>
                </c:pt>
                <c:pt idx="3">
                  <c:v>Marche</c:v>
                </c:pt>
                <c:pt idx="4">
                  <c:v>Liguria</c:v>
                </c:pt>
                <c:pt idx="5">
                  <c:v>Basilicata</c:v>
                </c:pt>
                <c:pt idx="6">
                  <c:v>Umbria</c:v>
                </c:pt>
                <c:pt idx="7">
                  <c:v>Abruzzo</c:v>
                </c:pt>
                <c:pt idx="8">
                  <c:v>Piemonte</c:v>
                </c:pt>
                <c:pt idx="9">
                  <c:v>ITALIA</c:v>
                </c:pt>
                <c:pt idx="10">
                  <c:v>Veneto</c:v>
                </c:pt>
                <c:pt idx="11">
                  <c:v>Valle d'Aosta</c:v>
                </c:pt>
                <c:pt idx="12">
                  <c:v>Lazio</c:v>
                </c:pt>
                <c:pt idx="13">
                  <c:v>Sardegna</c:v>
                </c:pt>
                <c:pt idx="14">
                  <c:v>Friuli-Venezia G.</c:v>
                </c:pt>
                <c:pt idx="15">
                  <c:v>Campania</c:v>
                </c:pt>
                <c:pt idx="16">
                  <c:v>Calabria</c:v>
                </c:pt>
                <c:pt idx="17">
                  <c:v>Sicilia</c:v>
                </c:pt>
                <c:pt idx="18">
                  <c:v>Lombardia</c:v>
                </c:pt>
                <c:pt idx="19">
                  <c:v>Puglia</c:v>
                </c:pt>
                <c:pt idx="20">
                  <c:v>Toscana</c:v>
                </c:pt>
                <c:pt idx="21">
                  <c:v>Molise</c:v>
                </c:pt>
              </c:strCache>
            </c:strRef>
          </c:cat>
          <c:val>
            <c:numRef>
              <c:f>'Graf. 4.10'!$B$6:$B$27</c:f>
              <c:numCache>
                <c:formatCode>_(* #,##0.00_);_(* \(#,##0.00\);_(* "-"??_);_(@_)</c:formatCode>
                <c:ptCount val="22"/>
                <c:pt idx="0">
                  <c:v>4.7082501213313055</c:v>
                </c:pt>
                <c:pt idx="1">
                  <c:v>3.8552973517049547</c:v>
                </c:pt>
                <c:pt idx="2">
                  <c:v>2.3157986866917812</c:v>
                </c:pt>
                <c:pt idx="3">
                  <c:v>1.8113104684399457</c:v>
                </c:pt>
                <c:pt idx="4">
                  <c:v>1.8605858672804476</c:v>
                </c:pt>
                <c:pt idx="5">
                  <c:v>1.5577078902970647</c:v>
                </c:pt>
                <c:pt idx="6">
                  <c:v>1.3664826041962825</c:v>
                </c:pt>
                <c:pt idx="7">
                  <c:v>1.266150431894504</c:v>
                </c:pt>
                <c:pt idx="8">
                  <c:v>1.2872034266455854</c:v>
                </c:pt>
                <c:pt idx="9">
                  <c:v>1.1722360021036857</c:v>
                </c:pt>
                <c:pt idx="10">
                  <c:v>1.0909678909929315</c:v>
                </c:pt>
                <c:pt idx="11">
                  <c:v>1.1608323691711988</c:v>
                </c:pt>
                <c:pt idx="12">
                  <c:v>0.97099297208766666</c:v>
                </c:pt>
                <c:pt idx="13">
                  <c:v>0.83446050019225115</c:v>
                </c:pt>
                <c:pt idx="14">
                  <c:v>0.80959849708859155</c:v>
                </c:pt>
                <c:pt idx="15">
                  <c:v>0.75747834422122284</c:v>
                </c:pt>
                <c:pt idx="16">
                  <c:v>0.67643876819288185</c:v>
                </c:pt>
                <c:pt idx="17">
                  <c:v>0.71501970093897926</c:v>
                </c:pt>
                <c:pt idx="18">
                  <c:v>0.38365881060093981</c:v>
                </c:pt>
                <c:pt idx="19">
                  <c:v>0.42948997559080915</c:v>
                </c:pt>
                <c:pt idx="20">
                  <c:v>0.34351549006606708</c:v>
                </c:pt>
                <c:pt idx="21">
                  <c:v>8.8686017156420341E-2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E20-4B05-A893-6D976098A285}"/>
            </c:ext>
          </c:extLst>
        </c:ser>
        <c:ser>
          <c:idx val="1"/>
          <c:order val="1"/>
          <c:tx>
            <c:strRef>
              <c:f>'Graf. 4.10'!$C$5</c:f>
              <c:strCache>
                <c:ptCount val="1"/>
                <c:pt idx="0">
                  <c:v>Ricoveri fuori Regione</c:v>
                </c:pt>
              </c:strCache>
            </c:strRef>
          </c:tx>
          <c:spPr>
            <a:ln>
              <a:noFill/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E20-4B05-A893-6D976098A28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E20-4B05-A893-6D976098A285}"/>
              </c:ext>
            </c:extLst>
          </c:dPt>
          <c:dPt>
            <c:idx val="7"/>
            <c:invertIfNegative val="0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5E20-4B05-A893-6D976098A285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E20-4B05-A893-6D976098A285}"/>
              </c:ext>
            </c:extLst>
          </c:dPt>
          <c:dPt>
            <c:idx val="9"/>
            <c:invertIfNegative val="0"/>
            <c:bubble3D val="0"/>
            <c:spPr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0-5E20-4B05-A893-6D976098A285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5E20-4B05-A893-6D976098A285}"/>
              </c:ext>
            </c:extLst>
          </c:dPt>
          <c:dLbls>
            <c:dLbl>
              <c:idx val="0"/>
              <c:layout>
                <c:manualLayout>
                  <c:x val="-1.9715798240263781E-17"/>
                  <c:y val="-1.5644651676431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E20-4B05-A893-6D976098A285}"/>
                </c:ext>
              </c:extLst>
            </c:dLbl>
            <c:dLbl>
              <c:idx val="1"/>
              <c:layout>
                <c:manualLayout>
                  <c:x val="1.9649647960931179E-17"/>
                  <c:y val="-5.5436507936507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E20-4B05-A893-6D976098A285}"/>
                </c:ext>
              </c:extLst>
            </c:dLbl>
            <c:dLbl>
              <c:idx val="2"/>
              <c:layout>
                <c:manualLayout>
                  <c:x val="4.2872454448017148E-3"/>
                  <c:y val="-7.0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E20-4B05-A893-6D976098A285}"/>
                </c:ext>
              </c:extLst>
            </c:dLbl>
            <c:dLbl>
              <c:idx val="3"/>
              <c:layout>
                <c:manualLayout>
                  <c:x val="2.1436227224008574E-3"/>
                  <c:y val="-6.0476190476190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E20-4B05-A893-6D976098A285}"/>
                </c:ext>
              </c:extLst>
            </c:dLbl>
            <c:dLbl>
              <c:idx val="4"/>
              <c:layout>
                <c:manualLayout>
                  <c:x val="0"/>
                  <c:y val="-6.5515873015873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E20-4B05-A893-6D976098A285}"/>
                </c:ext>
              </c:extLst>
            </c:dLbl>
            <c:dLbl>
              <c:idx val="5"/>
              <c:layout>
                <c:manualLayout>
                  <c:x val="0"/>
                  <c:y val="-7.0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E20-4B05-A893-6D976098A285}"/>
                </c:ext>
              </c:extLst>
            </c:dLbl>
            <c:dLbl>
              <c:idx val="6"/>
              <c:layout>
                <c:manualLayout>
                  <c:x val="2.143622722400818E-3"/>
                  <c:y val="-7.0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E20-4B05-A893-6D976098A285}"/>
                </c:ext>
              </c:extLst>
            </c:dLbl>
            <c:dLbl>
              <c:idx val="7"/>
              <c:layout>
                <c:manualLayout>
                  <c:x val="2.1436227224008574E-3"/>
                  <c:y val="-6.0476190476190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E20-4B05-A893-6D976098A285}"/>
                </c:ext>
              </c:extLst>
            </c:dLbl>
            <c:dLbl>
              <c:idx val="8"/>
              <c:layout>
                <c:manualLayout>
                  <c:x val="2.1436227224008574E-3"/>
                  <c:y val="-6.0476190476190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E20-4B05-A893-6D976098A285}"/>
                </c:ext>
              </c:extLst>
            </c:dLbl>
            <c:dLbl>
              <c:idx val="9"/>
              <c:layout>
                <c:manualLayout>
                  <c:x val="4.2872454448017148E-3"/>
                  <c:y val="-6.0476190476190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E20-4B05-A893-6D976098A285}"/>
                </c:ext>
              </c:extLst>
            </c:dLbl>
            <c:dLbl>
              <c:idx val="10"/>
              <c:layout>
                <c:manualLayout>
                  <c:x val="0"/>
                  <c:y val="-6.0476190476190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E20-4B05-A893-6D976098A285}"/>
                </c:ext>
              </c:extLst>
            </c:dLbl>
            <c:dLbl>
              <c:idx val="11"/>
              <c:layout>
                <c:manualLayout>
                  <c:x val="0"/>
                  <c:y val="-6.0476190476190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E20-4B05-A893-6D976098A285}"/>
                </c:ext>
              </c:extLst>
            </c:dLbl>
            <c:dLbl>
              <c:idx val="12"/>
              <c:layout>
                <c:manualLayout>
                  <c:x val="0"/>
                  <c:y val="-8.5674603174603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E20-4B05-A893-6D976098A285}"/>
                </c:ext>
              </c:extLst>
            </c:dLbl>
            <c:dLbl>
              <c:idx val="13"/>
              <c:layout>
                <c:manualLayout>
                  <c:x val="2.1436227224007789E-3"/>
                  <c:y val="-5.0396825396825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5E20-4B05-A893-6D976098A285}"/>
                </c:ext>
              </c:extLst>
            </c:dLbl>
            <c:dLbl>
              <c:idx val="14"/>
              <c:layout>
                <c:manualLayout>
                  <c:x val="7.8598591843724714E-17"/>
                  <c:y val="-6.5515873015873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E20-4B05-A893-6D976098A285}"/>
                </c:ext>
              </c:extLst>
            </c:dLbl>
            <c:dLbl>
              <c:idx val="15"/>
              <c:layout>
                <c:manualLayout>
                  <c:x val="0"/>
                  <c:y val="-8.5674603174603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5E20-4B05-A893-6D976098A285}"/>
                </c:ext>
              </c:extLst>
            </c:dLbl>
            <c:dLbl>
              <c:idx val="16"/>
              <c:layout>
                <c:manualLayout>
                  <c:x val="0"/>
                  <c:y val="-6.5515873015873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5E20-4B05-A893-6D976098A285}"/>
                </c:ext>
              </c:extLst>
            </c:dLbl>
            <c:dLbl>
              <c:idx val="17"/>
              <c:layout>
                <c:manualLayout>
                  <c:x val="0"/>
                  <c:y val="-6.0476190476190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5E20-4B05-A893-6D976098A285}"/>
                </c:ext>
              </c:extLst>
            </c:dLbl>
            <c:dLbl>
              <c:idx val="18"/>
              <c:layout>
                <c:manualLayout>
                  <c:x val="0"/>
                  <c:y val="-7.559523809523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5E20-4B05-A893-6D976098A285}"/>
                </c:ext>
              </c:extLst>
            </c:dLbl>
            <c:dLbl>
              <c:idx val="19"/>
              <c:layout>
                <c:manualLayout>
                  <c:x val="0"/>
                  <c:y val="-6.5515873015873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5E20-4B05-A893-6D976098A285}"/>
                </c:ext>
              </c:extLst>
            </c:dLbl>
            <c:dLbl>
              <c:idx val="20"/>
              <c:layout>
                <c:manualLayout>
                  <c:x val="2.1436227224008574E-3"/>
                  <c:y val="-6.5515873015873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5E20-4B05-A893-6D976098A285}"/>
                </c:ext>
              </c:extLst>
            </c:dLbl>
            <c:dLbl>
              <c:idx val="21"/>
              <c:layout>
                <c:manualLayout>
                  <c:x val="-2.2045247283785339E-3"/>
                  <c:y val="-5.3310677939615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5E20-4B05-A893-6D976098A2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>
                    <a:solidFill>
                      <a:srgbClr val="C0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'Graf. 4.10'!$A$6:$A$27</c:f>
              <c:strCache>
                <c:ptCount val="22"/>
                <c:pt idx="0">
                  <c:v>Emilia-Romagna</c:v>
                </c:pt>
                <c:pt idx="1">
                  <c:v>P.A. Bolzano</c:v>
                </c:pt>
                <c:pt idx="2">
                  <c:v>P.A. Trento</c:v>
                </c:pt>
                <c:pt idx="3">
                  <c:v>Marche</c:v>
                </c:pt>
                <c:pt idx="4">
                  <c:v>Liguria</c:v>
                </c:pt>
                <c:pt idx="5">
                  <c:v>Basilicata</c:v>
                </c:pt>
                <c:pt idx="6">
                  <c:v>Umbria</c:v>
                </c:pt>
                <c:pt idx="7">
                  <c:v>Abruzzo</c:v>
                </c:pt>
                <c:pt idx="8">
                  <c:v>Piemonte</c:v>
                </c:pt>
                <c:pt idx="9">
                  <c:v>ITALIA</c:v>
                </c:pt>
                <c:pt idx="10">
                  <c:v>Veneto</c:v>
                </c:pt>
                <c:pt idx="11">
                  <c:v>Valle d'Aosta</c:v>
                </c:pt>
                <c:pt idx="12">
                  <c:v>Lazio</c:v>
                </c:pt>
                <c:pt idx="13">
                  <c:v>Sardegna</c:v>
                </c:pt>
                <c:pt idx="14">
                  <c:v>Friuli-Venezia G.</c:v>
                </c:pt>
                <c:pt idx="15">
                  <c:v>Campania</c:v>
                </c:pt>
                <c:pt idx="16">
                  <c:v>Calabria</c:v>
                </c:pt>
                <c:pt idx="17">
                  <c:v>Sicilia</c:v>
                </c:pt>
                <c:pt idx="18">
                  <c:v>Lombardia</c:v>
                </c:pt>
                <c:pt idx="19">
                  <c:v>Puglia</c:v>
                </c:pt>
                <c:pt idx="20">
                  <c:v>Toscana</c:v>
                </c:pt>
                <c:pt idx="21">
                  <c:v>Molise</c:v>
                </c:pt>
              </c:strCache>
            </c:strRef>
          </c:cat>
          <c:val>
            <c:numRef>
              <c:f>'Graf. 4.10'!$C$6:$C$27</c:f>
              <c:numCache>
                <c:formatCode>_(* #,##0.00_);_(* \(#,##0.00\);_(* "-"??_);_(@_)</c:formatCode>
                <c:ptCount val="22"/>
                <c:pt idx="0">
                  <c:v>3.4785809785541306E-2</c:v>
                </c:pt>
                <c:pt idx="1">
                  <c:v>2.7871698357494642E-2</c:v>
                </c:pt>
                <c:pt idx="2">
                  <c:v>6.7766787785383281E-2</c:v>
                </c:pt>
                <c:pt idx="3">
                  <c:v>0.163794579563694</c:v>
                </c:pt>
                <c:pt idx="4">
                  <c:v>4.5641403971544932E-2</c:v>
                </c:pt>
                <c:pt idx="5">
                  <c:v>7.3388760211083648E-2</c:v>
                </c:pt>
                <c:pt idx="6">
                  <c:v>6.508727389938726E-2</c:v>
                </c:pt>
                <c:pt idx="7">
                  <c:v>9.1161563752566385E-2</c:v>
                </c:pt>
                <c:pt idx="8">
                  <c:v>2.2051518614362404E-2</c:v>
                </c:pt>
                <c:pt idx="9">
                  <c:v>7.7355795177185327E-2</c:v>
                </c:pt>
                <c:pt idx="10">
                  <c:v>0.12684689801804969</c:v>
                </c:pt>
                <c:pt idx="11">
                  <c:v>5.1775005424941914E-2</c:v>
                </c:pt>
                <c:pt idx="12">
                  <c:v>5.8768258031177349E-2</c:v>
                </c:pt>
                <c:pt idx="13">
                  <c:v>3.0969090719947249E-2</c:v>
                </c:pt>
                <c:pt idx="14">
                  <c:v>2.0895125996659047E-2</c:v>
                </c:pt>
                <c:pt idx="15">
                  <c:v>4.2656365284396591E-2</c:v>
                </c:pt>
                <c:pt idx="16">
                  <c:v>0.11053467289966128</c:v>
                </c:pt>
                <c:pt idx="17">
                  <c:v>3.6151423506007148E-2</c:v>
                </c:pt>
                <c:pt idx="18">
                  <c:v>0.14682342434001858</c:v>
                </c:pt>
                <c:pt idx="19">
                  <c:v>6.3660411204622375E-2</c:v>
                </c:pt>
                <c:pt idx="20">
                  <c:v>9.7716438885233195E-2</c:v>
                </c:pt>
                <c:pt idx="21">
                  <c:v>9.6184332997502522E-2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5E20-4B05-A893-6D976098A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675520"/>
        <c:axId val="115677056"/>
      </c:barChart>
      <c:catAx>
        <c:axId val="115675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15677056"/>
        <c:crosses val="autoZero"/>
        <c:auto val="1"/>
        <c:lblAlgn val="ctr"/>
        <c:lblOffset val="100"/>
        <c:noMultiLvlLbl val="0"/>
      </c:catAx>
      <c:valAx>
        <c:axId val="115677056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15675520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429133858267717"/>
          <c:y val="0.91449912280701751"/>
          <c:w val="0.78126421697287851"/>
          <c:h val="7.6625438596491222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rgbClr val="BD92DE"/>
        </a:gs>
        <a:gs pos="100000">
          <a:schemeClr val="bg1"/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3791541287563"/>
          <c:y val="5.0925925925925923E-2"/>
          <c:w val="0.82942638888888875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 4.9-4.11, Graf 4.11-4.12'!$H$29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8.3333333333334356E-3"/>
                  <c:y val="9.25925925925908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236-4A9D-83F7-4E42662DD1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 4.9-4.11, Graf 4.11-4.12'!$I$28:$K$28</c15:sqref>
                  </c15:fullRef>
                </c:ext>
              </c:extLst>
              <c:f>('Tab 4.9-4.11, Graf 4.11-4.12'!$I$28,'Tab 4.9-4.11, Graf 4.11-4.12'!$K$28)</c:f>
              <c:strCache>
                <c:ptCount val="2"/>
                <c:pt idx="0">
                  <c:v>Dimessi/Guariti</c:v>
                </c:pt>
                <c:pt idx="1">
                  <c:v>Deceduti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 4.9-4.11, Graf 4.11-4.12'!$I$29:$K$29</c15:sqref>
                  </c15:fullRef>
                </c:ext>
              </c:extLst>
              <c:f>('Tab 4.9-4.11, Graf 4.11-4.12'!$I$29,'Tab 4.9-4.11, Graf 4.11-4.12'!$K$29)</c:f>
              <c:numCache>
                <c:formatCode>0.00%</c:formatCode>
                <c:ptCount val="2"/>
                <c:pt idx="0" formatCode="#,##0">
                  <c:v>80880</c:v>
                </c:pt>
                <c:pt idx="1" formatCode="#,##0">
                  <c:v>2591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36-4A9D-83F7-4E42662DD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26784368"/>
        <c:axId val="1621988320"/>
      </c:barChart>
      <c:catAx>
        <c:axId val="182678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21988320"/>
        <c:crosses val="autoZero"/>
        <c:auto val="1"/>
        <c:lblAlgn val="ctr"/>
        <c:lblOffset val="100"/>
        <c:noMultiLvlLbl val="0"/>
      </c:catAx>
      <c:valAx>
        <c:axId val="162198832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678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 4.9-4.11, Graf 4.11-4.12'!$H$30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C47-4EDE-B94B-24342B75BB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 4.9-4.11, Graf 4.11-4.12'!$I$28:$K$28</c15:sqref>
                  </c15:fullRef>
                </c:ext>
              </c:extLst>
              <c:f>('Tab 4.9-4.11, Graf 4.11-4.12'!$I$28,'Tab 4.9-4.11, Graf 4.11-4.12'!$K$28)</c:f>
              <c:strCache>
                <c:ptCount val="2"/>
                <c:pt idx="0">
                  <c:v>Dimessi/Guariti</c:v>
                </c:pt>
                <c:pt idx="1">
                  <c:v>Deceduti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 4.9-4.11, Graf 4.11-4.12'!$I$30:$K$30</c15:sqref>
                  </c15:fullRef>
                </c:ext>
              </c:extLst>
              <c:f>('Tab 4.9-4.11, Graf 4.11-4.12'!$I$30,'Tab 4.9-4.11, Graf 4.11-4.12'!$K$30)</c:f>
              <c:numCache>
                <c:formatCode>0.00%</c:formatCode>
                <c:ptCount val="2"/>
                <c:pt idx="0" formatCode="#,##0">
                  <c:v>4700449</c:v>
                </c:pt>
                <c:pt idx="1" formatCode="#,##0">
                  <c:v>133828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47-4EDE-B94B-24342B75B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26784368"/>
        <c:axId val="1621988320"/>
      </c:barChart>
      <c:catAx>
        <c:axId val="182678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21988320"/>
        <c:crosses val="autoZero"/>
        <c:auto val="1"/>
        <c:lblAlgn val="ctr"/>
        <c:lblOffset val="100"/>
        <c:noMultiLvlLbl val="0"/>
      </c:catAx>
      <c:valAx>
        <c:axId val="162198832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678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000">
                <a:solidFill>
                  <a:sysClr val="windowText" lastClr="000000"/>
                </a:solidFill>
              </a:rPr>
              <a:t>L'Aquila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826535947712418"/>
          <c:y val="7.0555555555555552E-2"/>
          <c:w val="0.85853202614379087"/>
          <c:h val="0.74337626262626266"/>
        </c:manualLayout>
      </c:layout>
      <c:lineChart>
        <c:grouping val="standard"/>
        <c:varyColors val="0"/>
        <c:ser>
          <c:idx val="1"/>
          <c:order val="0"/>
          <c:tx>
            <c:strRef>
              <c:f>'Graf 4.13-4.14-4.15'!$B$9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'Graf 4.13-4.14-4.15'!$C$3:$L$3</c:f>
              <c:strCache>
                <c:ptCount val="10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</c:strCache>
            </c:strRef>
          </c:cat>
          <c:val>
            <c:numRef>
              <c:f>'Graf 4.13-4.14-4.15'!$C$10:$L$10</c:f>
              <c:numCache>
                <c:formatCode>#,##0</c:formatCode>
                <c:ptCount val="10"/>
                <c:pt idx="0">
                  <c:v>318</c:v>
                </c:pt>
                <c:pt idx="1">
                  <c:v>307</c:v>
                </c:pt>
                <c:pt idx="2">
                  <c:v>317</c:v>
                </c:pt>
                <c:pt idx="3">
                  <c:v>295</c:v>
                </c:pt>
                <c:pt idx="4">
                  <c:v>272</c:v>
                </c:pt>
                <c:pt idx="5">
                  <c:v>261</c:v>
                </c:pt>
                <c:pt idx="6">
                  <c:v>259</c:v>
                </c:pt>
                <c:pt idx="7">
                  <c:v>259</c:v>
                </c:pt>
                <c:pt idx="8">
                  <c:v>265</c:v>
                </c:pt>
                <c:pt idx="9">
                  <c:v>360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48-4FDC-8F51-C16D02A3940B}"/>
            </c:ext>
          </c:extLst>
        </c:ser>
        <c:ser>
          <c:idx val="0"/>
          <c:order val="1"/>
          <c:tx>
            <c:strRef>
              <c:f>'Graf 4.13-4.14-4.15'!$B$3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'Graf 4.13-4.14-4.15'!$C$3:$L$3</c:f>
              <c:strCache>
                <c:ptCount val="10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</c:strCache>
            </c:strRef>
          </c:cat>
          <c:val>
            <c:numRef>
              <c:f>'Graf 4.13-4.14-4.15'!$C$4:$L$4</c:f>
              <c:numCache>
                <c:formatCode>#,##0</c:formatCode>
                <c:ptCount val="10"/>
                <c:pt idx="0">
                  <c:v>406</c:v>
                </c:pt>
                <c:pt idx="1">
                  <c:v>303</c:v>
                </c:pt>
                <c:pt idx="2">
                  <c:v>369</c:v>
                </c:pt>
                <c:pt idx="3">
                  <c:v>357</c:v>
                </c:pt>
                <c:pt idx="4">
                  <c:v>304</c:v>
                </c:pt>
                <c:pt idx="5">
                  <c:v>300</c:v>
                </c:pt>
                <c:pt idx="6">
                  <c:v>298</c:v>
                </c:pt>
                <c:pt idx="7">
                  <c:v>276</c:v>
                </c:pt>
                <c:pt idx="8">
                  <c:v>283</c:v>
                </c:pt>
                <c:pt idx="9">
                  <c:v>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48-4FDC-8F51-C16D02A39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0140912"/>
        <c:axId val="490141696"/>
      </c:lineChart>
      <c:catAx>
        <c:axId val="49014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0141696"/>
        <c:crosses val="autoZero"/>
        <c:auto val="1"/>
        <c:lblAlgn val="ctr"/>
        <c:lblOffset val="100"/>
        <c:noMultiLvlLbl val="0"/>
      </c:catAx>
      <c:valAx>
        <c:axId val="490141696"/>
        <c:scaling>
          <c:orientation val="minMax"/>
          <c:min val="2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0140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383823529411763"/>
          <c:y val="0.91233585858585864"/>
          <c:w val="0.40028956186299164"/>
          <c:h val="8.76641414141414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000">
                <a:solidFill>
                  <a:sysClr val="windowText" lastClr="000000"/>
                </a:solidFill>
              </a:rPr>
              <a:t>Teramo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826535947712418"/>
          <c:y val="7.0555555555555552E-2"/>
          <c:w val="0.85853202614379087"/>
          <c:h val="0.74337626262626266"/>
        </c:manualLayout>
      </c:layout>
      <c:lineChart>
        <c:grouping val="standard"/>
        <c:varyColors val="0"/>
        <c:ser>
          <c:idx val="1"/>
          <c:order val="0"/>
          <c:tx>
            <c:strRef>
              <c:f>'Graf 4.13-4.14-4.15'!$B$9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'Graf 4.13-4.14-4.15'!$C$3:$L$3</c:f>
              <c:strCache>
                <c:ptCount val="10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</c:strCache>
            </c:strRef>
          </c:cat>
          <c:val>
            <c:numRef>
              <c:f>'Graf 4.13-4.14-4.15'!$C$11:$L$11</c:f>
              <c:numCache>
                <c:formatCode>#,##0</c:formatCode>
                <c:ptCount val="10"/>
                <c:pt idx="0">
                  <c:v>370</c:v>
                </c:pt>
                <c:pt idx="1">
                  <c:v>327</c:v>
                </c:pt>
                <c:pt idx="2">
                  <c:v>390</c:v>
                </c:pt>
                <c:pt idx="3">
                  <c:v>309</c:v>
                </c:pt>
                <c:pt idx="4">
                  <c:v>267</c:v>
                </c:pt>
                <c:pt idx="5">
                  <c:v>270</c:v>
                </c:pt>
                <c:pt idx="6">
                  <c:v>248</c:v>
                </c:pt>
                <c:pt idx="7">
                  <c:v>258</c:v>
                </c:pt>
                <c:pt idx="8">
                  <c:v>234</c:v>
                </c:pt>
                <c:pt idx="9">
                  <c:v>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65-432E-B3D2-05B5851F278D}"/>
            </c:ext>
          </c:extLst>
        </c:ser>
        <c:ser>
          <c:idx val="0"/>
          <c:order val="1"/>
          <c:tx>
            <c:strRef>
              <c:f>'Graf 4.13-4.14-4.15'!$B$3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'Graf 4.13-4.14-4.15'!$C$3:$L$3</c:f>
              <c:strCache>
                <c:ptCount val="10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</c:strCache>
            </c:strRef>
          </c:cat>
          <c:val>
            <c:numRef>
              <c:f>'Graf 4.13-4.14-4.15'!$C$5:$L$5</c:f>
              <c:numCache>
                <c:formatCode>#,##0</c:formatCode>
                <c:ptCount val="10"/>
                <c:pt idx="0">
                  <c:v>364</c:v>
                </c:pt>
                <c:pt idx="1">
                  <c:v>327</c:v>
                </c:pt>
                <c:pt idx="2">
                  <c:v>348</c:v>
                </c:pt>
                <c:pt idx="3">
                  <c:v>310</c:v>
                </c:pt>
                <c:pt idx="4">
                  <c:v>276</c:v>
                </c:pt>
                <c:pt idx="5">
                  <c:v>305</c:v>
                </c:pt>
                <c:pt idx="6">
                  <c:v>287</c:v>
                </c:pt>
                <c:pt idx="7">
                  <c:v>308</c:v>
                </c:pt>
                <c:pt idx="8">
                  <c:v>264</c:v>
                </c:pt>
                <c:pt idx="9">
                  <c:v>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65-432E-B3D2-05B5851F2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0140912"/>
        <c:axId val="490141696"/>
      </c:lineChart>
      <c:catAx>
        <c:axId val="49014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0141696"/>
        <c:crosses val="autoZero"/>
        <c:auto val="1"/>
        <c:lblAlgn val="ctr"/>
        <c:lblOffset val="100"/>
        <c:noMultiLvlLbl val="0"/>
      </c:catAx>
      <c:valAx>
        <c:axId val="490141696"/>
        <c:scaling>
          <c:orientation val="minMax"/>
          <c:max val="450"/>
          <c:min val="2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0140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383823529411763"/>
          <c:y val="0.91233585858585864"/>
          <c:w val="0.40246645346854049"/>
          <c:h val="8.76641414141414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000">
                <a:solidFill>
                  <a:sysClr val="windowText" lastClr="000000"/>
                </a:solidFill>
              </a:rPr>
              <a:t>Pescara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826535947712418"/>
          <c:y val="7.0555555555555552E-2"/>
          <c:w val="0.85853202614379087"/>
          <c:h val="0.74337626262626266"/>
        </c:manualLayout>
      </c:layout>
      <c:lineChart>
        <c:grouping val="standard"/>
        <c:varyColors val="0"/>
        <c:ser>
          <c:idx val="1"/>
          <c:order val="0"/>
          <c:tx>
            <c:strRef>
              <c:f>'Graf 4.13-4.14-4.15'!$B$9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'Graf 4.13-4.14-4.15'!$C$3:$L$3</c:f>
              <c:strCache>
                <c:ptCount val="10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</c:strCache>
            </c:strRef>
          </c:cat>
          <c:val>
            <c:numRef>
              <c:f>'Graf 4.13-4.14-4.15'!$C$12:$L$12</c:f>
              <c:numCache>
                <c:formatCode>#,##0</c:formatCode>
                <c:ptCount val="10"/>
                <c:pt idx="0">
                  <c:v>336</c:v>
                </c:pt>
                <c:pt idx="1">
                  <c:v>313</c:v>
                </c:pt>
                <c:pt idx="2">
                  <c:v>416</c:v>
                </c:pt>
                <c:pt idx="3">
                  <c:v>378</c:v>
                </c:pt>
                <c:pt idx="4">
                  <c:v>295</c:v>
                </c:pt>
                <c:pt idx="5">
                  <c:v>273</c:v>
                </c:pt>
                <c:pt idx="6">
                  <c:v>289</c:v>
                </c:pt>
                <c:pt idx="7">
                  <c:v>333</c:v>
                </c:pt>
                <c:pt idx="8">
                  <c:v>257</c:v>
                </c:pt>
                <c:pt idx="9">
                  <c:v>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E6-48F9-AB6A-A4703C4362AD}"/>
            </c:ext>
          </c:extLst>
        </c:ser>
        <c:ser>
          <c:idx val="0"/>
          <c:order val="1"/>
          <c:tx>
            <c:strRef>
              <c:f>'Graf 4.13-4.14-4.15'!$B$3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'Graf 4.13-4.14-4.15'!$C$3:$L$3</c:f>
              <c:strCache>
                <c:ptCount val="10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</c:strCache>
            </c:strRef>
          </c:cat>
          <c:val>
            <c:numRef>
              <c:f>'Graf 4.13-4.14-4.15'!$C$6:$L$6</c:f>
              <c:numCache>
                <c:formatCode>#,##0</c:formatCode>
                <c:ptCount val="10"/>
                <c:pt idx="0">
                  <c:v>428</c:v>
                </c:pt>
                <c:pt idx="1">
                  <c:v>374</c:v>
                </c:pt>
                <c:pt idx="2">
                  <c:v>432</c:v>
                </c:pt>
                <c:pt idx="3">
                  <c:v>310</c:v>
                </c:pt>
                <c:pt idx="4">
                  <c:v>280</c:v>
                </c:pt>
                <c:pt idx="5">
                  <c:v>284</c:v>
                </c:pt>
                <c:pt idx="6">
                  <c:v>321</c:v>
                </c:pt>
                <c:pt idx="7">
                  <c:v>315</c:v>
                </c:pt>
                <c:pt idx="8">
                  <c:v>287</c:v>
                </c:pt>
                <c:pt idx="9">
                  <c:v>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E6-48F9-AB6A-A4703C436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0140912"/>
        <c:axId val="490141696"/>
      </c:lineChart>
      <c:catAx>
        <c:axId val="49014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0141696"/>
        <c:crosses val="autoZero"/>
        <c:auto val="1"/>
        <c:lblAlgn val="ctr"/>
        <c:lblOffset val="100"/>
        <c:noMultiLvlLbl val="0"/>
      </c:catAx>
      <c:valAx>
        <c:axId val="490141696"/>
        <c:scaling>
          <c:orientation val="minMax"/>
          <c:min val="2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0140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383823529411763"/>
          <c:y val="0.91233585858585864"/>
          <c:w val="0.40246645346854049"/>
          <c:h val="8.76641414141414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000">
                <a:solidFill>
                  <a:sysClr val="windowText" lastClr="000000"/>
                </a:solidFill>
              </a:rPr>
              <a:t>Chieti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826535947712418"/>
          <c:y val="7.0555555555555552E-2"/>
          <c:w val="0.85853202614379087"/>
          <c:h val="0.74337626262626266"/>
        </c:manualLayout>
      </c:layout>
      <c:lineChart>
        <c:grouping val="standard"/>
        <c:varyColors val="0"/>
        <c:ser>
          <c:idx val="1"/>
          <c:order val="0"/>
          <c:tx>
            <c:strRef>
              <c:f>'Graf 4.13-4.14-4.15'!$B$9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'Graf 4.13-4.14-4.15'!$C$3:$L$3</c:f>
              <c:strCache>
                <c:ptCount val="10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</c:strCache>
            </c:strRef>
          </c:cat>
          <c:val>
            <c:numRef>
              <c:f>'Graf 4.13-4.14-4.15'!$C$13:$L$13</c:f>
              <c:numCache>
                <c:formatCode>#,##0</c:formatCode>
                <c:ptCount val="10"/>
                <c:pt idx="0">
                  <c:v>458</c:v>
                </c:pt>
                <c:pt idx="1">
                  <c:v>430</c:v>
                </c:pt>
                <c:pt idx="2">
                  <c:v>451</c:v>
                </c:pt>
                <c:pt idx="3">
                  <c:v>459</c:v>
                </c:pt>
                <c:pt idx="4">
                  <c:v>380</c:v>
                </c:pt>
                <c:pt idx="5">
                  <c:v>331</c:v>
                </c:pt>
                <c:pt idx="6">
                  <c:v>372</c:v>
                </c:pt>
                <c:pt idx="7">
                  <c:v>389</c:v>
                </c:pt>
                <c:pt idx="8">
                  <c:v>318</c:v>
                </c:pt>
                <c:pt idx="9">
                  <c:v>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0E-4422-82F9-F27DE87D32EE}"/>
            </c:ext>
          </c:extLst>
        </c:ser>
        <c:ser>
          <c:idx val="0"/>
          <c:order val="1"/>
          <c:tx>
            <c:strRef>
              <c:f>'Graf 4.13-4.14-4.15'!$B$3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'Graf 4.13-4.14-4.15'!$C$3:$L$3</c:f>
              <c:strCache>
                <c:ptCount val="10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</c:strCache>
            </c:strRef>
          </c:cat>
          <c:val>
            <c:numRef>
              <c:f>'Graf 4.13-4.14-4.15'!$C$7:$L$7</c:f>
              <c:numCache>
                <c:formatCode>#,##0</c:formatCode>
                <c:ptCount val="10"/>
                <c:pt idx="0">
                  <c:v>510</c:v>
                </c:pt>
                <c:pt idx="1">
                  <c:v>441</c:v>
                </c:pt>
                <c:pt idx="2">
                  <c:v>503</c:v>
                </c:pt>
                <c:pt idx="3">
                  <c:v>413</c:v>
                </c:pt>
                <c:pt idx="4">
                  <c:v>380</c:v>
                </c:pt>
                <c:pt idx="5">
                  <c:v>370</c:v>
                </c:pt>
                <c:pt idx="6">
                  <c:v>389</c:v>
                </c:pt>
                <c:pt idx="7">
                  <c:v>412</c:v>
                </c:pt>
                <c:pt idx="8">
                  <c:v>371</c:v>
                </c:pt>
                <c:pt idx="9">
                  <c:v>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0E-4422-82F9-F27DE87D3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0140912"/>
        <c:axId val="490141696"/>
      </c:lineChart>
      <c:catAx>
        <c:axId val="49014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0141696"/>
        <c:crosses val="autoZero"/>
        <c:auto val="1"/>
        <c:lblAlgn val="ctr"/>
        <c:lblOffset val="100"/>
        <c:noMultiLvlLbl val="0"/>
      </c:catAx>
      <c:valAx>
        <c:axId val="490141696"/>
        <c:scaling>
          <c:orientation val="minMax"/>
          <c:min val="2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0140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383823529411763"/>
          <c:y val="0.91233585858585864"/>
          <c:w val="0.40246645346854049"/>
          <c:h val="8.76641414141414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739379084967326E-2"/>
          <c:y val="5.5436507936507937E-2"/>
          <c:w val="0.91043382352941171"/>
          <c:h val="0.73468383838383844"/>
        </c:manualLayout>
      </c:layout>
      <c:lineChart>
        <c:grouping val="standard"/>
        <c:varyColors val="0"/>
        <c:ser>
          <c:idx val="3"/>
          <c:order val="0"/>
          <c:tx>
            <c:strRef>
              <c:f>'Graf 4.13-4.14-4.15'!$B$18</c:f>
              <c:strCache>
                <c:ptCount val="1"/>
                <c:pt idx="0">
                  <c:v>Media 2015-2019</c:v>
                </c:pt>
              </c:strCache>
            </c:strRef>
          </c:tx>
          <c:spPr>
            <a:ln w="28575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'Graf 4.13-4.14-4.15'!$C$17:$L$17</c:f>
              <c:strCache>
                <c:ptCount val="10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</c:strCache>
            </c:strRef>
          </c:cat>
          <c:val>
            <c:numRef>
              <c:f>'Graf 4.13-4.14-4.15'!$C$18:$L$18</c:f>
              <c:numCache>
                <c:formatCode>General</c:formatCode>
                <c:ptCount val="10"/>
                <c:pt idx="0">
                  <c:v>1638</c:v>
                </c:pt>
                <c:pt idx="1">
                  <c:v>1359.4</c:v>
                </c:pt>
                <c:pt idx="2">
                  <c:v>1372.1999999999998</c:v>
                </c:pt>
                <c:pt idx="3">
                  <c:v>1227</c:v>
                </c:pt>
                <c:pt idx="4">
                  <c:v>1190.5999999999999</c:v>
                </c:pt>
                <c:pt idx="5">
                  <c:v>1156.2</c:v>
                </c:pt>
                <c:pt idx="6">
                  <c:v>1258</c:v>
                </c:pt>
                <c:pt idx="7">
                  <c:v>1232.1999999999998</c:v>
                </c:pt>
                <c:pt idx="8">
                  <c:v>1087.2</c:v>
                </c:pt>
                <c:pt idx="9">
                  <c:v>1230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C3-4DAE-995D-FDBE9DA7DD59}"/>
            </c:ext>
          </c:extLst>
        </c:ser>
        <c:ser>
          <c:idx val="4"/>
          <c:order val="1"/>
          <c:tx>
            <c:strRef>
              <c:f>'Graf 4.13-4.14-4.15'!$B$19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4.13-4.14-4.15'!$C$17:$L$17</c:f>
              <c:strCache>
                <c:ptCount val="10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</c:strCache>
            </c:strRef>
          </c:cat>
          <c:val>
            <c:numRef>
              <c:f>'Graf 4.13-4.14-4.15'!$C$19:$L$19</c:f>
              <c:numCache>
                <c:formatCode>General</c:formatCode>
                <c:ptCount val="10"/>
                <c:pt idx="0">
                  <c:v>1482</c:v>
                </c:pt>
                <c:pt idx="1">
                  <c:v>1377</c:v>
                </c:pt>
                <c:pt idx="2">
                  <c:v>1574</c:v>
                </c:pt>
                <c:pt idx="3">
                  <c:v>1441</c:v>
                </c:pt>
                <c:pt idx="4">
                  <c:v>1214</c:v>
                </c:pt>
                <c:pt idx="5">
                  <c:v>1135</c:v>
                </c:pt>
                <c:pt idx="6">
                  <c:v>1168</c:v>
                </c:pt>
                <c:pt idx="7">
                  <c:v>1239</c:v>
                </c:pt>
                <c:pt idx="8">
                  <c:v>1074</c:v>
                </c:pt>
                <c:pt idx="9">
                  <c:v>1330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C3-4DAE-995D-FDBE9DA7DD59}"/>
            </c:ext>
          </c:extLst>
        </c:ser>
        <c:ser>
          <c:idx val="5"/>
          <c:order val="2"/>
          <c:tx>
            <c:strRef>
              <c:f>'Graf 4.13-4.14-4.15'!$B$20</c:f>
              <c:strCache>
                <c:ptCount val="1"/>
                <c:pt idx="0">
                  <c:v>2021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4.13-4.14-4.15'!$C$17:$L$17</c:f>
              <c:strCache>
                <c:ptCount val="10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</c:strCache>
            </c:strRef>
          </c:cat>
          <c:val>
            <c:numRef>
              <c:f>'Graf 4.13-4.14-4.15'!$C$20:$L$20</c:f>
              <c:numCache>
                <c:formatCode>General</c:formatCode>
                <c:ptCount val="10"/>
                <c:pt idx="0">
                  <c:v>1708</c:v>
                </c:pt>
                <c:pt idx="1">
                  <c:v>1445</c:v>
                </c:pt>
                <c:pt idx="2">
                  <c:v>1652</c:v>
                </c:pt>
                <c:pt idx="3">
                  <c:v>1390</c:v>
                </c:pt>
                <c:pt idx="4">
                  <c:v>1240</c:v>
                </c:pt>
                <c:pt idx="5">
                  <c:v>1259</c:v>
                </c:pt>
                <c:pt idx="6">
                  <c:v>1295</c:v>
                </c:pt>
                <c:pt idx="7">
                  <c:v>1311</c:v>
                </c:pt>
                <c:pt idx="8">
                  <c:v>1205</c:v>
                </c:pt>
                <c:pt idx="9">
                  <c:v>1275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C3-4DAE-995D-FDBE9DA7D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182776"/>
        <c:axId val="369180032"/>
      </c:lineChart>
      <c:catAx>
        <c:axId val="369182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9180032"/>
        <c:crosses val="autoZero"/>
        <c:auto val="1"/>
        <c:lblAlgn val="ctr"/>
        <c:lblOffset val="100"/>
        <c:noMultiLvlLbl val="0"/>
      </c:catAx>
      <c:valAx>
        <c:axId val="369180032"/>
        <c:scaling>
          <c:orientation val="minMax"/>
          <c:min val="10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91827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276535947712419"/>
          <c:y val="0.91600202020202015"/>
          <c:w val="0.80598039215686279"/>
          <c:h val="8.39979797979797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22749999999999"/>
          <c:y val="3.5277777777777776E-2"/>
          <c:w val="0.8490780555555556"/>
          <c:h val="0.788287698412698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4.13-4.14-4.15'!$B$9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1503267973856403E-3"/>
                  <c:y val="1.2828282828282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B97-4AAF-A90C-6A3F58F59EF9}"/>
                </c:ext>
              </c:extLst>
            </c:dLbl>
            <c:dLbl>
              <c:idx val="1"/>
              <c:layout>
                <c:manualLayout>
                  <c:x val="0"/>
                  <c:y val="1.9242424242424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B97-4AAF-A90C-6A3F58F59EF9}"/>
                </c:ext>
              </c:extLst>
            </c:dLbl>
            <c:dLbl>
              <c:idx val="2"/>
              <c:layout>
                <c:manualLayout>
                  <c:x val="-8.3006535947713171E-3"/>
                  <c:y val="3.2070707070707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B97-4AAF-A90C-6A3F58F59EF9}"/>
                </c:ext>
              </c:extLst>
            </c:dLbl>
            <c:dLbl>
              <c:idx val="3"/>
              <c:layout>
                <c:manualLayout>
                  <c:x val="-4.1503267973856213E-3"/>
                  <c:y val="3.20707070707070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B97-4AAF-A90C-6A3F58F59E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4.13-4.14-4.15'!$B$4:$B$7</c:f>
              <c:strCache>
                <c:ptCount val="4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</c:strCache>
            </c:strRef>
          </c:cat>
          <c:val>
            <c:numRef>
              <c:f>'Graf 4.13-4.14-4.15'!$M$10:$M$13</c:f>
              <c:numCache>
                <c:formatCode>#,##0</c:formatCode>
                <c:ptCount val="4"/>
                <c:pt idx="0">
                  <c:v>2913</c:v>
                </c:pt>
                <c:pt idx="1">
                  <c:v>2988</c:v>
                </c:pt>
                <c:pt idx="2">
                  <c:v>3161</c:v>
                </c:pt>
                <c:pt idx="3">
                  <c:v>3972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97-4AAF-A90C-6A3F58F59EF9}"/>
            </c:ext>
          </c:extLst>
        </c:ser>
        <c:ser>
          <c:idx val="1"/>
          <c:order val="1"/>
          <c:tx>
            <c:strRef>
              <c:f>'Graf 4.13-4.14-4.15'!$B$3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-2.5656565656565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B97-4AAF-A90C-6A3F58F59E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4.13-4.14-4.15'!$B$4:$B$7</c:f>
              <c:strCache>
                <c:ptCount val="4"/>
                <c:pt idx="0">
                  <c:v>L'Aquila</c:v>
                </c:pt>
                <c:pt idx="1">
                  <c:v>Teramo</c:v>
                </c:pt>
                <c:pt idx="2">
                  <c:v>Pescara</c:v>
                </c:pt>
                <c:pt idx="3">
                  <c:v>Chieti</c:v>
                </c:pt>
              </c:strCache>
            </c:strRef>
          </c:cat>
          <c:val>
            <c:numRef>
              <c:f>'Graf 4.13-4.14-4.15'!$M$4:$M$7</c:f>
              <c:numCache>
                <c:formatCode>#,##0</c:formatCode>
                <c:ptCount val="4"/>
                <c:pt idx="0">
                  <c:v>3166</c:v>
                </c:pt>
                <c:pt idx="1">
                  <c:v>3092</c:v>
                </c:pt>
                <c:pt idx="2">
                  <c:v>3346</c:v>
                </c:pt>
                <c:pt idx="3">
                  <c:v>4176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97-4AAF-A90C-6A3F58F59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360000"/>
        <c:axId val="330047048"/>
      </c:barChart>
      <c:catAx>
        <c:axId val="3236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0047048"/>
        <c:crosses val="autoZero"/>
        <c:auto val="1"/>
        <c:lblAlgn val="ctr"/>
        <c:lblOffset val="100"/>
        <c:noMultiLvlLbl val="0"/>
      </c:catAx>
      <c:valAx>
        <c:axId val="33004704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36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413006535947714"/>
          <c:y val="0.91600202020202015"/>
          <c:w val="0.24910588235294118"/>
          <c:h val="8.39979797979797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887904636920384"/>
          <c:y val="2.1905312259114178E-2"/>
          <c:w val="0.70253062117235343"/>
          <c:h val="0.848702377603344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'Graf. 4.1-4.2'!$C$32</c:f>
              <c:strCache>
                <c:ptCount val="1"/>
                <c:pt idx="0">
                  <c:v> Abruzzo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'Graf. 4.1-4.2'!$B$33:$B$37</c:f>
              <c:strCache>
                <c:ptCount val="5"/>
                <c:pt idx="0">
                  <c:v>Chemioterapia</c:v>
                </c:pt>
                <c:pt idx="1">
                  <c:v>Coronarografia</c:v>
                </c:pt>
                <c:pt idx="2">
                  <c:v>Biopsia percutanea 
del fegato</c:v>
                </c:pt>
                <c:pt idx="3">
                  <c:v>Emorroidectomia</c:v>
                </c:pt>
                <c:pt idx="4">
                  <c:v>Interventi per
 ernia inguinale</c:v>
                </c:pt>
              </c:strCache>
            </c:strRef>
          </c:cat>
          <c:val>
            <c:numRef>
              <c:f>'Graf. 4.1-4.2'!$C$33:$C$37</c:f>
              <c:numCache>
                <c:formatCode>_-* #,##0.0_-;\-* #,##0.0_-;_-* "-"?_-;_-@_-</c:formatCode>
                <c:ptCount val="5"/>
                <c:pt idx="0">
                  <c:v>9.2280701754385959</c:v>
                </c:pt>
                <c:pt idx="1">
                  <c:v>38.74074074074074</c:v>
                </c:pt>
                <c:pt idx="2">
                  <c:v>10.839285714285714</c:v>
                </c:pt>
                <c:pt idx="3">
                  <c:v>60.287037037037038</c:v>
                </c:pt>
                <c:pt idx="4">
                  <c:v>72.979461756373937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0-463C-8FFC-4148EDEF6E72}"/>
            </c:ext>
          </c:extLst>
        </c:ser>
        <c:ser>
          <c:idx val="1"/>
          <c:order val="1"/>
          <c:tx>
            <c:strRef>
              <c:f>'Graf. 4.1-4.2'!$D$32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'Graf. 4.1-4.2'!$B$33:$B$37</c:f>
              <c:strCache>
                <c:ptCount val="5"/>
                <c:pt idx="0">
                  <c:v>Chemioterapia</c:v>
                </c:pt>
                <c:pt idx="1">
                  <c:v>Coronarografia</c:v>
                </c:pt>
                <c:pt idx="2">
                  <c:v>Biopsia percutanea 
del fegato</c:v>
                </c:pt>
                <c:pt idx="3">
                  <c:v>Emorroidectomia</c:v>
                </c:pt>
                <c:pt idx="4">
                  <c:v>Interventi per
 ernia inguinale</c:v>
                </c:pt>
              </c:strCache>
            </c:strRef>
          </c:cat>
          <c:val>
            <c:numRef>
              <c:f>'Graf. 4.1-4.2'!$D$33:$D$37</c:f>
              <c:numCache>
                <c:formatCode>_-* #,##0.0_-;\-* #,##0.0_-;_-* "-"?_-;_-@_-</c:formatCode>
                <c:ptCount val="5"/>
                <c:pt idx="0">
                  <c:v>9.5665052183122903</c:v>
                </c:pt>
                <c:pt idx="1">
                  <c:v>29.468857672939304</c:v>
                </c:pt>
                <c:pt idx="2">
                  <c:v>12.990543735224586</c:v>
                </c:pt>
                <c:pt idx="3">
                  <c:v>97.065768869401822</c:v>
                </c:pt>
                <c:pt idx="4">
                  <c:v>104.16150753914697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C0-463C-8FFC-4148EDEF6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axId val="218147456"/>
        <c:axId val="55350400"/>
      </c:barChart>
      <c:catAx>
        <c:axId val="2181474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55350400"/>
        <c:crosses val="autoZero"/>
        <c:auto val="1"/>
        <c:lblAlgn val="ctr"/>
        <c:lblOffset val="100"/>
        <c:noMultiLvlLbl val="0"/>
      </c:catAx>
      <c:valAx>
        <c:axId val="5535040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1814745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30286504811898513"/>
          <c:y val="0.92746609798775137"/>
          <c:w val="0.51657939632545935"/>
          <c:h val="7.0993729950422857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rgbClr val="BD92DE"/>
        </a:gs>
        <a:gs pos="100000">
          <a:schemeClr val="bg1"/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762407407407402E-2"/>
          <c:y val="4.0579999759535752E-2"/>
          <c:w val="0.91243481481481481"/>
          <c:h val="0.755454444444444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 4.2, Graf 4.3-4.4'!$AA$35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dLbl>
              <c:idx val="5"/>
              <c:layout>
                <c:manualLayout>
                  <c:x val="-2.3057371096586784E-3"/>
                  <c:y val="1.541636319495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38A-4443-8994-697A715E3D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7030A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 4.2, Graf 4.3-4.4'!$X$36:$X$41</c:f>
              <c:strCache>
                <c:ptCount val="6"/>
                <c:pt idx="0">
                  <c:v>Italia</c:v>
                </c:pt>
                <c:pt idx="1">
                  <c:v>Abruzzo</c:v>
                </c:pt>
                <c:pt idx="2">
                  <c:v>L'Aquila</c:v>
                </c:pt>
                <c:pt idx="3">
                  <c:v>Teramo</c:v>
                </c:pt>
                <c:pt idx="4">
                  <c:v>Pescara</c:v>
                </c:pt>
                <c:pt idx="5">
                  <c:v>Chieti</c:v>
                </c:pt>
              </c:strCache>
            </c:strRef>
          </c:cat>
          <c:val>
            <c:numRef>
              <c:f>'Tab 4.2, Graf 4.3-4.4'!$AA$36:$AA$41</c:f>
              <c:numCache>
                <c:formatCode>0.0</c:formatCode>
                <c:ptCount val="6"/>
                <c:pt idx="0">
                  <c:v>94.131036372950931</c:v>
                </c:pt>
                <c:pt idx="1">
                  <c:v>94.7689028339895</c:v>
                </c:pt>
                <c:pt idx="2">
                  <c:v>95.91507281979294</c:v>
                </c:pt>
                <c:pt idx="3">
                  <c:v>93.545203316225823</c:v>
                </c:pt>
                <c:pt idx="4">
                  <c:v>95.710880328060142</c:v>
                </c:pt>
                <c:pt idx="5">
                  <c:v>93.566632943989703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8A-4443-8994-697A715E3D3B}"/>
            </c:ext>
          </c:extLst>
        </c:ser>
        <c:ser>
          <c:idx val="3"/>
          <c:order val="1"/>
          <c:tx>
            <c:strRef>
              <c:f>'Tab 4.2, Graf 4.3-4.4'!$AC$35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'Tab 4.2, Graf 4.3-4.4'!$X$36:$X$41</c:f>
              <c:strCache>
                <c:ptCount val="6"/>
                <c:pt idx="0">
                  <c:v>Italia</c:v>
                </c:pt>
                <c:pt idx="1">
                  <c:v>Abruzzo</c:v>
                </c:pt>
                <c:pt idx="2">
                  <c:v>L'Aquila</c:v>
                </c:pt>
                <c:pt idx="3">
                  <c:v>Teramo</c:v>
                </c:pt>
                <c:pt idx="4">
                  <c:v>Pescara</c:v>
                </c:pt>
                <c:pt idx="5">
                  <c:v>Chieti</c:v>
                </c:pt>
              </c:strCache>
            </c:strRef>
          </c:cat>
          <c:val>
            <c:numRef>
              <c:f>'Tab 4.2, Graf 4.3-4.4'!$AC$36:$AC$41</c:f>
              <c:numCache>
                <c:formatCode>0.0</c:formatCode>
                <c:ptCount val="6"/>
                <c:pt idx="0">
                  <c:v>93.832044566262667</c:v>
                </c:pt>
                <c:pt idx="1">
                  <c:v>95.284724979048121</c:v>
                </c:pt>
                <c:pt idx="2">
                  <c:v>95.95376768078718</c:v>
                </c:pt>
                <c:pt idx="3">
                  <c:v>93.233965672990067</c:v>
                </c:pt>
                <c:pt idx="4">
                  <c:v>96.007196225653075</c:v>
                </c:pt>
                <c:pt idx="5">
                  <c:v>95.149828066153603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8A-4443-8994-697A715E3D3B}"/>
            </c:ext>
          </c:extLst>
        </c:ser>
        <c:ser>
          <c:idx val="5"/>
          <c:order val="2"/>
          <c:tx>
            <c:strRef>
              <c:f>'Tab 4.2, Graf 4.3-4.4'!$AE$35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'Tab 4.2, Graf 4.3-4.4'!$X$36:$X$41</c:f>
              <c:strCache>
                <c:ptCount val="6"/>
                <c:pt idx="0">
                  <c:v>Italia</c:v>
                </c:pt>
                <c:pt idx="1">
                  <c:v>Abruzzo</c:v>
                </c:pt>
                <c:pt idx="2">
                  <c:v>L'Aquila</c:v>
                </c:pt>
                <c:pt idx="3">
                  <c:v>Teramo</c:v>
                </c:pt>
                <c:pt idx="4">
                  <c:v>Pescara</c:v>
                </c:pt>
                <c:pt idx="5">
                  <c:v>Chieti</c:v>
                </c:pt>
              </c:strCache>
            </c:strRef>
          </c:cat>
          <c:val>
            <c:numRef>
              <c:f>'Tab 4.2, Graf 4.3-4.4'!$AE$36:$AE$41</c:f>
              <c:numCache>
                <c:formatCode>0.0</c:formatCode>
                <c:ptCount val="6"/>
                <c:pt idx="0">
                  <c:v>92.843874511989753</c:v>
                </c:pt>
                <c:pt idx="1">
                  <c:v>95.321008730227334</c:v>
                </c:pt>
                <c:pt idx="2">
                  <c:v>96.127407351298118</c:v>
                </c:pt>
                <c:pt idx="3">
                  <c:v>93.469886310250871</c:v>
                </c:pt>
                <c:pt idx="4">
                  <c:v>95.758428111369284</c:v>
                </c:pt>
                <c:pt idx="5">
                  <c:v>95.22473005106616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8A-4443-8994-697A715E3D3B}"/>
            </c:ext>
          </c:extLst>
        </c:ser>
        <c:ser>
          <c:idx val="0"/>
          <c:order val="3"/>
          <c:tx>
            <c:strRef>
              <c:f>'Tab 4.2, Graf 4.3-4.4'!$AG$35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'Tab 4.2, Graf 4.3-4.4'!$X$36:$X$41</c:f>
              <c:strCache>
                <c:ptCount val="6"/>
                <c:pt idx="0">
                  <c:v>Italia</c:v>
                </c:pt>
                <c:pt idx="1">
                  <c:v>Abruzzo</c:v>
                </c:pt>
                <c:pt idx="2">
                  <c:v>L'Aquila</c:v>
                </c:pt>
                <c:pt idx="3">
                  <c:v>Teramo</c:v>
                </c:pt>
                <c:pt idx="4">
                  <c:v>Pescara</c:v>
                </c:pt>
                <c:pt idx="5">
                  <c:v>Chieti</c:v>
                </c:pt>
              </c:strCache>
            </c:strRef>
          </c:cat>
          <c:val>
            <c:numRef>
              <c:f>'Tab 4.2, Graf 4.3-4.4'!$AG$36:$AG$41</c:f>
              <c:numCache>
                <c:formatCode>0.0</c:formatCode>
                <c:ptCount val="6"/>
                <c:pt idx="0">
                  <c:v>93.569655200449304</c:v>
                </c:pt>
                <c:pt idx="1">
                  <c:v>94.735754651656279</c:v>
                </c:pt>
                <c:pt idx="2">
                  <c:v>94.712982268214773</c:v>
                </c:pt>
                <c:pt idx="3">
                  <c:v>93.057223538576395</c:v>
                </c:pt>
                <c:pt idx="4">
                  <c:v>95.826251545117429</c:v>
                </c:pt>
                <c:pt idx="5">
                  <c:v>94.655297204378897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8A-4443-8994-697A715E3D3B}"/>
            </c:ext>
          </c:extLst>
        </c:ser>
        <c:ser>
          <c:idx val="8"/>
          <c:order val="4"/>
          <c:tx>
            <c:strRef>
              <c:f>'Tab 4.2, Graf 4.3-4.4'!$AI$35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5"/>
              <c:layout>
                <c:manualLayout>
                  <c:x val="4.735606785043164E-3"/>
                  <c:y val="-2.764643482188084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38A-4443-8994-697A715E3D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'Tab 4.2, Graf 4.3-4.4'!$X$36:$X$41</c:f>
              <c:strCache>
                <c:ptCount val="6"/>
                <c:pt idx="0">
                  <c:v>Italia</c:v>
                </c:pt>
                <c:pt idx="1">
                  <c:v>Abruzzo</c:v>
                </c:pt>
                <c:pt idx="2">
                  <c:v>L'Aquila</c:v>
                </c:pt>
                <c:pt idx="3">
                  <c:v>Teramo</c:v>
                </c:pt>
                <c:pt idx="4">
                  <c:v>Pescara</c:v>
                </c:pt>
                <c:pt idx="5">
                  <c:v>Chieti</c:v>
                </c:pt>
              </c:strCache>
            </c:strRef>
          </c:cat>
          <c:val>
            <c:numRef>
              <c:f>'Tab 4.2, Graf 4.3-4.4'!$AI$36:$AI$41</c:f>
              <c:numCache>
                <c:formatCode>0.0</c:formatCode>
                <c:ptCount val="6"/>
                <c:pt idx="0">
                  <c:v>93.535783666014396</c:v>
                </c:pt>
                <c:pt idx="1">
                  <c:v>94.829792832878809</c:v>
                </c:pt>
                <c:pt idx="2">
                  <c:v>94.64632960622265</c:v>
                </c:pt>
                <c:pt idx="3">
                  <c:v>93.735605711653619</c:v>
                </c:pt>
                <c:pt idx="4">
                  <c:v>95.932123497525339</c:v>
                </c:pt>
                <c:pt idx="5">
                  <c:v>94.781188003267587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8A-4443-8994-697A715E3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83648"/>
        <c:axId val="55885184"/>
      </c:barChart>
      <c:catAx>
        <c:axId val="5588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55885184"/>
        <c:crosses val="autoZero"/>
        <c:auto val="1"/>
        <c:lblAlgn val="ctr"/>
        <c:lblOffset val="100"/>
        <c:noMultiLvlLbl val="0"/>
      </c:catAx>
      <c:valAx>
        <c:axId val="55885184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55883648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7.1410130718954246E-2"/>
          <c:y val="0.87065792668123332"/>
          <c:w val="0.91309186637618023"/>
          <c:h val="0.12934207331876671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rgbClr val="BD92DE"/>
        </a:gs>
        <a:gs pos="100000">
          <a:schemeClr val="bg1"/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762407407407402E-2"/>
          <c:y val="4.0579999759535752E-2"/>
          <c:w val="0.91243481481481481"/>
          <c:h val="0.755454444444444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 4.2, Graf 4.3-4.4'!$AA$47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7030A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 4.2, Graf 4.3-4.4'!$X$48:$X$53</c:f>
              <c:strCache>
                <c:ptCount val="6"/>
                <c:pt idx="0">
                  <c:v>Italia</c:v>
                </c:pt>
                <c:pt idx="1">
                  <c:v>Abruzzo</c:v>
                </c:pt>
                <c:pt idx="2">
                  <c:v>L'Aquila</c:v>
                </c:pt>
                <c:pt idx="3">
                  <c:v>Teramo</c:v>
                </c:pt>
                <c:pt idx="4">
                  <c:v>Pescara</c:v>
                </c:pt>
                <c:pt idx="5">
                  <c:v>Chieti</c:v>
                </c:pt>
              </c:strCache>
            </c:strRef>
          </c:cat>
          <c:val>
            <c:numRef>
              <c:f>'Tab 4.2, Graf 4.3-4.4'!$AA$48:$AA$53</c:f>
              <c:numCache>
                <c:formatCode>0.0</c:formatCode>
                <c:ptCount val="6"/>
                <c:pt idx="0">
                  <c:v>5.6652789912313306</c:v>
                </c:pt>
                <c:pt idx="1">
                  <c:v>4.0587286784669168</c:v>
                </c:pt>
                <c:pt idx="2">
                  <c:v>3.1795051763467272</c:v>
                </c:pt>
                <c:pt idx="3">
                  <c:v>6.1728046923467375</c:v>
                </c:pt>
                <c:pt idx="4">
                  <c:v>4.2074380303055561</c:v>
                </c:pt>
                <c:pt idx="5">
                  <c:v>3.5408810815782212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A9-4A2D-9544-28F6F3917D41}"/>
            </c:ext>
          </c:extLst>
        </c:ser>
        <c:ser>
          <c:idx val="3"/>
          <c:order val="1"/>
          <c:tx>
            <c:strRef>
              <c:f>'Tab 4.2, Graf 4.3-4.4'!$AC$47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'Tab 4.2, Graf 4.3-4.4'!$X$48:$X$53</c:f>
              <c:strCache>
                <c:ptCount val="6"/>
                <c:pt idx="0">
                  <c:v>Italia</c:v>
                </c:pt>
                <c:pt idx="1">
                  <c:v>Abruzzo</c:v>
                </c:pt>
                <c:pt idx="2">
                  <c:v>L'Aquila</c:v>
                </c:pt>
                <c:pt idx="3">
                  <c:v>Teramo</c:v>
                </c:pt>
                <c:pt idx="4">
                  <c:v>Pescara</c:v>
                </c:pt>
                <c:pt idx="5">
                  <c:v>Chieti</c:v>
                </c:pt>
              </c:strCache>
            </c:strRef>
          </c:cat>
          <c:val>
            <c:numRef>
              <c:f>'Tab 4.2, Graf 4.3-4.4'!$AC$48:$AC$53</c:f>
              <c:numCache>
                <c:formatCode>0.0</c:formatCode>
                <c:ptCount val="6"/>
                <c:pt idx="0">
                  <c:v>5.9647003008354114</c:v>
                </c:pt>
                <c:pt idx="1">
                  <c:v>4.4158224653130036</c:v>
                </c:pt>
                <c:pt idx="2">
                  <c:v>3.5741417357016241</c:v>
                </c:pt>
                <c:pt idx="3">
                  <c:v>6.5763324299909662</c:v>
                </c:pt>
                <c:pt idx="4">
                  <c:v>3.9615956528922589</c:v>
                </c:pt>
                <c:pt idx="5">
                  <c:v>4.4080563288030135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A9-4A2D-9544-28F6F3917D41}"/>
            </c:ext>
          </c:extLst>
        </c:ser>
        <c:ser>
          <c:idx val="5"/>
          <c:order val="2"/>
          <c:tx>
            <c:strRef>
              <c:f>'Tab 4.2, Graf 4.3-4.4'!$AE$47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'Tab 4.2, Graf 4.3-4.4'!$X$48:$X$53</c:f>
              <c:strCache>
                <c:ptCount val="6"/>
                <c:pt idx="0">
                  <c:v>Italia</c:v>
                </c:pt>
                <c:pt idx="1">
                  <c:v>Abruzzo</c:v>
                </c:pt>
                <c:pt idx="2">
                  <c:v>L'Aquila</c:v>
                </c:pt>
                <c:pt idx="3">
                  <c:v>Teramo</c:v>
                </c:pt>
                <c:pt idx="4">
                  <c:v>Pescara</c:v>
                </c:pt>
                <c:pt idx="5">
                  <c:v>Chieti</c:v>
                </c:pt>
              </c:strCache>
            </c:strRef>
          </c:cat>
          <c:val>
            <c:numRef>
              <c:f>'Tab 4.2, Graf 4.3-4.4'!$AE$48:$AE$53</c:f>
              <c:numCache>
                <c:formatCode>0.0</c:formatCode>
                <c:ptCount val="6"/>
                <c:pt idx="0">
                  <c:v>6.1150724014709388</c:v>
                </c:pt>
                <c:pt idx="1">
                  <c:v>4.5142190336243404</c:v>
                </c:pt>
                <c:pt idx="2">
                  <c:v>3.4313632662336433</c:v>
                </c:pt>
                <c:pt idx="3">
                  <c:v>6.4486830154405084</c:v>
                </c:pt>
                <c:pt idx="4">
                  <c:v>4.2130365659777427</c:v>
                </c:pt>
                <c:pt idx="5">
                  <c:v>4.7128990761314462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A9-4A2D-9544-28F6F3917D41}"/>
            </c:ext>
          </c:extLst>
        </c:ser>
        <c:ser>
          <c:idx val="0"/>
          <c:order val="3"/>
          <c:tx>
            <c:strRef>
              <c:f>'Tab 4.2, Graf 4.3-4.4'!$AG$47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5A9-4A2D-9544-28F6F3917D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'Tab 4.2, Graf 4.3-4.4'!$X$48:$X$53</c:f>
              <c:strCache>
                <c:ptCount val="6"/>
                <c:pt idx="0">
                  <c:v>Italia</c:v>
                </c:pt>
                <c:pt idx="1">
                  <c:v>Abruzzo</c:v>
                </c:pt>
                <c:pt idx="2">
                  <c:v>L'Aquila</c:v>
                </c:pt>
                <c:pt idx="3">
                  <c:v>Teramo</c:v>
                </c:pt>
                <c:pt idx="4">
                  <c:v>Pescara</c:v>
                </c:pt>
                <c:pt idx="5">
                  <c:v>Chieti</c:v>
                </c:pt>
              </c:strCache>
            </c:strRef>
          </c:cat>
          <c:val>
            <c:numRef>
              <c:f>'Tab 4.2, Graf 4.3-4.4'!$AG$48:$AG$53</c:f>
              <c:numCache>
                <c:formatCode>0.0</c:formatCode>
                <c:ptCount val="6"/>
                <c:pt idx="0">
                  <c:v>6.3470710802357599</c:v>
                </c:pt>
                <c:pt idx="1">
                  <c:v>5.1961178494047227</c:v>
                </c:pt>
                <c:pt idx="2">
                  <c:v>5.1875514068746531</c:v>
                </c:pt>
                <c:pt idx="3">
                  <c:v>6.848648122301924</c:v>
                </c:pt>
                <c:pt idx="4">
                  <c:v>4.1660228677379481</c:v>
                </c:pt>
                <c:pt idx="5">
                  <c:v>5.2610151090201756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A9-4A2D-9544-28F6F3917D41}"/>
            </c:ext>
          </c:extLst>
        </c:ser>
        <c:ser>
          <c:idx val="8"/>
          <c:order val="4"/>
          <c:tx>
            <c:strRef>
              <c:f>'Tab 4.2, Graf 4.3-4.4'!$AI$47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'Tab 4.2, Graf 4.3-4.4'!$X$48:$X$53</c:f>
              <c:strCache>
                <c:ptCount val="6"/>
                <c:pt idx="0">
                  <c:v>Italia</c:v>
                </c:pt>
                <c:pt idx="1">
                  <c:v>Abruzzo</c:v>
                </c:pt>
                <c:pt idx="2">
                  <c:v>L'Aquila</c:v>
                </c:pt>
                <c:pt idx="3">
                  <c:v>Teramo</c:v>
                </c:pt>
                <c:pt idx="4">
                  <c:v>Pescara</c:v>
                </c:pt>
                <c:pt idx="5">
                  <c:v>Chieti</c:v>
                </c:pt>
              </c:strCache>
            </c:strRef>
          </c:cat>
          <c:val>
            <c:numRef>
              <c:f>'Tab 4.2, Graf 4.3-4.4'!$AI$48:$AI$53</c:f>
              <c:numCache>
                <c:formatCode>0.0</c:formatCode>
                <c:ptCount val="6"/>
                <c:pt idx="0">
                  <c:v>6.3959280502690383</c:v>
                </c:pt>
                <c:pt idx="1">
                  <c:v>5.1241567389120144</c:v>
                </c:pt>
                <c:pt idx="2">
                  <c:v>5.2989790957705392</c:v>
                </c:pt>
                <c:pt idx="3">
                  <c:v>6.1937663135267922</c:v>
                </c:pt>
                <c:pt idx="4">
                  <c:v>4.0584492104642944</c:v>
                </c:pt>
                <c:pt idx="5">
                  <c:v>5.1651301202007236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A9-4A2D-9544-28F6F3917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449664"/>
        <c:axId val="56455552"/>
      </c:barChart>
      <c:catAx>
        <c:axId val="5644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56455552"/>
        <c:crosses val="autoZero"/>
        <c:auto val="1"/>
        <c:lblAlgn val="ctr"/>
        <c:lblOffset val="100"/>
        <c:noMultiLvlLbl val="0"/>
      </c:catAx>
      <c:valAx>
        <c:axId val="56455552"/>
        <c:scaling>
          <c:orientation val="minMax"/>
          <c:max val="15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5644966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7.1410130718954246E-2"/>
          <c:y val="0.88607428987618353"/>
          <c:w val="0.91539760348583876"/>
          <c:h val="0.11392571012381644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rgbClr val="BD92DE"/>
        </a:gs>
        <a:gs pos="100000">
          <a:schemeClr val="bg1"/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'Graf. 4.5'!$L$5</c:f>
              <c:strCache>
                <c:ptCount val="1"/>
                <c:pt idx="0">
                  <c:v>Regime ordinario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'Graf. 4.5'!$K$6:$K$27</c:f>
              <c:strCache>
                <c:ptCount val="22"/>
                <c:pt idx="0">
                  <c:v>Sicilia</c:v>
                </c:pt>
                <c:pt idx="1">
                  <c:v>Lombardia</c:v>
                </c:pt>
                <c:pt idx="2">
                  <c:v>Puglia</c:v>
                </c:pt>
                <c:pt idx="3">
                  <c:v>Veneto</c:v>
                </c:pt>
                <c:pt idx="4">
                  <c:v>Piemonte</c:v>
                </c:pt>
                <c:pt idx="5">
                  <c:v>Calabria</c:v>
                </c:pt>
                <c:pt idx="6">
                  <c:v>Lazio</c:v>
                </c:pt>
                <c:pt idx="7">
                  <c:v>Basilicata</c:v>
                </c:pt>
                <c:pt idx="8">
                  <c:v>Toscana</c:v>
                </c:pt>
                <c:pt idx="9">
                  <c:v>ITALIA</c:v>
                </c:pt>
                <c:pt idx="10">
                  <c:v>Friuli-Venezia G.</c:v>
                </c:pt>
                <c:pt idx="11">
                  <c:v>Emilia-Romagna</c:v>
                </c:pt>
                <c:pt idx="12">
                  <c:v>P.A. Trento</c:v>
                </c:pt>
                <c:pt idx="13">
                  <c:v>Umbria</c:v>
                </c:pt>
                <c:pt idx="14">
                  <c:v>Abruzzo</c:v>
                </c:pt>
                <c:pt idx="15">
                  <c:v>Molise</c:v>
                </c:pt>
                <c:pt idx="16">
                  <c:v>Marche</c:v>
                </c:pt>
                <c:pt idx="17">
                  <c:v>Sardegna</c:v>
                </c:pt>
                <c:pt idx="18">
                  <c:v>P.A. Bolzano</c:v>
                </c:pt>
                <c:pt idx="19">
                  <c:v>Liguria</c:v>
                </c:pt>
                <c:pt idx="20">
                  <c:v>Campania</c:v>
                </c:pt>
                <c:pt idx="21">
                  <c:v>Valle d'Aosta</c:v>
                </c:pt>
              </c:strCache>
            </c:strRef>
          </c:cat>
          <c:val>
            <c:numRef>
              <c:f>'Graf. 4.5'!$L$6:$L$27</c:f>
              <c:numCache>
                <c:formatCode>_(* #,##0.00_);_(* \(#,##0.00\);_(* "-"??_);_(@_)</c:formatCode>
                <c:ptCount val="22"/>
                <c:pt idx="0">
                  <c:v>85.129988519365796</c:v>
                </c:pt>
                <c:pt idx="1">
                  <c:v>87.11359898989032</c:v>
                </c:pt>
                <c:pt idx="2">
                  <c:v>99.569053106970756</c:v>
                </c:pt>
                <c:pt idx="3">
                  <c:v>90.277594375335582</c:v>
                </c:pt>
                <c:pt idx="4">
                  <c:v>87.997095918624453</c:v>
                </c:pt>
                <c:pt idx="5">
                  <c:v>88.191930753648933</c:v>
                </c:pt>
                <c:pt idx="6">
                  <c:v>80.791243173346942</c:v>
                </c:pt>
                <c:pt idx="7">
                  <c:v>90.169664265749859</c:v>
                </c:pt>
                <c:pt idx="8">
                  <c:v>87.408913863471611</c:v>
                </c:pt>
                <c:pt idx="9">
                  <c:v>90.093321343533461</c:v>
                </c:pt>
                <c:pt idx="10">
                  <c:v>92.863150562610031</c:v>
                </c:pt>
                <c:pt idx="11">
                  <c:v>98.686684476882732</c:v>
                </c:pt>
                <c:pt idx="12">
                  <c:v>87.652919249110894</c:v>
                </c:pt>
                <c:pt idx="13">
                  <c:v>94.642100040919516</c:v>
                </c:pt>
                <c:pt idx="14">
                  <c:v>94.178881339048047</c:v>
                </c:pt>
                <c:pt idx="15">
                  <c:v>92.225685072925572</c:v>
                </c:pt>
                <c:pt idx="16">
                  <c:v>93.4268657351017</c:v>
                </c:pt>
                <c:pt idx="17">
                  <c:v>91.772618555233109</c:v>
                </c:pt>
                <c:pt idx="18">
                  <c:v>103.88339550334993</c:v>
                </c:pt>
                <c:pt idx="19">
                  <c:v>96.354356457831472</c:v>
                </c:pt>
                <c:pt idx="20">
                  <c:v>92.504921428511892</c:v>
                </c:pt>
                <c:pt idx="21">
                  <c:v>101.55971391878819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B3-4039-B302-6775590C3075}"/>
            </c:ext>
          </c:extLst>
        </c:ser>
        <c:ser>
          <c:idx val="1"/>
          <c:order val="1"/>
          <c:tx>
            <c:strRef>
              <c:f>'Graf. 4.5'!$M$5</c:f>
              <c:strCache>
                <c:ptCount val="1"/>
                <c:pt idx="0">
                  <c:v>Regime diurno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'Graf. 4.5'!$K$6:$K$27</c:f>
              <c:strCache>
                <c:ptCount val="22"/>
                <c:pt idx="0">
                  <c:v>Sicilia</c:v>
                </c:pt>
                <c:pt idx="1">
                  <c:v>Lombardia</c:v>
                </c:pt>
                <c:pt idx="2">
                  <c:v>Puglia</c:v>
                </c:pt>
                <c:pt idx="3">
                  <c:v>Veneto</c:v>
                </c:pt>
                <c:pt idx="4">
                  <c:v>Piemonte</c:v>
                </c:pt>
                <c:pt idx="5">
                  <c:v>Calabria</c:v>
                </c:pt>
                <c:pt idx="6">
                  <c:v>Lazio</c:v>
                </c:pt>
                <c:pt idx="7">
                  <c:v>Basilicata</c:v>
                </c:pt>
                <c:pt idx="8">
                  <c:v>Toscana</c:v>
                </c:pt>
                <c:pt idx="9">
                  <c:v>ITALIA</c:v>
                </c:pt>
                <c:pt idx="10">
                  <c:v>Friuli-Venezia G.</c:v>
                </c:pt>
                <c:pt idx="11">
                  <c:v>Emilia-Romagna</c:v>
                </c:pt>
                <c:pt idx="12">
                  <c:v>P.A. Trento</c:v>
                </c:pt>
                <c:pt idx="13">
                  <c:v>Umbria</c:v>
                </c:pt>
                <c:pt idx="14">
                  <c:v>Abruzzo</c:v>
                </c:pt>
                <c:pt idx="15">
                  <c:v>Molise</c:v>
                </c:pt>
                <c:pt idx="16">
                  <c:v>Marche</c:v>
                </c:pt>
                <c:pt idx="17">
                  <c:v>Sardegna</c:v>
                </c:pt>
                <c:pt idx="18">
                  <c:v>P.A. Bolzano</c:v>
                </c:pt>
                <c:pt idx="19">
                  <c:v>Liguria</c:v>
                </c:pt>
                <c:pt idx="20">
                  <c:v>Campania</c:v>
                </c:pt>
                <c:pt idx="21">
                  <c:v>Valle d'Aosta</c:v>
                </c:pt>
              </c:strCache>
            </c:strRef>
          </c:cat>
          <c:val>
            <c:numRef>
              <c:f>'Graf. 4.5'!$M$6:$M$27</c:f>
              <c:numCache>
                <c:formatCode>_(* #,##0.00_);_(* \(#,##0.00\);_(* "-"??_);_(@_)</c:formatCode>
                <c:ptCount val="22"/>
                <c:pt idx="0">
                  <c:v>22.392354210470817</c:v>
                </c:pt>
                <c:pt idx="1">
                  <c:v>23.394440644124757</c:v>
                </c:pt>
                <c:pt idx="2">
                  <c:v>11.077213147678846</c:v>
                </c:pt>
                <c:pt idx="3">
                  <c:v>21.553538360537683</c:v>
                </c:pt>
                <c:pt idx="4">
                  <c:v>26.895695381184922</c:v>
                </c:pt>
                <c:pt idx="5">
                  <c:v>28.060103912413219</c:v>
                </c:pt>
                <c:pt idx="6">
                  <c:v>35.523433892326118</c:v>
                </c:pt>
                <c:pt idx="7">
                  <c:v>27.05940157329556</c:v>
                </c:pt>
                <c:pt idx="8">
                  <c:v>30.282132262615075</c:v>
                </c:pt>
                <c:pt idx="9">
                  <c:v>27.821334495355536</c:v>
                </c:pt>
                <c:pt idx="10">
                  <c:v>25.789967512239265</c:v>
                </c:pt>
                <c:pt idx="11">
                  <c:v>24.816936960027384</c:v>
                </c:pt>
                <c:pt idx="12">
                  <c:v>35.907506131339801</c:v>
                </c:pt>
                <c:pt idx="13">
                  <c:v>29.846817515950761</c:v>
                </c:pt>
                <c:pt idx="14">
                  <c:v>31.090043689958264</c:v>
                </c:pt>
                <c:pt idx="15">
                  <c:v>33.265959689819283</c:v>
                </c:pt>
                <c:pt idx="16">
                  <c:v>33.390995493296266</c:v>
                </c:pt>
                <c:pt idx="17">
                  <c:v>39.1092098323454</c:v>
                </c:pt>
                <c:pt idx="18">
                  <c:v>28.900304406347193</c:v>
                </c:pt>
                <c:pt idx="19">
                  <c:v>36.757668702290751</c:v>
                </c:pt>
                <c:pt idx="20">
                  <c:v>42.033251133614279</c:v>
                </c:pt>
                <c:pt idx="21">
                  <c:v>37.970410450545714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B3-4039-B302-6775590C3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9751344"/>
        <c:axId val="1815541808"/>
      </c:barChart>
      <c:catAx>
        <c:axId val="155975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5541808"/>
        <c:crosses val="autoZero"/>
        <c:auto val="1"/>
        <c:lblAlgn val="ctr"/>
        <c:lblOffset val="100"/>
        <c:noMultiLvlLbl val="0"/>
      </c:catAx>
      <c:valAx>
        <c:axId val="181554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5975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607796934865905"/>
          <c:y val="0.91506944444444449"/>
          <c:w val="0.39027701149425287"/>
          <c:h val="6.1412037037037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>
      <a:gsLst>
        <a:gs pos="10000">
          <a:srgbClr val="CCC1DA">
            <a:lumMod val="40000"/>
            <a:lumOff val="60000"/>
          </a:srgbClr>
        </a:gs>
        <a:gs pos="100000">
          <a:schemeClr val="bg1"/>
        </a:gs>
      </a:gsLst>
      <a:lin ang="5400000" scaled="0"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402102151892314E-2"/>
          <c:y val="2.9406636056075252E-2"/>
          <c:w val="0.89387475080844458"/>
          <c:h val="0.597176190476190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'Graf. 4.6-4.7'!$B$5</c:f>
              <c:strCache>
                <c:ptCount val="1"/>
                <c:pt idx="0">
                  <c:v>Ricoveri entro Regione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EB1-4A31-B770-6E1342E0883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EB1-4A31-B770-6E1342E08837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EB1-4A31-B770-6E1342E0883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EB1-4A31-B770-6E1342E08837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EB1-4A31-B770-6E1342E08837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EB1-4A31-B770-6E1342E08837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1EB1-4A31-B770-6E1342E08837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'Graf. 4.6-4.7'!$A$6:$A$27</c:f>
              <c:strCache>
                <c:ptCount val="22"/>
                <c:pt idx="0">
                  <c:v>P.A. Bolzano</c:v>
                </c:pt>
                <c:pt idx="1">
                  <c:v>Valle d'Aosta</c:v>
                </c:pt>
                <c:pt idx="2">
                  <c:v>Puglia</c:v>
                </c:pt>
                <c:pt idx="3">
                  <c:v>Emilia Romagna</c:v>
                </c:pt>
                <c:pt idx="4">
                  <c:v>Liguria</c:v>
                </c:pt>
                <c:pt idx="5">
                  <c:v>Umbria</c:v>
                </c:pt>
                <c:pt idx="6">
                  <c:v>Abruzzo</c:v>
                </c:pt>
                <c:pt idx="7">
                  <c:v>Marche</c:v>
                </c:pt>
                <c:pt idx="8">
                  <c:v>Friuli V.G.</c:v>
                </c:pt>
                <c:pt idx="9">
                  <c:v>Campania</c:v>
                </c:pt>
                <c:pt idx="10">
                  <c:v>Molise</c:v>
                </c:pt>
                <c:pt idx="11">
                  <c:v>Sardegna</c:v>
                </c:pt>
                <c:pt idx="12">
                  <c:v>Veneto</c:v>
                </c:pt>
                <c:pt idx="13">
                  <c:v>Basilicata</c:v>
                </c:pt>
                <c:pt idx="14">
                  <c:v>ITALIA</c:v>
                </c:pt>
                <c:pt idx="15">
                  <c:v>Calabria</c:v>
                </c:pt>
                <c:pt idx="16">
                  <c:v>Piemonte</c:v>
                </c:pt>
                <c:pt idx="17">
                  <c:v>P.A. Trento</c:v>
                </c:pt>
                <c:pt idx="18">
                  <c:v>Toscana</c:v>
                </c:pt>
                <c:pt idx="19">
                  <c:v>Lombardia</c:v>
                </c:pt>
                <c:pt idx="20">
                  <c:v>Sicilia</c:v>
                </c:pt>
                <c:pt idx="21">
                  <c:v>Lazio</c:v>
                </c:pt>
              </c:strCache>
            </c:strRef>
          </c:cat>
          <c:val>
            <c:numRef>
              <c:f>'Graf. 4.6-4.7'!$B$6:$B$27</c:f>
              <c:numCache>
                <c:formatCode>_(* #,##0.00_);_(* \(#,##0.00\);_(* "-"??_);_(@_)</c:formatCode>
                <c:ptCount val="22"/>
                <c:pt idx="0">
                  <c:v>98.716403063873017</c:v>
                </c:pt>
                <c:pt idx="1">
                  <c:v>84.476338946476233</c:v>
                </c:pt>
                <c:pt idx="2">
                  <c:v>90.415761861524871</c:v>
                </c:pt>
                <c:pt idx="3">
                  <c:v>92.614165853613883</c:v>
                </c:pt>
                <c:pt idx="4">
                  <c:v>82.674757948572733</c:v>
                </c:pt>
                <c:pt idx="5">
                  <c:v>82.421544036996536</c:v>
                </c:pt>
                <c:pt idx="6">
                  <c:v>77.525977390743506</c:v>
                </c:pt>
                <c:pt idx="7">
                  <c:v>80.311645182954337</c:v>
                </c:pt>
                <c:pt idx="8">
                  <c:v>85.672287119110038</c:v>
                </c:pt>
                <c:pt idx="9">
                  <c:v>83.656239161937307</c:v>
                </c:pt>
                <c:pt idx="10">
                  <c:v>64.387527577774037</c:v>
                </c:pt>
                <c:pt idx="11">
                  <c:v>86.313839419072963</c:v>
                </c:pt>
                <c:pt idx="12">
                  <c:v>84.423608941442112</c:v>
                </c:pt>
                <c:pt idx="13">
                  <c:v>66.826764633392415</c:v>
                </c:pt>
                <c:pt idx="14">
                  <c:v>82.340142812273427</c:v>
                </c:pt>
                <c:pt idx="15">
                  <c:v>70.779029195724476</c:v>
                </c:pt>
                <c:pt idx="16">
                  <c:v>81.861874809771464</c:v>
                </c:pt>
                <c:pt idx="17">
                  <c:v>74.367690987632628</c:v>
                </c:pt>
                <c:pt idx="18">
                  <c:v>81.449799073256543</c:v>
                </c:pt>
                <c:pt idx="19">
                  <c:v>83.031542316881058</c:v>
                </c:pt>
                <c:pt idx="20">
                  <c:v>78.60910892114893</c:v>
                </c:pt>
                <c:pt idx="21">
                  <c:v>73.427298685503757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EB1-4A31-B770-6E1342E08837}"/>
            </c:ext>
          </c:extLst>
        </c:ser>
        <c:ser>
          <c:idx val="1"/>
          <c:order val="1"/>
          <c:tx>
            <c:strRef>
              <c:f>'Graf. 4.6-4.7'!$C$5</c:f>
              <c:strCache>
                <c:ptCount val="1"/>
                <c:pt idx="0">
                  <c:v>Ricoveri fuori Regione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EB1-4A31-B770-6E1342E0883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EB1-4A31-B770-6E1342E08837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1EB1-4A31-B770-6E1342E0883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EB1-4A31-B770-6E1342E08837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1EB1-4A31-B770-6E1342E08837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1EB1-4A31-B770-6E1342E08837}"/>
              </c:ext>
            </c:extLst>
          </c:dPt>
          <c:dPt>
            <c:idx val="14"/>
            <c:invertIfNegative val="0"/>
            <c:bubble3D val="0"/>
            <c:spPr>
              <a:solidFill>
                <a:srgbClr val="0070C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1EB1-4A31-B770-6E1342E08837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/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'Graf. 4.6-4.7'!$A$6:$A$27</c:f>
              <c:strCache>
                <c:ptCount val="22"/>
                <c:pt idx="0">
                  <c:v>P.A. Bolzano</c:v>
                </c:pt>
                <c:pt idx="1">
                  <c:v>Valle d'Aosta</c:v>
                </c:pt>
                <c:pt idx="2">
                  <c:v>Puglia</c:v>
                </c:pt>
                <c:pt idx="3">
                  <c:v>Emilia Romagna</c:v>
                </c:pt>
                <c:pt idx="4">
                  <c:v>Liguria</c:v>
                </c:pt>
                <c:pt idx="5">
                  <c:v>Umbria</c:v>
                </c:pt>
                <c:pt idx="6">
                  <c:v>Abruzzo</c:v>
                </c:pt>
                <c:pt idx="7">
                  <c:v>Marche</c:v>
                </c:pt>
                <c:pt idx="8">
                  <c:v>Friuli V.G.</c:v>
                </c:pt>
                <c:pt idx="9">
                  <c:v>Campania</c:v>
                </c:pt>
                <c:pt idx="10">
                  <c:v>Molise</c:v>
                </c:pt>
                <c:pt idx="11">
                  <c:v>Sardegna</c:v>
                </c:pt>
                <c:pt idx="12">
                  <c:v>Veneto</c:v>
                </c:pt>
                <c:pt idx="13">
                  <c:v>Basilicata</c:v>
                </c:pt>
                <c:pt idx="14">
                  <c:v>ITALIA</c:v>
                </c:pt>
                <c:pt idx="15">
                  <c:v>Calabria</c:v>
                </c:pt>
                <c:pt idx="16">
                  <c:v>Piemonte</c:v>
                </c:pt>
                <c:pt idx="17">
                  <c:v>P.A. Trento</c:v>
                </c:pt>
                <c:pt idx="18">
                  <c:v>Toscana</c:v>
                </c:pt>
                <c:pt idx="19">
                  <c:v>Lombardia</c:v>
                </c:pt>
                <c:pt idx="20">
                  <c:v>Sicilia</c:v>
                </c:pt>
                <c:pt idx="21">
                  <c:v>Lazio</c:v>
                </c:pt>
              </c:strCache>
            </c:strRef>
          </c:cat>
          <c:val>
            <c:numRef>
              <c:f>'Graf. 4.6-4.7'!$C$6:$C$27</c:f>
              <c:numCache>
                <c:formatCode>_(* #,##0.00_);_(* \(#,##0.00\);_(* "-"??_);_(@_)</c:formatCode>
                <c:ptCount val="22"/>
                <c:pt idx="0">
                  <c:v>5.166992439476914</c:v>
                </c:pt>
                <c:pt idx="1">
                  <c:v>17.083374972311958</c:v>
                </c:pt>
                <c:pt idx="2">
                  <c:v>9.1532912454458888</c:v>
                </c:pt>
                <c:pt idx="3">
                  <c:v>6.0725186232688495</c:v>
                </c:pt>
                <c:pt idx="4">
                  <c:v>13.67959850925874</c:v>
                </c:pt>
                <c:pt idx="5">
                  <c:v>12.220556003922983</c:v>
                </c:pt>
                <c:pt idx="6">
                  <c:v>16.652903948304534</c:v>
                </c:pt>
                <c:pt idx="7">
                  <c:v>13.115220552147369</c:v>
                </c:pt>
                <c:pt idx="8">
                  <c:v>7.1908634434999952</c:v>
                </c:pt>
                <c:pt idx="9">
                  <c:v>8.8486822665745777</c:v>
                </c:pt>
                <c:pt idx="10">
                  <c:v>27.838157495151538</c:v>
                </c:pt>
                <c:pt idx="11">
                  <c:v>5.458779136160147</c:v>
                </c:pt>
                <c:pt idx="12">
                  <c:v>5.853985433893472</c:v>
                </c:pt>
                <c:pt idx="13">
                  <c:v>23.34289963235744</c:v>
                </c:pt>
                <c:pt idx="14">
                  <c:v>7.7531785312600334</c:v>
                </c:pt>
                <c:pt idx="15">
                  <c:v>17.412901557924464</c:v>
                </c:pt>
                <c:pt idx="16">
                  <c:v>6.1352211088529875</c:v>
                </c:pt>
                <c:pt idx="17">
                  <c:v>13.28522826147827</c:v>
                </c:pt>
                <c:pt idx="18">
                  <c:v>5.9591147902150752</c:v>
                </c:pt>
                <c:pt idx="19">
                  <c:v>4.0820566730092684</c:v>
                </c:pt>
                <c:pt idx="20">
                  <c:v>6.5208795982168617</c:v>
                </c:pt>
                <c:pt idx="21">
                  <c:v>7.3639444878431899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EB1-4A31-B770-6E1342E08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100"/>
        <c:axId val="58260480"/>
        <c:axId val="60171008"/>
      </c:barChart>
      <c:catAx>
        <c:axId val="58260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it-IT"/>
          </a:p>
        </c:txPr>
        <c:crossAx val="60171008"/>
        <c:crosses val="autoZero"/>
        <c:auto val="1"/>
        <c:lblAlgn val="ctr"/>
        <c:lblOffset val="100"/>
        <c:noMultiLvlLbl val="0"/>
      </c:catAx>
      <c:valAx>
        <c:axId val="601710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58260480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6.8735783027121619E-2"/>
          <c:y val="0.91792301587301584"/>
          <c:w val="0.84793088363954516"/>
          <c:h val="6.8571825396825395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rgbClr val="BD92DE"/>
        </a:gs>
        <a:gs pos="100000">
          <a:schemeClr val="bg1"/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01121763582503E-2"/>
          <c:y val="2.4427861029706358E-2"/>
          <c:w val="0.91001115485564299"/>
          <c:h val="0.5923925696882265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'Graf. 4.6-4.7'!$B$35</c:f>
              <c:strCache>
                <c:ptCount val="1"/>
                <c:pt idx="0">
                  <c:v>Ricoveri entro Regione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690-4568-9097-4CFC8BCD081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690-4568-9097-4CFC8BCD0815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690-4568-9097-4CFC8BCD081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690-4568-9097-4CFC8BCD0815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690-4568-9097-4CFC8BCD0815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690-4568-9097-4CFC8BCD0815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4690-4568-9097-4CFC8BCD0815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'Graf. 4.6-4.7'!$A$36:$A$57</c:f>
              <c:strCache>
                <c:ptCount val="22"/>
                <c:pt idx="0">
                  <c:v>Campania</c:v>
                </c:pt>
                <c:pt idx="1">
                  <c:v>Sardegna</c:v>
                </c:pt>
                <c:pt idx="2">
                  <c:v>Valle d'Aosta</c:v>
                </c:pt>
                <c:pt idx="3">
                  <c:v>Liguria</c:v>
                </c:pt>
                <c:pt idx="4">
                  <c:v>P.A. Trento</c:v>
                </c:pt>
                <c:pt idx="5">
                  <c:v>Lazio</c:v>
                </c:pt>
                <c:pt idx="6">
                  <c:v>Marche</c:v>
                </c:pt>
                <c:pt idx="7">
                  <c:v>Molise</c:v>
                </c:pt>
                <c:pt idx="8">
                  <c:v>Abruzzo</c:v>
                </c:pt>
                <c:pt idx="9">
                  <c:v>Toscana</c:v>
                </c:pt>
                <c:pt idx="10">
                  <c:v>Umbria</c:v>
                </c:pt>
                <c:pt idx="11">
                  <c:v>P.A. Bolzano</c:v>
                </c:pt>
                <c:pt idx="12">
                  <c:v>Calabria</c:v>
                </c:pt>
                <c:pt idx="13">
                  <c:v>ITALIA</c:v>
                </c:pt>
                <c:pt idx="14">
                  <c:v>Basilicata</c:v>
                </c:pt>
                <c:pt idx="15">
                  <c:v>Piemonte</c:v>
                </c:pt>
                <c:pt idx="16">
                  <c:v>Friuli V.G.</c:v>
                </c:pt>
                <c:pt idx="17">
                  <c:v>Emilia Romagna</c:v>
                </c:pt>
                <c:pt idx="18">
                  <c:v>Lombardia</c:v>
                </c:pt>
                <c:pt idx="19">
                  <c:v>Sicilia</c:v>
                </c:pt>
                <c:pt idx="20">
                  <c:v>Veneto</c:v>
                </c:pt>
                <c:pt idx="21">
                  <c:v>Puglia</c:v>
                </c:pt>
              </c:strCache>
            </c:strRef>
          </c:cat>
          <c:val>
            <c:numRef>
              <c:f>'Graf. 4.6-4.7'!$B$36:$B$57</c:f>
              <c:numCache>
                <c:formatCode>_(* #,##0.00_);_(* \(#,##0.00\);_(* "-"??_);_(@_)</c:formatCode>
                <c:ptCount val="22"/>
                <c:pt idx="0">
                  <c:v>38.858835236607767</c:v>
                </c:pt>
                <c:pt idx="1">
                  <c:v>36.816004932116321</c:v>
                </c:pt>
                <c:pt idx="2">
                  <c:v>32.373217368063337</c:v>
                </c:pt>
                <c:pt idx="3">
                  <c:v>32.768790310213923</c:v>
                </c:pt>
                <c:pt idx="4">
                  <c:v>31.320826547040806</c:v>
                </c:pt>
                <c:pt idx="5">
                  <c:v>33.257957408650434</c:v>
                </c:pt>
                <c:pt idx="6">
                  <c:v>28.566179144718724</c:v>
                </c:pt>
                <c:pt idx="7">
                  <c:v>22.127454098093558</c:v>
                </c:pt>
                <c:pt idx="8">
                  <c:v>24.307062781262186</c:v>
                </c:pt>
                <c:pt idx="9">
                  <c:v>28.073935722321849</c:v>
                </c:pt>
                <c:pt idx="10">
                  <c:v>24.031022943077051</c:v>
                </c:pt>
                <c:pt idx="11">
                  <c:v>27.323208331303338</c:v>
                </c:pt>
                <c:pt idx="12">
                  <c:v>21.617209398058822</c:v>
                </c:pt>
                <c:pt idx="13">
                  <c:v>25.046738256982888</c:v>
                </c:pt>
                <c:pt idx="14">
                  <c:v>19.503949396691127</c:v>
                </c:pt>
                <c:pt idx="15">
                  <c:v>24.280236529726508</c:v>
                </c:pt>
                <c:pt idx="16">
                  <c:v>23.640546071974732</c:v>
                </c:pt>
                <c:pt idx="17">
                  <c:v>22.441566335183566</c:v>
                </c:pt>
                <c:pt idx="18">
                  <c:v>22.258140949827531</c:v>
                </c:pt>
                <c:pt idx="19">
                  <c:v>20.385606288621265</c:v>
                </c:pt>
                <c:pt idx="20">
                  <c:v>18.826534097639012</c:v>
                </c:pt>
                <c:pt idx="21">
                  <c:v>7.851562111451404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690-4568-9097-4CFC8BCD0815}"/>
            </c:ext>
          </c:extLst>
        </c:ser>
        <c:ser>
          <c:idx val="1"/>
          <c:order val="1"/>
          <c:tx>
            <c:strRef>
              <c:f>'Graf. 4.6-4.7'!$C$35</c:f>
              <c:strCache>
                <c:ptCount val="1"/>
                <c:pt idx="0">
                  <c:v>Ricoveri fuori Regione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4690-4568-9097-4CFC8BCD081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4690-4568-9097-4CFC8BCD0815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4690-4568-9097-4CFC8BCD081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4690-4568-9097-4CFC8BCD0815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4690-4568-9097-4CFC8BCD0815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4690-4568-9097-4CFC8BCD0815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4690-4568-9097-4CFC8BCD0815}"/>
              </c:ext>
            </c:extLst>
          </c:dPt>
          <c:dLbls>
            <c:dLbl>
              <c:idx val="0"/>
              <c:layout>
                <c:manualLayout>
                  <c:x val="-3.5274514261867994E-3"/>
                  <c:y val="-4.5028133719769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690-4568-9097-4CFC8BCD0815}"/>
                </c:ext>
              </c:extLst>
            </c:dLbl>
            <c:dLbl>
              <c:idx val="1"/>
              <c:layout>
                <c:manualLayout>
                  <c:x val="0"/>
                  <c:y val="-7.0043763564085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690-4568-9097-4CFC8BCD0815}"/>
                </c:ext>
              </c:extLst>
            </c:dLbl>
            <c:dLbl>
              <c:idx val="2"/>
              <c:layout>
                <c:manualLayout>
                  <c:x val="3.5273368606701938E-3"/>
                  <c:y val="-6.5040637595221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4690-4568-9097-4CFC8BCD0815}"/>
                </c:ext>
              </c:extLst>
            </c:dLbl>
            <c:dLbl>
              <c:idx val="3"/>
              <c:layout>
                <c:manualLayout>
                  <c:x val="0"/>
                  <c:y val="-4.5028133719768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4690-4568-9097-4CFC8BCD0815}"/>
                </c:ext>
              </c:extLst>
            </c:dLbl>
            <c:dLbl>
              <c:idx val="4"/>
              <c:layout>
                <c:manualLayout>
                  <c:x val="-3.5276146037300895E-3"/>
                  <c:y val="-6.0037511626358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690-4568-9097-4CFC8BCD0815}"/>
                </c:ext>
              </c:extLst>
            </c:dLbl>
            <c:dLbl>
              <c:idx val="5"/>
              <c:layout>
                <c:manualLayout>
                  <c:x val="3.5273754153907896E-3"/>
                  <c:y val="-6.50357417144207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4690-4568-9097-4CFC8BCD0815}"/>
                </c:ext>
              </c:extLst>
            </c:dLbl>
            <c:dLbl>
              <c:idx val="6"/>
              <c:layout>
                <c:manualLayout>
                  <c:x val="3.5274514261868376E-3"/>
                  <c:y val="-0.11006877131499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690-4568-9097-4CFC8BCD0815}"/>
                </c:ext>
              </c:extLst>
            </c:dLbl>
            <c:dLbl>
              <c:idx val="7"/>
              <c:layout>
                <c:manualLayout>
                  <c:x val="4.1503267973856213E-3"/>
                  <c:y val="-7.0043763564085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690-4568-9097-4CFC8BCD0815}"/>
                </c:ext>
              </c:extLst>
            </c:dLbl>
            <c:dLbl>
              <c:idx val="8"/>
              <c:layout>
                <c:manualLayout>
                  <c:x val="0"/>
                  <c:y val="-7.0043763564085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690-4568-9097-4CFC8BCD0815}"/>
                </c:ext>
              </c:extLst>
            </c:dLbl>
            <c:dLbl>
              <c:idx val="9"/>
              <c:layout>
                <c:manualLayout>
                  <c:x val="0"/>
                  <c:y val="-5.00312596886322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690-4568-9097-4CFC8BCD0815}"/>
                </c:ext>
              </c:extLst>
            </c:dLbl>
            <c:dLbl>
              <c:idx val="10"/>
              <c:layout>
                <c:manualLayout>
                  <c:x val="0"/>
                  <c:y val="-7.504688953294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4690-4568-9097-4CFC8BCD0815}"/>
                </c:ext>
              </c:extLst>
            </c:dLbl>
            <c:dLbl>
              <c:idx val="11"/>
              <c:layout>
                <c:manualLayout>
                  <c:x val="0"/>
                  <c:y val="-5.5034385657495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690-4568-9097-4CFC8BCD0815}"/>
                </c:ext>
              </c:extLst>
            </c:dLbl>
            <c:dLbl>
              <c:idx val="12"/>
              <c:layout>
                <c:manualLayout>
                  <c:x val="0"/>
                  <c:y val="-7.5039483271302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690-4568-9097-4CFC8BCD0815}"/>
                </c:ext>
              </c:extLst>
            </c:dLbl>
            <c:dLbl>
              <c:idx val="13"/>
              <c:layout>
                <c:manualLayout>
                  <c:x val="0"/>
                  <c:y val="-4.5028133719769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690-4568-9097-4CFC8BCD0815}"/>
                </c:ext>
              </c:extLst>
            </c:dLbl>
            <c:dLbl>
              <c:idx val="14"/>
              <c:layout>
                <c:manualLayout>
                  <c:x val="4.1437117542745538E-3"/>
                  <c:y val="-8.004371713829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4690-4568-9097-4CFC8BCD0815}"/>
                </c:ext>
              </c:extLst>
            </c:dLbl>
            <c:dLbl>
              <c:idx val="15"/>
              <c:layout>
                <c:manualLayout>
                  <c:x val="-4.7600480931584708E-3"/>
                  <c:y val="-6.00425355940213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4690-4568-9097-4CFC8BCD0815}"/>
                </c:ext>
              </c:extLst>
            </c:dLbl>
            <c:dLbl>
              <c:idx val="16"/>
              <c:layout>
                <c:manualLayout>
                  <c:x val="0"/>
                  <c:y val="-5.00312596886322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4690-4568-9097-4CFC8BCD0815}"/>
                </c:ext>
              </c:extLst>
            </c:dLbl>
            <c:dLbl>
              <c:idx val="17"/>
              <c:layout>
                <c:manualLayout>
                  <c:x val="0"/>
                  <c:y val="-4.5028133719769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4690-4568-9097-4CFC8BCD0815}"/>
                </c:ext>
              </c:extLst>
            </c:dLbl>
            <c:dLbl>
              <c:idx val="18"/>
              <c:layout>
                <c:manualLayout>
                  <c:x val="0"/>
                  <c:y val="-6.00375116263587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4690-4568-9097-4CFC8BCD0815}"/>
                </c:ext>
              </c:extLst>
            </c:dLbl>
            <c:dLbl>
              <c:idx val="19"/>
              <c:layout>
                <c:manualLayout>
                  <c:x val="0"/>
                  <c:y val="-5.5034385657495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4690-4568-9097-4CFC8BCD0815}"/>
                </c:ext>
              </c:extLst>
            </c:dLbl>
            <c:dLbl>
              <c:idx val="20"/>
              <c:layout>
                <c:manualLayout>
                  <c:x val="0"/>
                  <c:y val="-4.5028133719769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4690-4568-9097-4CFC8BCD0815}"/>
                </c:ext>
              </c:extLst>
            </c:dLbl>
            <c:dLbl>
              <c:idx val="21"/>
              <c:layout>
                <c:manualLayout>
                  <c:x val="0"/>
                  <c:y val="-6.00338709359799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4690-4568-9097-4CFC8BCD081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'Graf. 4.6-4.7'!$A$36:$A$57</c:f>
              <c:strCache>
                <c:ptCount val="22"/>
                <c:pt idx="0">
                  <c:v>Campania</c:v>
                </c:pt>
                <c:pt idx="1">
                  <c:v>Sardegna</c:v>
                </c:pt>
                <c:pt idx="2">
                  <c:v>Valle d'Aosta</c:v>
                </c:pt>
                <c:pt idx="3">
                  <c:v>Liguria</c:v>
                </c:pt>
                <c:pt idx="4">
                  <c:v>P.A. Trento</c:v>
                </c:pt>
                <c:pt idx="5">
                  <c:v>Lazio</c:v>
                </c:pt>
                <c:pt idx="6">
                  <c:v>Marche</c:v>
                </c:pt>
                <c:pt idx="7">
                  <c:v>Molise</c:v>
                </c:pt>
                <c:pt idx="8">
                  <c:v>Abruzzo</c:v>
                </c:pt>
                <c:pt idx="9">
                  <c:v>Toscana</c:v>
                </c:pt>
                <c:pt idx="10">
                  <c:v>Umbria</c:v>
                </c:pt>
                <c:pt idx="11">
                  <c:v>P.A. Bolzano</c:v>
                </c:pt>
                <c:pt idx="12">
                  <c:v>Calabria</c:v>
                </c:pt>
                <c:pt idx="13">
                  <c:v>ITALIA</c:v>
                </c:pt>
                <c:pt idx="14">
                  <c:v>Basilicata</c:v>
                </c:pt>
                <c:pt idx="15">
                  <c:v>Piemonte</c:v>
                </c:pt>
                <c:pt idx="16">
                  <c:v>Friuli V.G.</c:v>
                </c:pt>
                <c:pt idx="17">
                  <c:v>Emilia Romagna</c:v>
                </c:pt>
                <c:pt idx="18">
                  <c:v>Lombardia</c:v>
                </c:pt>
                <c:pt idx="19">
                  <c:v>Sicilia</c:v>
                </c:pt>
                <c:pt idx="20">
                  <c:v>Veneto</c:v>
                </c:pt>
                <c:pt idx="21">
                  <c:v>Puglia</c:v>
                </c:pt>
              </c:strCache>
            </c:strRef>
          </c:cat>
          <c:val>
            <c:numRef>
              <c:f>'Graf. 4.6-4.7'!$C$36:$C$57</c:f>
              <c:numCache>
                <c:formatCode>_(* #,##0.00_);_(* \(#,##0.00\);_(* "-"??_);_(@_)</c:formatCode>
                <c:ptCount val="22"/>
                <c:pt idx="0">
                  <c:v>3.1744158970065124</c:v>
                </c:pt>
                <c:pt idx="1">
                  <c:v>2.2932049002290746</c:v>
                </c:pt>
                <c:pt idx="2">
                  <c:v>5.5971930824823781</c:v>
                </c:pt>
                <c:pt idx="3">
                  <c:v>3.9888783920768298</c:v>
                </c:pt>
                <c:pt idx="4">
                  <c:v>4.5866795842989942</c:v>
                </c:pt>
                <c:pt idx="5">
                  <c:v>2.2654764836756835</c:v>
                </c:pt>
                <c:pt idx="6">
                  <c:v>4.8248163485775439</c:v>
                </c:pt>
                <c:pt idx="7">
                  <c:v>11.138505591725723</c:v>
                </c:pt>
                <c:pt idx="8">
                  <c:v>6.7829809086960786</c:v>
                </c:pt>
                <c:pt idx="9">
                  <c:v>2.2081965402932275</c:v>
                </c:pt>
                <c:pt idx="10">
                  <c:v>5.8157945728737097</c:v>
                </c:pt>
                <c:pt idx="11">
                  <c:v>1.5770960750438556</c:v>
                </c:pt>
                <c:pt idx="12">
                  <c:v>6.4428945143543963</c:v>
                </c:pt>
                <c:pt idx="13">
                  <c:v>2.7745962383726477</c:v>
                </c:pt>
                <c:pt idx="14">
                  <c:v>7.555452176604434</c:v>
                </c:pt>
                <c:pt idx="15">
                  <c:v>2.6154588514584147</c:v>
                </c:pt>
                <c:pt idx="16">
                  <c:v>2.1494214402645331</c:v>
                </c:pt>
                <c:pt idx="17">
                  <c:v>2.375370624843816</c:v>
                </c:pt>
                <c:pt idx="18">
                  <c:v>1.1362996942972259</c:v>
                </c:pt>
                <c:pt idx="19">
                  <c:v>2.0067479218495521</c:v>
                </c:pt>
                <c:pt idx="20">
                  <c:v>2.7270042628986713</c:v>
                </c:pt>
                <c:pt idx="21">
                  <c:v>3.2256510362274415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4690-4568-9097-4CFC8BCD0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60892288"/>
        <c:axId val="60893824"/>
      </c:barChart>
      <c:catAx>
        <c:axId val="60892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60893824"/>
        <c:crosses val="autoZero"/>
        <c:auto val="1"/>
        <c:lblAlgn val="ctr"/>
        <c:lblOffset val="100"/>
        <c:noMultiLvlLbl val="0"/>
      </c:catAx>
      <c:valAx>
        <c:axId val="608938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60892288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6.8735783027121619E-2"/>
          <c:y val="0.91277384728174649"/>
          <c:w val="0.84793088363954516"/>
          <c:h val="7.3721258124662944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4">
            <a:lumMod val="40000"/>
            <a:lumOff val="60000"/>
          </a:schemeClr>
        </a:gs>
        <a:gs pos="100000">
          <a:schemeClr val="bg1"/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579615048119E-2"/>
          <c:y val="2.2604257801108196E-2"/>
          <c:w val="0.89587287581699349"/>
          <c:h val="0.6175482019508015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'Graf. 4.8-4.9'!$B$5</c:f>
              <c:strCache>
                <c:ptCount val="1"/>
                <c:pt idx="0">
                  <c:v>Ricoveri entro Regione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86F-4E37-B878-8130AFCE0C6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86F-4E37-B878-8130AFCE0C6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86F-4E37-B878-8130AFCE0C60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86F-4E37-B878-8130AFCE0C60}"/>
              </c:ext>
            </c:extLst>
          </c:dPt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'Graf. 4.8-4.9'!$A$6:$A$27</c:f>
              <c:strCache>
                <c:ptCount val="22"/>
                <c:pt idx="0">
                  <c:v>Valle d'Aosta</c:v>
                </c:pt>
                <c:pt idx="1">
                  <c:v>Lombardia</c:v>
                </c:pt>
                <c:pt idx="2">
                  <c:v>Piemonte</c:v>
                </c:pt>
                <c:pt idx="3">
                  <c:v>P.A. Trento</c:v>
                </c:pt>
                <c:pt idx="4">
                  <c:v>P.A. Bolzano</c:v>
                </c:pt>
                <c:pt idx="5">
                  <c:v>Liguria</c:v>
                </c:pt>
                <c:pt idx="6">
                  <c:v>Abruzzo</c:v>
                </c:pt>
                <c:pt idx="7">
                  <c:v>Lazio</c:v>
                </c:pt>
                <c:pt idx="8">
                  <c:v>Calabria</c:v>
                </c:pt>
                <c:pt idx="9">
                  <c:v>ITALIA</c:v>
                </c:pt>
                <c:pt idx="10">
                  <c:v>Veneto</c:v>
                </c:pt>
                <c:pt idx="11">
                  <c:v>Sicilia</c:v>
                </c:pt>
                <c:pt idx="12">
                  <c:v>Molise</c:v>
                </c:pt>
                <c:pt idx="13">
                  <c:v>Umbria</c:v>
                </c:pt>
                <c:pt idx="14">
                  <c:v>Puglia</c:v>
                </c:pt>
                <c:pt idx="15">
                  <c:v>Basilicata</c:v>
                </c:pt>
                <c:pt idx="16">
                  <c:v>Campania</c:v>
                </c:pt>
                <c:pt idx="17">
                  <c:v>Marche</c:v>
                </c:pt>
                <c:pt idx="18">
                  <c:v>Emilia-Romagna</c:v>
                </c:pt>
                <c:pt idx="19">
                  <c:v>Friuli-Venezia G.</c:v>
                </c:pt>
                <c:pt idx="20">
                  <c:v>Toscana</c:v>
                </c:pt>
                <c:pt idx="21">
                  <c:v>Sardegna</c:v>
                </c:pt>
              </c:strCache>
            </c:strRef>
          </c:cat>
          <c:val>
            <c:numRef>
              <c:f>'Graf. 4.8-4.9'!$B$6:$B$27</c:f>
              <c:numCache>
                <c:formatCode>_(* #,##0.00_);_(* \(#,##0.00\);_(* "-"??_);_(@_)</c:formatCode>
                <c:ptCount val="22"/>
                <c:pt idx="0">
                  <c:v>5.6382451721204312</c:v>
                </c:pt>
                <c:pt idx="1">
                  <c:v>6.2865202155210875</c:v>
                </c:pt>
                <c:pt idx="2">
                  <c:v>5.8159407945930495</c:v>
                </c:pt>
                <c:pt idx="3">
                  <c:v>5.1073724868625145</c:v>
                </c:pt>
                <c:pt idx="4">
                  <c:v>5.6704752536682177</c:v>
                </c:pt>
                <c:pt idx="5">
                  <c:v>4.2105464894418096</c:v>
                </c:pt>
                <c:pt idx="6">
                  <c:v>3.3821551231249365</c:v>
                </c:pt>
                <c:pt idx="7">
                  <c:v>3.851626636832767</c:v>
                </c:pt>
                <c:pt idx="8">
                  <c:v>3.1475091747806125</c:v>
                </c:pt>
                <c:pt idx="9">
                  <c:v>3.6001169402551296</c:v>
                </c:pt>
                <c:pt idx="10">
                  <c:v>3.5388479590433213</c:v>
                </c:pt>
                <c:pt idx="11">
                  <c:v>3.190453567625549</c:v>
                </c:pt>
                <c:pt idx="12">
                  <c:v>1.9508520374381524</c:v>
                </c:pt>
                <c:pt idx="13">
                  <c:v>2.648923414499682</c:v>
                </c:pt>
                <c:pt idx="14">
                  <c:v>2.6935120139915889</c:v>
                </c:pt>
                <c:pt idx="15">
                  <c:v>1.7360096953381186</c:v>
                </c:pt>
                <c:pt idx="16">
                  <c:v>2.2813416717794421</c:v>
                </c:pt>
                <c:pt idx="17">
                  <c:v>1.9817950623604739</c:v>
                </c:pt>
                <c:pt idx="18">
                  <c:v>1.9669838837715599</c:v>
                </c:pt>
                <c:pt idx="19">
                  <c:v>1.5358663808667812</c:v>
                </c:pt>
                <c:pt idx="20">
                  <c:v>1.5629493245298378</c:v>
                </c:pt>
                <c:pt idx="21">
                  <c:v>1.1701058459422007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6F-4E37-B878-8130AFCE0C60}"/>
            </c:ext>
          </c:extLst>
        </c:ser>
        <c:ser>
          <c:idx val="1"/>
          <c:order val="1"/>
          <c:tx>
            <c:strRef>
              <c:f>'Graf. 4.8-4.9'!$C$5</c:f>
              <c:strCache>
                <c:ptCount val="1"/>
                <c:pt idx="0">
                  <c:v>Ricoveri fuori Regione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B86F-4E37-B878-8130AFCE0C60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A-B86F-4E37-B878-8130AFCE0C60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C-B86F-4E37-B878-8130AFCE0C60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B86F-4E37-B878-8130AFCE0C60}"/>
              </c:ext>
            </c:extLst>
          </c:dPt>
          <c:dLbls>
            <c:dLbl>
              <c:idx val="0"/>
              <c:layout>
                <c:manualLayout>
                  <c:x val="4.1502853954822026E-3"/>
                  <c:y val="-9.57543650793650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6F-4E37-B878-8130AFCE0C60}"/>
                </c:ext>
              </c:extLst>
            </c:dLbl>
            <c:dLbl>
              <c:idx val="1"/>
              <c:layout>
                <c:manualLayout>
                  <c:x val="0"/>
                  <c:y val="-9.0394444444444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86F-4E37-B878-8130AFCE0C60}"/>
                </c:ext>
              </c:extLst>
            </c:dLbl>
            <c:dLbl>
              <c:idx val="2"/>
              <c:layout>
                <c:manualLayout>
                  <c:x val="0"/>
                  <c:y val="-7.9569444444444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86F-4E37-B878-8130AFCE0C60}"/>
                </c:ext>
              </c:extLst>
            </c:dLbl>
            <c:dLbl>
              <c:idx val="3"/>
              <c:layout>
                <c:manualLayout>
                  <c:x val="0"/>
                  <c:y val="-6.5515873015873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86F-4E37-B878-8130AFCE0C60}"/>
                </c:ext>
              </c:extLst>
            </c:dLbl>
            <c:dLbl>
              <c:idx val="4"/>
              <c:layout>
                <c:manualLayout>
                  <c:x val="-3.8030502010691182E-17"/>
                  <c:y val="-6.4621613891693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86F-4E37-B878-8130AFCE0C60}"/>
                </c:ext>
              </c:extLst>
            </c:dLbl>
            <c:dLbl>
              <c:idx val="5"/>
              <c:layout>
                <c:manualLayout>
                  <c:x val="4.1503267973856213E-3"/>
                  <c:y val="-0.105394841269841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86F-4E37-B878-8130AFCE0C60}"/>
                </c:ext>
              </c:extLst>
            </c:dLbl>
            <c:dLbl>
              <c:idx val="6"/>
              <c:layout>
                <c:manualLayout>
                  <c:x val="-3.2648626341695298E-7"/>
                  <c:y val="-6.4760768310176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86F-4E37-B878-8130AFCE0C60}"/>
                </c:ext>
              </c:extLst>
            </c:dLbl>
            <c:dLbl>
              <c:idx val="7"/>
              <c:layout>
                <c:manualLayout>
                  <c:x val="0"/>
                  <c:y val="-0.100208730158730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86F-4E37-B878-8130AFCE0C60}"/>
                </c:ext>
              </c:extLst>
            </c:dLbl>
            <c:dLbl>
              <c:idx val="8"/>
              <c:layout>
                <c:manualLayout>
                  <c:x val="-1.2439956303346767E-3"/>
                  <c:y val="-8.9766994271429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86F-4E37-B878-8130AFCE0C60}"/>
                </c:ext>
              </c:extLst>
            </c:dLbl>
            <c:dLbl>
              <c:idx val="9"/>
              <c:layout>
                <c:manualLayout>
                  <c:x val="7.047503782484003E-3"/>
                  <c:y val="-7.0043763564085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86F-4E37-B878-8130AFCE0C60}"/>
                </c:ext>
              </c:extLst>
            </c:dLbl>
            <c:dLbl>
              <c:idx val="10"/>
              <c:layout>
                <c:manualLayout>
                  <c:x val="0"/>
                  <c:y val="-6.9267857142857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86F-4E37-B878-8130AFCE0C60}"/>
                </c:ext>
              </c:extLst>
            </c:dLbl>
            <c:dLbl>
              <c:idx val="11"/>
              <c:layout>
                <c:manualLayout>
                  <c:x val="0"/>
                  <c:y val="-7.5256687987899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86F-4E37-B878-8130AFCE0C60}"/>
                </c:ext>
              </c:extLst>
            </c:dLbl>
            <c:dLbl>
              <c:idx val="12"/>
              <c:layout>
                <c:manualLayout>
                  <c:x val="0"/>
                  <c:y val="-8.5263178747598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86F-4E37-B878-8130AFCE0C60}"/>
                </c:ext>
              </c:extLst>
            </c:dLbl>
            <c:dLbl>
              <c:idx val="13"/>
              <c:layout>
                <c:manualLayout>
                  <c:x val="0"/>
                  <c:y val="-7.4580952380952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86F-4E37-B878-8130AFCE0C60}"/>
                </c:ext>
              </c:extLst>
            </c:dLbl>
            <c:dLbl>
              <c:idx val="14"/>
              <c:layout>
                <c:manualLayout>
                  <c:x val="0"/>
                  <c:y val="-6.5040637595221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86F-4E37-B878-8130AFCE0C60}"/>
                </c:ext>
              </c:extLst>
            </c:dLbl>
            <c:dLbl>
              <c:idx val="15"/>
              <c:layout>
                <c:manualLayout>
                  <c:x val="-1.5212200804276473E-16"/>
                  <c:y val="-8.5047271437814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86F-4E37-B878-8130AFCE0C60}"/>
                </c:ext>
              </c:extLst>
            </c:dLbl>
            <c:dLbl>
              <c:idx val="16"/>
              <c:layout>
                <c:manualLayout>
                  <c:x val="0"/>
                  <c:y val="-8.0159920634920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86F-4E37-B878-8130AFCE0C60}"/>
                </c:ext>
              </c:extLst>
            </c:dLbl>
            <c:dLbl>
              <c:idx val="17"/>
              <c:layout>
                <c:manualLayout>
                  <c:x val="0"/>
                  <c:y val="-6.5040637595221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86F-4E37-B878-8130AFCE0C60}"/>
                </c:ext>
              </c:extLst>
            </c:dLbl>
            <c:dLbl>
              <c:idx val="18"/>
              <c:layout>
                <c:manualLayout>
                  <c:x val="0"/>
                  <c:y val="-5.9827635565012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86F-4E37-B878-8130AFCE0C60}"/>
                </c:ext>
              </c:extLst>
            </c:dLbl>
            <c:dLbl>
              <c:idx val="19"/>
              <c:layout>
                <c:manualLayout>
                  <c:x val="7.0546737213403876E-3"/>
                  <c:y val="-7.504688953294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86F-4E37-B878-8130AFCE0C60}"/>
                </c:ext>
              </c:extLst>
            </c:dLbl>
            <c:dLbl>
              <c:idx val="20"/>
              <c:layout>
                <c:manualLayout>
                  <c:x val="0"/>
                  <c:y val="-6.0037511626358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86F-4E37-B878-8130AFCE0C60}"/>
                </c:ext>
              </c:extLst>
            </c:dLbl>
            <c:dLbl>
              <c:idx val="21"/>
              <c:layout>
                <c:manualLayout>
                  <c:x val="0"/>
                  <c:y val="-5.5034385657495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86F-4E37-B878-8130AFCE0C60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'Graf. 4.8-4.9'!$A$6:$A$27</c:f>
              <c:strCache>
                <c:ptCount val="22"/>
                <c:pt idx="0">
                  <c:v>Valle d'Aosta</c:v>
                </c:pt>
                <c:pt idx="1">
                  <c:v>Lombardia</c:v>
                </c:pt>
                <c:pt idx="2">
                  <c:v>Piemonte</c:v>
                </c:pt>
                <c:pt idx="3">
                  <c:v>P.A. Trento</c:v>
                </c:pt>
                <c:pt idx="4">
                  <c:v>P.A. Bolzano</c:v>
                </c:pt>
                <c:pt idx="5">
                  <c:v>Liguria</c:v>
                </c:pt>
                <c:pt idx="6">
                  <c:v>Abruzzo</c:v>
                </c:pt>
                <c:pt idx="7">
                  <c:v>Lazio</c:v>
                </c:pt>
                <c:pt idx="8">
                  <c:v>Calabria</c:v>
                </c:pt>
                <c:pt idx="9">
                  <c:v>ITALIA</c:v>
                </c:pt>
                <c:pt idx="10">
                  <c:v>Veneto</c:v>
                </c:pt>
                <c:pt idx="11">
                  <c:v>Sicilia</c:v>
                </c:pt>
                <c:pt idx="12">
                  <c:v>Molise</c:v>
                </c:pt>
                <c:pt idx="13">
                  <c:v>Umbria</c:v>
                </c:pt>
                <c:pt idx="14">
                  <c:v>Puglia</c:v>
                </c:pt>
                <c:pt idx="15">
                  <c:v>Basilicata</c:v>
                </c:pt>
                <c:pt idx="16">
                  <c:v>Campania</c:v>
                </c:pt>
                <c:pt idx="17">
                  <c:v>Marche</c:v>
                </c:pt>
                <c:pt idx="18">
                  <c:v>Emilia-Romagna</c:v>
                </c:pt>
                <c:pt idx="19">
                  <c:v>Friuli-Venezia G.</c:v>
                </c:pt>
                <c:pt idx="20">
                  <c:v>Toscana</c:v>
                </c:pt>
                <c:pt idx="21">
                  <c:v>Sardegna</c:v>
                </c:pt>
              </c:strCache>
            </c:strRef>
          </c:cat>
          <c:val>
            <c:numRef>
              <c:f>'Graf. 4.8-4.9'!$C$6:$C$27</c:f>
              <c:numCache>
                <c:formatCode>_(* #,##0.00_);_(* \(#,##0.00\);_(* "-"??_);_(@_)</c:formatCode>
                <c:ptCount val="22"/>
                <c:pt idx="0">
                  <c:v>1.6393146452092806</c:v>
                </c:pt>
                <c:pt idx="1">
                  <c:v>0.71233028049832592</c:v>
                </c:pt>
                <c:pt idx="2">
                  <c:v>0.73172343697712794</c:v>
                </c:pt>
                <c:pt idx="3">
                  <c:v>1.026618369784124</c:v>
                </c:pt>
                <c:pt idx="4">
                  <c:v>0.45227210263826123</c:v>
                </c:pt>
                <c:pt idx="5">
                  <c:v>1.7181361871489471</c:v>
                </c:pt>
                <c:pt idx="6">
                  <c:v>1.0507789838517874</c:v>
                </c:pt>
                <c:pt idx="7">
                  <c:v>0.50505327222646346</c:v>
                </c:pt>
                <c:pt idx="8">
                  <c:v>1.1965746720993415</c:v>
                </c:pt>
                <c:pt idx="9">
                  <c:v>0.73104837639810583</c:v>
                </c:pt>
                <c:pt idx="10">
                  <c:v>0.63028821796069867</c:v>
                </c:pt>
                <c:pt idx="11">
                  <c:v>0.53683091144653738</c:v>
                </c:pt>
                <c:pt idx="12">
                  <c:v>1.7099493228102343</c:v>
                </c:pt>
                <c:pt idx="13">
                  <c:v>0.88132115507906994</c:v>
                </c:pt>
                <c:pt idx="14">
                  <c:v>0.75918353242668024</c:v>
                </c:pt>
                <c:pt idx="15">
                  <c:v>1.611015488899731</c:v>
                </c:pt>
                <c:pt idx="16">
                  <c:v>0.76112770117683903</c:v>
                </c:pt>
                <c:pt idx="17">
                  <c:v>0.86003662100652889</c:v>
                </c:pt>
                <c:pt idx="18">
                  <c:v>0.64645070843692998</c:v>
                </c:pt>
                <c:pt idx="19">
                  <c:v>1.0358952532038228</c:v>
                </c:pt>
                <c:pt idx="20">
                  <c:v>0.46048599034185506</c:v>
                </c:pt>
                <c:pt idx="21">
                  <c:v>0.41770234004413476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B86F-4E37-B878-8130AFCE0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100"/>
        <c:axId val="62556416"/>
        <c:axId val="62578688"/>
      </c:barChart>
      <c:catAx>
        <c:axId val="62556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it-IT"/>
          </a:p>
        </c:txPr>
        <c:crossAx val="62578688"/>
        <c:crosses val="autoZero"/>
        <c:auto val="1"/>
        <c:lblAlgn val="ctr"/>
        <c:lblOffset val="100"/>
        <c:noMultiLvlLbl val="0"/>
      </c:catAx>
      <c:valAx>
        <c:axId val="625786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62556416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6.8735806009697961E-2"/>
          <c:y val="0.94216232026596969"/>
          <c:w val="0.84793088363954516"/>
          <c:h val="5.4198814572085696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4">
            <a:lumMod val="40000"/>
            <a:lumOff val="60000"/>
          </a:schemeClr>
        </a:gs>
        <a:gs pos="100000">
          <a:schemeClr val="bg1"/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114379084967313E-2"/>
          <c:y val="3.972539682539683E-2"/>
          <c:w val="0.91001115485564299"/>
          <c:h val="0.612698023989611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'Graf. 4.8-4.9'!$B$35</c:f>
              <c:strCache>
                <c:ptCount val="1"/>
                <c:pt idx="0">
                  <c:v>Ricoveri entro Regione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51A-450A-859B-828B89FB603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51A-450A-859B-828B89FB6039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51A-450A-859B-828B89FB603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51A-450A-859B-828B89FB6039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51A-450A-859B-828B89FB6039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51A-450A-859B-828B89FB6039}"/>
              </c:ext>
            </c:extLst>
          </c:dPt>
          <c:dLbls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1A-450A-859B-828B89FB6039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1A-450A-859B-828B89FB6039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51A-450A-859B-828B89FB603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'Graf. 4.8-4.9'!$A$36:$A$57</c:f>
              <c:strCache>
                <c:ptCount val="22"/>
                <c:pt idx="0">
                  <c:v>P.A. Trento</c:v>
                </c:pt>
                <c:pt idx="1">
                  <c:v>Lazio</c:v>
                </c:pt>
                <c:pt idx="2">
                  <c:v>Campania</c:v>
                </c:pt>
                <c:pt idx="3">
                  <c:v>Sicilia</c:v>
                </c:pt>
                <c:pt idx="4">
                  <c:v>Veneto</c:v>
                </c:pt>
                <c:pt idx="5">
                  <c:v>Calabria</c:v>
                </c:pt>
                <c:pt idx="6">
                  <c:v>Liguria</c:v>
                </c:pt>
                <c:pt idx="7">
                  <c:v>Umbria</c:v>
                </c:pt>
                <c:pt idx="8">
                  <c:v>Piemonte</c:v>
                </c:pt>
                <c:pt idx="9">
                  <c:v>ITALIA</c:v>
                </c:pt>
                <c:pt idx="10">
                  <c:v>Emilia-Romagna</c:v>
                </c:pt>
                <c:pt idx="11">
                  <c:v>Sardegna</c:v>
                </c:pt>
                <c:pt idx="12">
                  <c:v>P.A. Bolzano</c:v>
                </c:pt>
                <c:pt idx="13">
                  <c:v>Molise</c:v>
                </c:pt>
                <c:pt idx="14">
                  <c:v>Basilicata</c:v>
                </c:pt>
                <c:pt idx="15">
                  <c:v>Toscana</c:v>
                </c:pt>
                <c:pt idx="16">
                  <c:v>Puglia</c:v>
                </c:pt>
                <c:pt idx="17">
                  <c:v>Friuli-Venezia G.</c:v>
                </c:pt>
                <c:pt idx="18">
                  <c:v>Lombardia</c:v>
                </c:pt>
                <c:pt idx="19">
                  <c:v>Marche</c:v>
                </c:pt>
                <c:pt idx="20">
                  <c:v>Abruzzo</c:v>
                </c:pt>
                <c:pt idx="21">
                  <c:v>Valle d'Aosta</c:v>
                </c:pt>
              </c:strCache>
            </c:strRef>
          </c:cat>
          <c:val>
            <c:numRef>
              <c:f>'Graf. 4.8-4.9'!$B$36:$B$57</c:f>
              <c:numCache>
                <c:formatCode>_(* #,##0.00_);_(* \(#,##0.00\);_(* "-"??_);_(@_)</c:formatCode>
                <c:ptCount val="22"/>
                <c:pt idx="0">
                  <c:v>1.1810376758656811</c:v>
                </c:pt>
                <c:pt idx="1">
                  <c:v>0.82404850958851028</c:v>
                </c:pt>
                <c:pt idx="2">
                  <c:v>0.63356176956684107</c:v>
                </c:pt>
                <c:pt idx="3">
                  <c:v>0.59638711330080985</c:v>
                </c:pt>
                <c:pt idx="4">
                  <c:v>0.58475640438090581</c:v>
                </c:pt>
                <c:pt idx="5">
                  <c:v>0.40732465943501245</c:v>
                </c:pt>
                <c:pt idx="6">
                  <c:v>0.4173873368169333</c:v>
                </c:pt>
                <c:pt idx="7">
                  <c:v>0.35536654359109726</c:v>
                </c:pt>
                <c:pt idx="8">
                  <c:v>0.42357807971996081</c:v>
                </c:pt>
                <c:pt idx="9">
                  <c:v>0.3891410240856884</c:v>
                </c:pt>
                <c:pt idx="10">
                  <c:v>0.36289895685676848</c:v>
                </c:pt>
                <c:pt idx="11">
                  <c:v>0.30110575688038099</c:v>
                </c:pt>
                <c:pt idx="12">
                  <c:v>0.25914434309529921</c:v>
                </c:pt>
                <c:pt idx="13">
                  <c:v>0.14516897436793449</c:v>
                </c:pt>
                <c:pt idx="14">
                  <c:v>0.16567976259513956</c:v>
                </c:pt>
                <c:pt idx="15">
                  <c:v>0.1544067888952155</c:v>
                </c:pt>
                <c:pt idx="16">
                  <c:v>0.15334553445263691</c:v>
                </c:pt>
                <c:pt idx="17">
                  <c:v>4.3522986829404291E-3</c:v>
                </c:pt>
                <c:pt idx="18">
                  <c:v>0.1416601707174637</c:v>
                </c:pt>
                <c:pt idx="19">
                  <c:v>5.6388844433214486E-2</c:v>
                </c:pt>
                <c:pt idx="20">
                  <c:v>1.1233347223724712E-2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51A-450A-859B-828B89FB6039}"/>
            </c:ext>
          </c:extLst>
        </c:ser>
        <c:ser>
          <c:idx val="1"/>
          <c:order val="1"/>
          <c:tx>
            <c:strRef>
              <c:f>'Graf. 4.8-4.9'!$C$35</c:f>
              <c:strCache>
                <c:ptCount val="1"/>
                <c:pt idx="0">
                  <c:v>Ricoveri fuori Regione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851A-450A-859B-828B89FB603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851A-450A-859B-828B89FB6039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851A-450A-859B-828B89FB603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851A-450A-859B-828B89FB6039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851A-450A-859B-828B89FB6039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851A-450A-859B-828B89FB6039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851A-450A-859B-828B89FB6039}"/>
              </c:ext>
            </c:extLst>
          </c:dPt>
          <c:dLbls>
            <c:dLbl>
              <c:idx val="0"/>
              <c:layout>
                <c:manualLayout>
                  <c:x val="-3.5274330859305829E-3"/>
                  <c:y val="-7.0043763564085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851A-450A-859B-828B89FB6039}"/>
                </c:ext>
              </c:extLst>
            </c:dLbl>
            <c:dLbl>
              <c:idx val="1"/>
              <c:layout>
                <c:manualLayout>
                  <c:x val="0"/>
                  <c:y val="-6.0037511626358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851A-450A-859B-828B89FB6039}"/>
                </c:ext>
              </c:extLst>
            </c:dLbl>
            <c:dLbl>
              <c:idx val="2"/>
              <c:layout>
                <c:manualLayout>
                  <c:x val="3.5273368606701938E-3"/>
                  <c:y val="-6.5040637595221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851A-450A-859B-828B89FB6039}"/>
                </c:ext>
              </c:extLst>
            </c:dLbl>
            <c:dLbl>
              <c:idx val="3"/>
              <c:layout>
                <c:manualLayout>
                  <c:x val="0"/>
                  <c:y val="-4.5028133719768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851A-450A-859B-828B89FB6039}"/>
                </c:ext>
              </c:extLst>
            </c:dLbl>
            <c:dLbl>
              <c:idx val="4"/>
              <c:layout>
                <c:manualLayout>
                  <c:x val="-3.5276146037300895E-3"/>
                  <c:y val="-6.0037511626358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851A-450A-859B-828B89FB6039}"/>
                </c:ext>
              </c:extLst>
            </c:dLbl>
            <c:dLbl>
              <c:idx val="5"/>
              <c:layout>
                <c:manualLayout>
                  <c:x val="3.5273368606701938E-3"/>
                  <c:y val="-4.5028133719769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851A-450A-859B-828B89FB6039}"/>
                </c:ext>
              </c:extLst>
            </c:dLbl>
            <c:dLbl>
              <c:idx val="6"/>
              <c:layout>
                <c:manualLayout>
                  <c:x val="3.5273368606701938E-3"/>
                  <c:y val="-4.5028133719768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51A-450A-859B-828B89FB6039}"/>
                </c:ext>
              </c:extLst>
            </c:dLbl>
            <c:dLbl>
              <c:idx val="7"/>
              <c:layout>
                <c:manualLayout>
                  <c:x val="0"/>
                  <c:y val="-5.00312596886322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51A-450A-859B-828B89FB6039}"/>
                </c:ext>
              </c:extLst>
            </c:dLbl>
            <c:dLbl>
              <c:idx val="8"/>
              <c:layout>
                <c:manualLayout>
                  <c:x val="0"/>
                  <c:y val="-7.0043763564085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51A-450A-859B-828B89FB6039}"/>
                </c:ext>
              </c:extLst>
            </c:dLbl>
            <c:dLbl>
              <c:idx val="9"/>
              <c:layout>
                <c:manualLayout>
                  <c:x val="0"/>
                  <c:y val="-5.00312596886322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51A-450A-859B-828B89FB6039}"/>
                </c:ext>
              </c:extLst>
            </c:dLbl>
            <c:dLbl>
              <c:idx val="10"/>
              <c:layout>
                <c:manualLayout>
                  <c:x val="0"/>
                  <c:y val="-7.504688953294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51A-450A-859B-828B89FB6039}"/>
                </c:ext>
              </c:extLst>
            </c:dLbl>
            <c:dLbl>
              <c:idx val="11"/>
              <c:layout>
                <c:manualLayout>
                  <c:x val="0"/>
                  <c:y val="-5.5034385657495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51A-450A-859B-828B89FB6039}"/>
                </c:ext>
              </c:extLst>
            </c:dLbl>
            <c:dLbl>
              <c:idx val="12"/>
              <c:layout>
                <c:manualLayout>
                  <c:x val="0"/>
                  <c:y val="-7.0043763564085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851A-450A-859B-828B89FB6039}"/>
                </c:ext>
              </c:extLst>
            </c:dLbl>
            <c:dLbl>
              <c:idx val="13"/>
              <c:layout>
                <c:manualLayout>
                  <c:x val="0"/>
                  <c:y val="-4.5028133719769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851A-450A-859B-828B89FB6039}"/>
                </c:ext>
              </c:extLst>
            </c:dLbl>
            <c:dLbl>
              <c:idx val="14"/>
              <c:layout>
                <c:manualLayout>
                  <c:x val="0"/>
                  <c:y val="-5.50343856574954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851A-450A-859B-828B89FB6039}"/>
                </c:ext>
              </c:extLst>
            </c:dLbl>
            <c:dLbl>
              <c:idx val="15"/>
              <c:layout>
                <c:manualLayout>
                  <c:x val="3.527417073260453E-3"/>
                  <c:y val="-6.5851508298516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851A-450A-859B-828B89FB6039}"/>
                </c:ext>
              </c:extLst>
            </c:dLbl>
            <c:dLbl>
              <c:idx val="16"/>
              <c:layout>
                <c:manualLayout>
                  <c:x val="0"/>
                  <c:y val="-5.00312596886322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851A-450A-859B-828B89FB6039}"/>
                </c:ext>
              </c:extLst>
            </c:dLbl>
            <c:dLbl>
              <c:idx val="17"/>
              <c:layout>
                <c:manualLayout>
                  <c:x val="0"/>
                  <c:y val="-7.910383686611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851A-450A-859B-828B89FB6039}"/>
                </c:ext>
              </c:extLst>
            </c:dLbl>
            <c:dLbl>
              <c:idx val="18"/>
              <c:layout>
                <c:manualLayout>
                  <c:x val="0"/>
                  <c:y val="-6.00375116263587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851A-450A-859B-828B89FB6039}"/>
                </c:ext>
              </c:extLst>
            </c:dLbl>
            <c:dLbl>
              <c:idx val="19"/>
              <c:layout>
                <c:manualLayout>
                  <c:x val="0"/>
                  <c:y val="-6.504063759522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851A-450A-859B-828B89FB6039}"/>
                </c:ext>
              </c:extLst>
            </c:dLbl>
            <c:dLbl>
              <c:idx val="20"/>
              <c:layout>
                <c:manualLayout>
                  <c:x val="0"/>
                  <c:y val="-6.4770209666909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51A-450A-859B-828B89FB6039}"/>
                </c:ext>
              </c:extLst>
            </c:dLbl>
            <c:dLbl>
              <c:idx val="21"/>
              <c:layout>
                <c:manualLayout>
                  <c:x val="0"/>
                  <c:y val="-7.0043763564085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51A-450A-859B-828B89FB603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'Graf. 4.8-4.9'!$A$36:$A$57</c:f>
              <c:strCache>
                <c:ptCount val="22"/>
                <c:pt idx="0">
                  <c:v>P.A. Trento</c:v>
                </c:pt>
                <c:pt idx="1">
                  <c:v>Lazio</c:v>
                </c:pt>
                <c:pt idx="2">
                  <c:v>Campania</c:v>
                </c:pt>
                <c:pt idx="3">
                  <c:v>Sicilia</c:v>
                </c:pt>
                <c:pt idx="4">
                  <c:v>Veneto</c:v>
                </c:pt>
                <c:pt idx="5">
                  <c:v>Calabria</c:v>
                </c:pt>
                <c:pt idx="6">
                  <c:v>Liguria</c:v>
                </c:pt>
                <c:pt idx="7">
                  <c:v>Umbria</c:v>
                </c:pt>
                <c:pt idx="8">
                  <c:v>Piemonte</c:v>
                </c:pt>
                <c:pt idx="9">
                  <c:v>ITALIA</c:v>
                </c:pt>
                <c:pt idx="10">
                  <c:v>Emilia-Romagna</c:v>
                </c:pt>
                <c:pt idx="11">
                  <c:v>Sardegna</c:v>
                </c:pt>
                <c:pt idx="12">
                  <c:v>P.A. Bolzano</c:v>
                </c:pt>
                <c:pt idx="13">
                  <c:v>Molise</c:v>
                </c:pt>
                <c:pt idx="14">
                  <c:v>Basilicata</c:v>
                </c:pt>
                <c:pt idx="15">
                  <c:v>Toscana</c:v>
                </c:pt>
                <c:pt idx="16">
                  <c:v>Puglia</c:v>
                </c:pt>
                <c:pt idx="17">
                  <c:v>Friuli-Venezia G.</c:v>
                </c:pt>
                <c:pt idx="18">
                  <c:v>Lombardia</c:v>
                </c:pt>
                <c:pt idx="19">
                  <c:v>Marche</c:v>
                </c:pt>
                <c:pt idx="20">
                  <c:v>Abruzzo</c:v>
                </c:pt>
                <c:pt idx="21">
                  <c:v>Valle d'Aosta</c:v>
                </c:pt>
              </c:strCache>
            </c:strRef>
          </c:cat>
          <c:val>
            <c:numRef>
              <c:f>'Graf. 4.8-4.9'!$C$36:$C$57</c:f>
              <c:numCache>
                <c:formatCode>_(* #,##0.00_);_(* \(#,##0.00\);_(* "-"??_);_(@_)</c:formatCode>
                <c:ptCount val="22"/>
                <c:pt idx="0">
                  <c:v>9.6726805037291072E-2</c:v>
                </c:pt>
                <c:pt idx="1">
                  <c:v>2.8774394999069735E-2</c:v>
                </c:pt>
                <c:pt idx="2">
                  <c:v>5.1793610446721747E-2</c:v>
                </c:pt>
                <c:pt idx="3">
                  <c:v>3.7660638631657653E-2</c:v>
                </c:pt>
                <c:pt idx="4">
                  <c:v>4.8305602166231629E-2</c:v>
                </c:pt>
                <c:pt idx="5">
                  <c:v>0.13996050318041181</c:v>
                </c:pt>
                <c:pt idx="6">
                  <c:v>6.6754160570108162E-2</c:v>
                </c:pt>
                <c:pt idx="7">
                  <c:v>0.12181623581164507</c:v>
                </c:pt>
                <c:pt idx="8">
                  <c:v>4.1795775141011529E-2</c:v>
                </c:pt>
                <c:pt idx="9">
                  <c:v>5.2260119930133103E-2</c:v>
                </c:pt>
                <c:pt idx="10">
                  <c:v>3.1227440132774745E-2</c:v>
                </c:pt>
                <c:pt idx="11">
                  <c:v>4.6918672148935262E-2</c:v>
                </c:pt>
                <c:pt idx="12">
                  <c:v>2.8438560083760837E-2</c:v>
                </c:pt>
                <c:pt idx="13">
                  <c:v>0.14148166846623925</c:v>
                </c:pt>
                <c:pt idx="14">
                  <c:v>7.5354985829294618E-2</c:v>
                </c:pt>
                <c:pt idx="15">
                  <c:v>5.4275173850671016E-2</c:v>
                </c:pt>
                <c:pt idx="16">
                  <c:v>4.834395358333362E-2</c:v>
                </c:pt>
                <c:pt idx="17">
                  <c:v>0.18186688815731605</c:v>
                </c:pt>
                <c:pt idx="18">
                  <c:v>3.0969122354928821E-2</c:v>
                </c:pt>
                <c:pt idx="19">
                  <c:v>9.2805047550938977E-2</c:v>
                </c:pt>
                <c:pt idx="20">
                  <c:v>0.11647537401961013</c:v>
                </c:pt>
                <c:pt idx="21">
                  <c:v>0.1263826663403724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851A-450A-859B-828B89FB6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63301120"/>
        <c:axId val="63302656"/>
      </c:barChart>
      <c:catAx>
        <c:axId val="63301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63302656"/>
        <c:crosses val="autoZero"/>
        <c:auto val="1"/>
        <c:lblAlgn val="ctr"/>
        <c:lblOffset val="100"/>
        <c:noMultiLvlLbl val="0"/>
      </c:catAx>
      <c:valAx>
        <c:axId val="63302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63301120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6.8735783027121619E-2"/>
          <c:y val="0.9227800992194729"/>
          <c:w val="0.83620261437908494"/>
          <c:h val="7.721990078052704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rgbClr val="BD92DE"/>
        </a:gs>
        <a:gs pos="100000">
          <a:schemeClr val="bg1"/>
        </a:gs>
      </a:gsLst>
      <a:lin ang="5400000" scaled="0"/>
    </a:gradFill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576261</xdr:colOff>
      <xdr:row>6</xdr:row>
      <xdr:rowOff>42860</xdr:rowOff>
    </xdr:from>
    <xdr:to>
      <xdr:col>5</xdr:col>
      <xdr:colOff>1540056</xdr:colOff>
      <xdr:row>26</xdr:row>
      <xdr:rowOff>2360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547967</xdr:colOff>
      <xdr:row>31</xdr:row>
      <xdr:rowOff>68916</xdr:rowOff>
    </xdr:from>
    <xdr:to>
      <xdr:col>5</xdr:col>
      <xdr:colOff>1511762</xdr:colOff>
      <xdr:row>51</xdr:row>
      <xdr:rowOff>28416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120649</xdr:colOff>
      <xdr:row>36</xdr:row>
      <xdr:rowOff>180973</xdr:rowOff>
    </xdr:from>
    <xdr:to>
      <xdr:col>46</xdr:col>
      <xdr:colOff>59326</xdr:colOff>
      <xdr:row>48</xdr:row>
      <xdr:rowOff>54973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34924</xdr:colOff>
      <xdr:row>52</xdr:row>
      <xdr:rowOff>101599</xdr:rowOff>
    </xdr:from>
    <xdr:to>
      <xdr:col>45</xdr:col>
      <xdr:colOff>578718</xdr:colOff>
      <xdr:row>63</xdr:row>
      <xdr:rowOff>166099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514350</xdr:colOff>
      <xdr:row>4</xdr:row>
      <xdr:rowOff>261937</xdr:rowOff>
    </xdr:from>
    <xdr:to>
      <xdr:col>23</xdr:col>
      <xdr:colOff>247950</xdr:colOff>
      <xdr:row>21</xdr:row>
      <xdr:rowOff>130087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BF59D73-ED71-4324-8AE2-49327E70E7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957310</xdr:colOff>
      <xdr:row>7</xdr:row>
      <xdr:rowOff>4186</xdr:rowOff>
    </xdr:from>
    <xdr:to>
      <xdr:col>9</xdr:col>
      <xdr:colOff>8527</xdr:colOff>
      <xdr:row>20</xdr:row>
      <xdr:rowOff>47686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952500</xdr:colOff>
      <xdr:row>37</xdr:row>
      <xdr:rowOff>53242</xdr:rowOff>
    </xdr:from>
    <xdr:to>
      <xdr:col>9</xdr:col>
      <xdr:colOff>3717</xdr:colOff>
      <xdr:row>50</xdr:row>
      <xdr:rowOff>96742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0</xdr:colOff>
      <xdr:row>37</xdr:row>
      <xdr:rowOff>0</xdr:rowOff>
    </xdr:from>
    <xdr:to>
      <xdr:col>15</xdr:col>
      <xdr:colOff>1989</xdr:colOff>
      <xdr:row>50</xdr:row>
      <xdr:rowOff>47463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67825" y="7467600"/>
          <a:ext cx="3049989" cy="25239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7446</xdr:colOff>
      <xdr:row>6</xdr:row>
      <xdr:rowOff>56760</xdr:rowOff>
    </xdr:from>
    <xdr:to>
      <xdr:col>10</xdr:col>
      <xdr:colOff>810021</xdr:colOff>
      <xdr:row>19</xdr:row>
      <xdr:rowOff>100260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501280</xdr:colOff>
      <xdr:row>36</xdr:row>
      <xdr:rowOff>73219</xdr:rowOff>
    </xdr:from>
    <xdr:to>
      <xdr:col>10</xdr:col>
      <xdr:colOff>770455</xdr:colOff>
      <xdr:row>49</xdr:row>
      <xdr:rowOff>116719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12</xdr:col>
      <xdr:colOff>0</xdr:colOff>
      <xdr:row>7</xdr:row>
      <xdr:rowOff>0</xdr:rowOff>
    </xdr:from>
    <xdr:to>
      <xdr:col>16</xdr:col>
      <xdr:colOff>494804</xdr:colOff>
      <xdr:row>20</xdr:row>
      <xdr:rowOff>47463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63050" y="1447800"/>
          <a:ext cx="3066554" cy="252396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7</xdr:row>
      <xdr:rowOff>6002</xdr:rowOff>
    </xdr:from>
    <xdr:to>
      <xdr:col>16</xdr:col>
      <xdr:colOff>54256</xdr:colOff>
      <xdr:row>24</xdr:row>
      <xdr:rowOff>187502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32</xdr:row>
      <xdr:rowOff>42862</xdr:rowOff>
    </xdr:from>
    <xdr:to>
      <xdr:col>9</xdr:col>
      <xdr:colOff>461625</xdr:colOff>
      <xdr:row>41</xdr:row>
      <xdr:rowOff>128362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839B8C7-0B02-47FA-94D8-122C3133E5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48</xdr:row>
      <xdr:rowOff>57150</xdr:rowOff>
    </xdr:from>
    <xdr:to>
      <xdr:col>9</xdr:col>
      <xdr:colOff>490200</xdr:colOff>
      <xdr:row>57</xdr:row>
      <xdr:rowOff>142650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54E9B24-A768-4E0F-8951-FFFD1199D5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333375</xdr:colOff>
      <xdr:row>4</xdr:row>
      <xdr:rowOff>142875</xdr:rowOff>
    </xdr:from>
    <xdr:to>
      <xdr:col>19</xdr:col>
      <xdr:colOff>331368</xdr:colOff>
      <xdr:row>15</xdr:row>
      <xdr:rowOff>27375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390525</xdr:colOff>
      <xdr:row>17</xdr:row>
      <xdr:rowOff>114300</xdr:rowOff>
    </xdr:from>
    <xdr:to>
      <xdr:col>19</xdr:col>
      <xdr:colOff>388518</xdr:colOff>
      <xdr:row>27</xdr:row>
      <xdr:rowOff>189300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476250</xdr:colOff>
      <xdr:row>29</xdr:row>
      <xdr:rowOff>114300</xdr:rowOff>
    </xdr:from>
    <xdr:to>
      <xdr:col>19</xdr:col>
      <xdr:colOff>474243</xdr:colOff>
      <xdr:row>39</xdr:row>
      <xdr:rowOff>189300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581025</xdr:colOff>
      <xdr:row>41</xdr:row>
      <xdr:rowOff>76200</xdr:rowOff>
    </xdr:from>
    <xdr:to>
      <xdr:col>19</xdr:col>
      <xdr:colOff>579018</xdr:colOff>
      <xdr:row>51</xdr:row>
      <xdr:rowOff>151200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45140</xdr:colOff>
      <xdr:row>38</xdr:row>
      <xdr:rowOff>139564</xdr:rowOff>
    </xdr:from>
    <xdr:to>
      <xdr:col>6</xdr:col>
      <xdr:colOff>40575</xdr:colOff>
      <xdr:row>49</xdr:row>
      <xdr:rowOff>24064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414130</xdr:colOff>
      <xdr:row>23</xdr:row>
      <xdr:rowOff>49694</xdr:rowOff>
    </xdr:from>
    <xdr:to>
      <xdr:col>6</xdr:col>
      <xdr:colOff>409565</xdr:colOff>
      <xdr:row>33</xdr:row>
      <xdr:rowOff>124694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zioneInformatica/Statistica/Statistica_interni/Dati_Pubblicazioni_Aree_Tematiche_Altro/Annuari_statistici/Annuario%202021/04_Sanita/Materiale_sanit&#224;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zioneInformatica/Statistica/Statistica_interni/Dati_Pubblicazioni_Aree_Tematiche_Altro/Annuari_statistici/Annuario%202021/04_Sanita/Vaccini%20novembre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zioneInformatica/Statistica/Statistica_interni/Dati_Pubblicazioni_Aree_Tematiche_Altro/Annuari_statistici/Annuario%202021/04_Sanita/decessi-provinciali_2-21dicembre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missioni 2019 Tab 4.1"/>
      <sheetName val="Tab. 4.1"/>
      <sheetName val="Graf. 4.1-4.2"/>
      <sheetName val="Tab 4.2, Graf 4.3-4.4"/>
      <sheetName val="Graf. 4.5"/>
      <sheetName val="Graf. 4.6-4.7"/>
      <sheetName val="Graf. 4.8-4.9"/>
      <sheetName val="Graf. 4.10"/>
      <sheetName val="Tab. 4.3"/>
      <sheetName val="Tab. 4.4"/>
      <sheetName val="Tab. 4.5"/>
      <sheetName val="Tab. 4.6"/>
      <sheetName val="Tav_5.26"/>
      <sheetName val="Tab. 4.7"/>
    </sheetNames>
    <sheetDataSet>
      <sheetData sheetId="0" refreshError="1"/>
      <sheetData sheetId="1" refreshError="1"/>
      <sheetData sheetId="2">
        <row r="9">
          <cell r="C9" t="str">
            <v xml:space="preserve"> Abruzzo</v>
          </cell>
          <cell r="D9" t="str">
            <v>Italia</v>
          </cell>
        </row>
        <row r="10">
          <cell r="B10" t="str">
            <v>Tumore alla mammella</v>
          </cell>
          <cell r="C10">
            <v>31.068965517241381</v>
          </cell>
          <cell r="D10">
            <v>26.638555034969784</v>
          </cell>
        </row>
        <row r="11">
          <cell r="B11" t="str">
            <v>Tumore alla prostata</v>
          </cell>
          <cell r="C11">
            <v>79.211229946524071</v>
          </cell>
          <cell r="D11">
            <v>52.807746068724519</v>
          </cell>
        </row>
        <row r="12">
          <cell r="B12" t="str">
            <v>Tumore al colon retto</v>
          </cell>
          <cell r="C12">
            <v>18.811934900542497</v>
          </cell>
          <cell r="D12">
            <v>23.06656188605108</v>
          </cell>
        </row>
        <row r="13">
          <cell r="B13" t="str">
            <v>Tumore all'utero</v>
          </cell>
          <cell r="C13">
            <v>24.836206896551722</v>
          </cell>
          <cell r="D13">
            <v>25.176833976833976</v>
          </cell>
        </row>
        <row r="14">
          <cell r="B14" t="str">
            <v>Bypass coronarico</v>
          </cell>
          <cell r="C14">
            <v>20.6</v>
          </cell>
          <cell r="D14">
            <v>22.251399491094148</v>
          </cell>
        </row>
        <row r="15">
          <cell r="B15" t="str">
            <v>Angioplastica 
coronarica (PTCA)</v>
          </cell>
          <cell r="C15">
            <v>18.38294573643411</v>
          </cell>
          <cell r="D15">
            <v>27.280829158431768</v>
          </cell>
        </row>
        <row r="16">
          <cell r="B16" t="str">
            <v>Endoarteriectomia
carotidea</v>
          </cell>
          <cell r="C16">
            <v>51.402735562310028</v>
          </cell>
          <cell r="D16">
            <v>44.178336893741594</v>
          </cell>
        </row>
        <row r="17">
          <cell r="B17" t="str">
            <v>Protesi d'anca</v>
          </cell>
          <cell r="C17">
            <v>42.46033653846154</v>
          </cell>
          <cell r="D17">
            <v>80.483678808613405</v>
          </cell>
        </row>
        <row r="18">
          <cell r="B18" t="str">
            <v>Tumore al polmone</v>
          </cell>
          <cell r="C18">
            <v>15.408536585365853</v>
          </cell>
          <cell r="D18">
            <v>23.614437671805906</v>
          </cell>
        </row>
        <row r="19">
          <cell r="B19" t="str">
            <v>Tonsillectomia</v>
          </cell>
          <cell r="C19">
            <v>127.98684210526316</v>
          </cell>
          <cell r="D19">
            <v>121.92006937561942</v>
          </cell>
        </row>
        <row r="32">
          <cell r="C32" t="str">
            <v xml:space="preserve"> Abruzzo</v>
          </cell>
          <cell r="D32" t="str">
            <v>Italia</v>
          </cell>
        </row>
        <row r="33">
          <cell r="B33" t="str">
            <v>Chemioterapia</v>
          </cell>
          <cell r="C33">
            <v>9.2280701754385959</v>
          </cell>
          <cell r="D33">
            <v>9.5665052183122903</v>
          </cell>
        </row>
        <row r="34">
          <cell r="B34" t="str">
            <v>Coronarografia</v>
          </cell>
          <cell r="C34">
            <v>38.74074074074074</v>
          </cell>
          <cell r="D34">
            <v>29.468857672939304</v>
          </cell>
        </row>
        <row r="35">
          <cell r="B35" t="str">
            <v>Biopsia percutanea 
del fegato</v>
          </cell>
          <cell r="C35">
            <v>10.839285714285714</v>
          </cell>
          <cell r="D35">
            <v>12.990543735224586</v>
          </cell>
        </row>
        <row r="36">
          <cell r="B36" t="str">
            <v>Emorroidectomia</v>
          </cell>
          <cell r="C36">
            <v>60.287037037037038</v>
          </cell>
          <cell r="D36">
            <v>97.065768869401822</v>
          </cell>
        </row>
        <row r="37">
          <cell r="B37" t="str">
            <v>Interventi per
 ernia inguinale</v>
          </cell>
          <cell r="C37">
            <v>72.979461756373937</v>
          </cell>
          <cell r="D37">
            <v>104.16150753914697</v>
          </cell>
        </row>
      </sheetData>
      <sheetData sheetId="3">
        <row r="35">
          <cell r="AA35" t="str">
            <v>2011</v>
          </cell>
          <cell r="AC35" t="str">
            <v>2013</v>
          </cell>
          <cell r="AE35" t="str">
            <v>2015</v>
          </cell>
          <cell r="AG35" t="str">
            <v>2017</v>
          </cell>
          <cell r="AI35">
            <v>2019</v>
          </cell>
        </row>
        <row r="36">
          <cell r="X36" t="str">
            <v>Italia</v>
          </cell>
          <cell r="AA36">
            <v>94.131036372950931</v>
          </cell>
          <cell r="AC36">
            <v>93.832044566262667</v>
          </cell>
          <cell r="AE36">
            <v>92.843874511989753</v>
          </cell>
          <cell r="AG36">
            <v>93.569655200449304</v>
          </cell>
          <cell r="AI36">
            <v>93.535783666014396</v>
          </cell>
        </row>
        <row r="37">
          <cell r="X37" t="str">
            <v>Abruzzo</v>
          </cell>
          <cell r="AA37">
            <v>94.7689028339895</v>
          </cell>
          <cell r="AC37">
            <v>95.284724979048121</v>
          </cell>
          <cell r="AE37">
            <v>95.321008730227334</v>
          </cell>
          <cell r="AG37">
            <v>94.735754651656279</v>
          </cell>
          <cell r="AI37">
            <v>94.829792832878809</v>
          </cell>
        </row>
        <row r="38">
          <cell r="X38" t="str">
            <v>L'Aquila</v>
          </cell>
          <cell r="AA38">
            <v>95.91507281979294</v>
          </cell>
          <cell r="AC38">
            <v>95.95376768078718</v>
          </cell>
          <cell r="AE38">
            <v>96.127407351298118</v>
          </cell>
          <cell r="AG38">
            <v>94.712982268214773</v>
          </cell>
          <cell r="AI38">
            <v>94.64632960622265</v>
          </cell>
        </row>
        <row r="39">
          <cell r="X39" t="str">
            <v>Teramo</v>
          </cell>
          <cell r="AA39">
            <v>93.545203316225823</v>
          </cell>
          <cell r="AC39">
            <v>93.233965672990067</v>
          </cell>
          <cell r="AE39">
            <v>93.469886310250871</v>
          </cell>
          <cell r="AG39">
            <v>93.057223538576395</v>
          </cell>
          <cell r="AI39">
            <v>93.735605711653619</v>
          </cell>
        </row>
        <row r="40">
          <cell r="X40" t="str">
            <v>Pescara</v>
          </cell>
          <cell r="AA40">
            <v>95.710880328060142</v>
          </cell>
          <cell r="AC40">
            <v>96.007196225653075</v>
          </cell>
          <cell r="AE40">
            <v>95.758428111369284</v>
          </cell>
          <cell r="AG40">
            <v>95.826251545117429</v>
          </cell>
          <cell r="AI40">
            <v>95.932123497525339</v>
          </cell>
        </row>
        <row r="41">
          <cell r="X41" t="str">
            <v>Chieti</v>
          </cell>
          <cell r="AA41">
            <v>93.566632943989703</v>
          </cell>
          <cell r="AC41">
            <v>95.149828066153603</v>
          </cell>
          <cell r="AE41">
            <v>95.22473005106616</v>
          </cell>
          <cell r="AG41">
            <v>94.655297204378897</v>
          </cell>
          <cell r="AI41">
            <v>94.781188003267587</v>
          </cell>
        </row>
        <row r="47">
          <cell r="AA47" t="str">
            <v>2011</v>
          </cell>
          <cell r="AC47" t="str">
            <v>2013</v>
          </cell>
          <cell r="AE47" t="str">
            <v>2015</v>
          </cell>
          <cell r="AG47" t="str">
            <v>2017</v>
          </cell>
          <cell r="AI47">
            <v>2019</v>
          </cell>
        </row>
        <row r="48">
          <cell r="X48" t="str">
            <v>Italia</v>
          </cell>
          <cell r="AA48">
            <v>5.6652789912313306</v>
          </cell>
          <cell r="AC48">
            <v>5.9647003008354114</v>
          </cell>
          <cell r="AE48">
            <v>6.1150724014709388</v>
          </cell>
          <cell r="AG48">
            <v>6.3470710802357599</v>
          </cell>
          <cell r="AI48">
            <v>6.3959280502690383</v>
          </cell>
        </row>
        <row r="49">
          <cell r="X49" t="str">
            <v>Abruzzo</v>
          </cell>
          <cell r="AA49">
            <v>4.0587286784669168</v>
          </cell>
          <cell r="AC49">
            <v>4.4158224653130036</v>
          </cell>
          <cell r="AE49">
            <v>4.5142190336243404</v>
          </cell>
          <cell r="AG49">
            <v>5.1961178494047227</v>
          </cell>
          <cell r="AI49">
            <v>5.1241567389120144</v>
          </cell>
        </row>
        <row r="50">
          <cell r="X50" t="str">
            <v>L'Aquila</v>
          </cell>
          <cell r="AA50">
            <v>3.1795051763467272</v>
          </cell>
          <cell r="AC50">
            <v>3.5741417357016241</v>
          </cell>
          <cell r="AE50">
            <v>3.4313632662336433</v>
          </cell>
          <cell r="AG50">
            <v>5.1875514068746531</v>
          </cell>
          <cell r="AI50">
            <v>5.2989790957705392</v>
          </cell>
        </row>
        <row r="51">
          <cell r="X51" t="str">
            <v>Teramo</v>
          </cell>
          <cell r="AA51">
            <v>6.1728046923467375</v>
          </cell>
          <cell r="AC51">
            <v>6.5763324299909662</v>
          </cell>
          <cell r="AE51">
            <v>6.4486830154405084</v>
          </cell>
          <cell r="AG51">
            <v>6.848648122301924</v>
          </cell>
          <cell r="AI51">
            <v>6.1937663135267922</v>
          </cell>
        </row>
        <row r="52">
          <cell r="X52" t="str">
            <v>Pescara</v>
          </cell>
          <cell r="AA52">
            <v>4.2074380303055561</v>
          </cell>
          <cell r="AC52">
            <v>3.9615956528922589</v>
          </cell>
          <cell r="AE52">
            <v>4.2130365659777427</v>
          </cell>
          <cell r="AG52">
            <v>4.1660228677379481</v>
          </cell>
          <cell r="AI52">
            <v>4.0584492104642944</v>
          </cell>
        </row>
        <row r="53">
          <cell r="X53" t="str">
            <v>Chieti</v>
          </cell>
          <cell r="AA53">
            <v>3.5408810815782212</v>
          </cell>
          <cell r="AC53">
            <v>4.4080563288030135</v>
          </cell>
          <cell r="AE53">
            <v>4.7128990761314462</v>
          </cell>
          <cell r="AG53">
            <v>5.2610151090201756</v>
          </cell>
          <cell r="AI53">
            <v>5.1651301202007236</v>
          </cell>
        </row>
      </sheetData>
      <sheetData sheetId="4">
        <row r="5">
          <cell r="L5" t="str">
            <v>Regime ordinario</v>
          </cell>
          <cell r="M5" t="str">
            <v>Regime diurno</v>
          </cell>
        </row>
        <row r="6">
          <cell r="K6" t="str">
            <v>Sicilia</v>
          </cell>
          <cell r="L6">
            <v>85.129988519365796</v>
          </cell>
          <cell r="M6">
            <v>22.392354210470817</v>
          </cell>
        </row>
        <row r="7">
          <cell r="K7" t="str">
            <v>Lombardia</v>
          </cell>
          <cell r="L7">
            <v>87.11359898989032</v>
          </cell>
          <cell r="M7">
            <v>23.394440644124757</v>
          </cell>
        </row>
        <row r="8">
          <cell r="K8" t="str">
            <v>Puglia</v>
          </cell>
          <cell r="L8">
            <v>99.569053106970756</v>
          </cell>
          <cell r="M8">
            <v>11.077213147678846</v>
          </cell>
        </row>
        <row r="9">
          <cell r="K9" t="str">
            <v>Veneto</v>
          </cell>
          <cell r="L9">
            <v>90.277594375335582</v>
          </cell>
          <cell r="M9">
            <v>21.553538360537683</v>
          </cell>
        </row>
        <row r="10">
          <cell r="K10" t="str">
            <v>Piemonte</v>
          </cell>
          <cell r="L10">
            <v>87.997095918624453</v>
          </cell>
          <cell r="M10">
            <v>26.895695381184922</v>
          </cell>
        </row>
        <row r="11">
          <cell r="K11" t="str">
            <v>Calabria</v>
          </cell>
          <cell r="L11">
            <v>88.191930753648933</v>
          </cell>
          <cell r="M11">
            <v>28.060103912413219</v>
          </cell>
        </row>
        <row r="12">
          <cell r="K12" t="str">
            <v>Lazio</v>
          </cell>
          <cell r="L12">
            <v>80.791243173346942</v>
          </cell>
          <cell r="M12">
            <v>35.523433892326118</v>
          </cell>
        </row>
        <row r="13">
          <cell r="K13" t="str">
            <v>Basilicata</v>
          </cell>
          <cell r="L13">
            <v>90.169664265749859</v>
          </cell>
          <cell r="M13">
            <v>27.05940157329556</v>
          </cell>
        </row>
        <row r="14">
          <cell r="K14" t="str">
            <v>Toscana</v>
          </cell>
          <cell r="L14">
            <v>87.408913863471611</v>
          </cell>
          <cell r="M14">
            <v>30.282132262615075</v>
          </cell>
        </row>
        <row r="15">
          <cell r="K15" t="str">
            <v>ITALIA</v>
          </cell>
          <cell r="L15">
            <v>90.093321343533461</v>
          </cell>
          <cell r="M15">
            <v>27.821334495355536</v>
          </cell>
        </row>
        <row r="16">
          <cell r="K16" t="str">
            <v>Friuli-Venezia G.</v>
          </cell>
          <cell r="L16">
            <v>92.863150562610031</v>
          </cell>
          <cell r="M16">
            <v>25.789967512239265</v>
          </cell>
        </row>
        <row r="17">
          <cell r="K17" t="str">
            <v>Emilia-Romagna</v>
          </cell>
          <cell r="L17">
            <v>98.686684476882732</v>
          </cell>
          <cell r="M17">
            <v>24.816936960027384</v>
          </cell>
        </row>
        <row r="18">
          <cell r="K18" t="str">
            <v>P.A. Trento</v>
          </cell>
          <cell r="L18">
            <v>87.652919249110894</v>
          </cell>
          <cell r="M18">
            <v>35.907506131339801</v>
          </cell>
        </row>
        <row r="19">
          <cell r="K19" t="str">
            <v>Umbria</v>
          </cell>
          <cell r="L19">
            <v>94.642100040919516</v>
          </cell>
          <cell r="M19">
            <v>29.846817515950761</v>
          </cell>
        </row>
        <row r="20">
          <cell r="K20" t="str">
            <v>Abruzzo</v>
          </cell>
          <cell r="L20">
            <v>94.178881339048047</v>
          </cell>
          <cell r="M20">
            <v>31.090043689958264</v>
          </cell>
        </row>
        <row r="21">
          <cell r="K21" t="str">
            <v>Molise</v>
          </cell>
          <cell r="L21">
            <v>92.225685072925572</v>
          </cell>
          <cell r="M21">
            <v>33.265959689819283</v>
          </cell>
        </row>
        <row r="22">
          <cell r="K22" t="str">
            <v>Marche</v>
          </cell>
          <cell r="L22">
            <v>93.4268657351017</v>
          </cell>
          <cell r="M22">
            <v>33.390995493296266</v>
          </cell>
        </row>
        <row r="23">
          <cell r="K23" t="str">
            <v>Sardegna</v>
          </cell>
          <cell r="L23">
            <v>91.772618555233109</v>
          </cell>
          <cell r="M23">
            <v>39.1092098323454</v>
          </cell>
        </row>
        <row r="24">
          <cell r="K24" t="str">
            <v>P.A. Bolzano</v>
          </cell>
          <cell r="L24">
            <v>103.88339550334993</v>
          </cell>
          <cell r="M24">
            <v>28.900304406347193</v>
          </cell>
        </row>
        <row r="25">
          <cell r="K25" t="str">
            <v>Liguria</v>
          </cell>
          <cell r="L25">
            <v>96.354356457831472</v>
          </cell>
          <cell r="M25">
            <v>36.757668702290751</v>
          </cell>
        </row>
        <row r="26">
          <cell r="K26" t="str">
            <v>Campania</v>
          </cell>
          <cell r="L26">
            <v>92.504921428511892</v>
          </cell>
          <cell r="M26">
            <v>42.033251133614279</v>
          </cell>
        </row>
        <row r="27">
          <cell r="K27" t="str">
            <v>Valle d'Aosta</v>
          </cell>
          <cell r="L27">
            <v>101.55971391878819</v>
          </cell>
          <cell r="M27">
            <v>37.970410450545714</v>
          </cell>
        </row>
      </sheetData>
      <sheetData sheetId="5">
        <row r="5">
          <cell r="B5" t="str">
            <v>Ricoveri entro Regione</v>
          </cell>
          <cell r="C5" t="str">
            <v>Ricoveri fuori Regione</v>
          </cell>
        </row>
        <row r="6">
          <cell r="A6" t="str">
            <v>P.A. Bolzano</v>
          </cell>
          <cell r="B6">
            <v>98.716403063873017</v>
          </cell>
          <cell r="C6">
            <v>5.166992439476914</v>
          </cell>
        </row>
        <row r="7">
          <cell r="A7" t="str">
            <v>Valle d'Aosta</v>
          </cell>
          <cell r="B7">
            <v>84.476338946476233</v>
          </cell>
          <cell r="C7">
            <v>17.083374972311958</v>
          </cell>
        </row>
        <row r="8">
          <cell r="A8" t="str">
            <v>Puglia</v>
          </cell>
          <cell r="B8">
            <v>90.415761861524871</v>
          </cell>
          <cell r="C8">
            <v>9.1532912454458888</v>
          </cell>
        </row>
        <row r="9">
          <cell r="A9" t="str">
            <v>Emilia Romagna</v>
          </cell>
          <cell r="B9">
            <v>92.614165853613883</v>
          </cell>
          <cell r="C9">
            <v>6.0725186232688495</v>
          </cell>
        </row>
        <row r="10">
          <cell r="A10" t="str">
            <v>Liguria</v>
          </cell>
          <cell r="B10">
            <v>82.674757948572733</v>
          </cell>
          <cell r="C10">
            <v>13.67959850925874</v>
          </cell>
        </row>
        <row r="11">
          <cell r="A11" t="str">
            <v>Umbria</v>
          </cell>
          <cell r="B11">
            <v>82.421544036996536</v>
          </cell>
          <cell r="C11">
            <v>12.220556003922983</v>
          </cell>
        </row>
        <row r="12">
          <cell r="A12" t="str">
            <v>Abruzzo</v>
          </cell>
          <cell r="B12">
            <v>77.525977390743506</v>
          </cell>
          <cell r="C12">
            <v>16.652903948304534</v>
          </cell>
        </row>
        <row r="13">
          <cell r="A13" t="str">
            <v>Marche</v>
          </cell>
          <cell r="B13">
            <v>80.311645182954337</v>
          </cell>
          <cell r="C13">
            <v>13.115220552147369</v>
          </cell>
        </row>
        <row r="14">
          <cell r="A14" t="str">
            <v>Friuli V.G.</v>
          </cell>
          <cell r="B14">
            <v>85.672287119110038</v>
          </cell>
          <cell r="C14">
            <v>7.1908634434999952</v>
          </cell>
        </row>
        <row r="15">
          <cell r="A15" t="str">
            <v>Campania</v>
          </cell>
          <cell r="B15">
            <v>83.656239161937307</v>
          </cell>
          <cell r="C15">
            <v>8.8486822665745777</v>
          </cell>
        </row>
        <row r="16">
          <cell r="A16" t="str">
            <v>Molise</v>
          </cell>
          <cell r="B16">
            <v>64.387527577774037</v>
          </cell>
          <cell r="C16">
            <v>27.838157495151538</v>
          </cell>
        </row>
        <row r="17">
          <cell r="A17" t="str">
            <v>Sardegna</v>
          </cell>
          <cell r="B17">
            <v>86.313839419072963</v>
          </cell>
          <cell r="C17">
            <v>5.458779136160147</v>
          </cell>
        </row>
        <row r="18">
          <cell r="A18" t="str">
            <v>Veneto</v>
          </cell>
          <cell r="B18">
            <v>84.423608941442112</v>
          </cell>
          <cell r="C18">
            <v>5.853985433893472</v>
          </cell>
        </row>
        <row r="19">
          <cell r="A19" t="str">
            <v>Basilicata</v>
          </cell>
          <cell r="B19">
            <v>66.826764633392415</v>
          </cell>
          <cell r="C19">
            <v>23.34289963235744</v>
          </cell>
        </row>
        <row r="20">
          <cell r="A20" t="str">
            <v>ITALIA</v>
          </cell>
          <cell r="B20">
            <v>82.340142812273427</v>
          </cell>
          <cell r="C20">
            <v>7.7531785312600334</v>
          </cell>
        </row>
        <row r="21">
          <cell r="A21" t="str">
            <v>Calabria</v>
          </cell>
          <cell r="B21">
            <v>70.779029195724476</v>
          </cell>
          <cell r="C21">
            <v>17.412901557924464</v>
          </cell>
        </row>
        <row r="22">
          <cell r="A22" t="str">
            <v>Piemonte</v>
          </cell>
          <cell r="B22">
            <v>81.861874809771464</v>
          </cell>
          <cell r="C22">
            <v>6.1352211088529875</v>
          </cell>
        </row>
        <row r="23">
          <cell r="A23" t="str">
            <v>P.A. Trento</v>
          </cell>
          <cell r="B23">
            <v>74.367690987632628</v>
          </cell>
          <cell r="C23">
            <v>13.28522826147827</v>
          </cell>
        </row>
        <row r="24">
          <cell r="A24" t="str">
            <v>Toscana</v>
          </cell>
          <cell r="B24">
            <v>81.449799073256543</v>
          </cell>
          <cell r="C24">
            <v>5.9591147902150752</v>
          </cell>
        </row>
        <row r="25">
          <cell r="A25" t="str">
            <v>Lombardia</v>
          </cell>
          <cell r="B25">
            <v>83.031542316881058</v>
          </cell>
          <cell r="C25">
            <v>4.0820566730092684</v>
          </cell>
        </row>
        <row r="26">
          <cell r="A26" t="str">
            <v>Sicilia</v>
          </cell>
          <cell r="B26">
            <v>78.60910892114893</v>
          </cell>
          <cell r="C26">
            <v>6.5208795982168617</v>
          </cell>
        </row>
        <row r="27">
          <cell r="A27" t="str">
            <v>Lazio</v>
          </cell>
          <cell r="B27">
            <v>73.427298685503757</v>
          </cell>
          <cell r="C27">
            <v>7.3639444878431899</v>
          </cell>
        </row>
        <row r="35">
          <cell r="B35" t="str">
            <v>Ricoveri entro Regione</v>
          </cell>
          <cell r="C35" t="str">
            <v>Ricoveri fuori Regione</v>
          </cell>
        </row>
        <row r="36">
          <cell r="A36" t="str">
            <v>Campania</v>
          </cell>
          <cell r="B36">
            <v>38.858835236607767</v>
          </cell>
          <cell r="C36">
            <v>3.1744158970065124</v>
          </cell>
        </row>
        <row r="37">
          <cell r="A37" t="str">
            <v>Sardegna</v>
          </cell>
          <cell r="B37">
            <v>36.816004932116321</v>
          </cell>
          <cell r="C37">
            <v>2.2932049002290746</v>
          </cell>
        </row>
        <row r="38">
          <cell r="A38" t="str">
            <v>Valle d'Aosta</v>
          </cell>
          <cell r="B38">
            <v>32.373217368063337</v>
          </cell>
          <cell r="C38">
            <v>5.5971930824823781</v>
          </cell>
        </row>
        <row r="39">
          <cell r="A39" t="str">
            <v>Liguria</v>
          </cell>
          <cell r="B39">
            <v>32.768790310213923</v>
          </cell>
          <cell r="C39">
            <v>3.9888783920768298</v>
          </cell>
        </row>
        <row r="40">
          <cell r="A40" t="str">
            <v>P.A. Trento</v>
          </cell>
          <cell r="B40">
            <v>31.320826547040806</v>
          </cell>
          <cell r="C40">
            <v>4.5866795842989942</v>
          </cell>
        </row>
        <row r="41">
          <cell r="A41" t="str">
            <v>Lazio</v>
          </cell>
          <cell r="B41">
            <v>33.257957408650434</v>
          </cell>
          <cell r="C41">
            <v>2.2654764836756835</v>
          </cell>
        </row>
        <row r="42">
          <cell r="A42" t="str">
            <v>Marche</v>
          </cell>
          <cell r="B42">
            <v>28.566179144718724</v>
          </cell>
          <cell r="C42">
            <v>4.8248163485775439</v>
          </cell>
        </row>
        <row r="43">
          <cell r="A43" t="str">
            <v>Molise</v>
          </cell>
          <cell r="B43">
            <v>22.127454098093558</v>
          </cell>
          <cell r="C43">
            <v>11.138505591725723</v>
          </cell>
        </row>
        <row r="44">
          <cell r="A44" t="str">
            <v>Abruzzo</v>
          </cell>
          <cell r="B44">
            <v>24.307062781262186</v>
          </cell>
          <cell r="C44">
            <v>6.7829809086960786</v>
          </cell>
        </row>
        <row r="45">
          <cell r="A45" t="str">
            <v>Toscana</v>
          </cell>
          <cell r="B45">
            <v>28.073935722321849</v>
          </cell>
          <cell r="C45">
            <v>2.2081965402932275</v>
          </cell>
        </row>
        <row r="46">
          <cell r="A46" t="str">
            <v>Umbria</v>
          </cell>
          <cell r="B46">
            <v>24.031022943077051</v>
          </cell>
          <cell r="C46">
            <v>5.8157945728737097</v>
          </cell>
        </row>
        <row r="47">
          <cell r="A47" t="str">
            <v>P.A. Bolzano</v>
          </cell>
          <cell r="B47">
            <v>27.323208331303338</v>
          </cell>
          <cell r="C47">
            <v>1.5770960750438556</v>
          </cell>
        </row>
        <row r="48">
          <cell r="A48" t="str">
            <v>Calabria</v>
          </cell>
          <cell r="B48">
            <v>21.617209398058822</v>
          </cell>
          <cell r="C48">
            <v>6.4428945143543963</v>
          </cell>
        </row>
        <row r="49">
          <cell r="A49" t="str">
            <v>ITALIA</v>
          </cell>
          <cell r="B49">
            <v>25.046738256982888</v>
          </cell>
          <cell r="C49">
            <v>2.7745962383726477</v>
          </cell>
        </row>
        <row r="50">
          <cell r="A50" t="str">
            <v>Basilicata</v>
          </cell>
          <cell r="B50">
            <v>19.503949396691127</v>
          </cell>
          <cell r="C50">
            <v>7.555452176604434</v>
          </cell>
        </row>
        <row r="51">
          <cell r="A51" t="str">
            <v>Piemonte</v>
          </cell>
          <cell r="B51">
            <v>24.280236529726508</v>
          </cell>
          <cell r="C51">
            <v>2.6154588514584147</v>
          </cell>
        </row>
        <row r="52">
          <cell r="A52" t="str">
            <v>Friuli V.G.</v>
          </cell>
          <cell r="B52">
            <v>23.640546071974732</v>
          </cell>
          <cell r="C52">
            <v>2.1494214402645331</v>
          </cell>
        </row>
        <row r="53">
          <cell r="A53" t="str">
            <v>Emilia Romagna</v>
          </cell>
          <cell r="B53">
            <v>22.441566335183566</v>
          </cell>
          <cell r="C53">
            <v>2.375370624843816</v>
          </cell>
        </row>
        <row r="54">
          <cell r="A54" t="str">
            <v>Lombardia</v>
          </cell>
          <cell r="B54">
            <v>22.258140949827531</v>
          </cell>
          <cell r="C54">
            <v>1.1362996942972259</v>
          </cell>
        </row>
        <row r="55">
          <cell r="A55" t="str">
            <v>Sicilia</v>
          </cell>
          <cell r="B55">
            <v>20.385606288621265</v>
          </cell>
          <cell r="C55">
            <v>2.0067479218495521</v>
          </cell>
        </row>
        <row r="56">
          <cell r="A56" t="str">
            <v>Veneto</v>
          </cell>
          <cell r="B56">
            <v>18.826534097639012</v>
          </cell>
          <cell r="C56">
            <v>2.7270042628986713</v>
          </cell>
        </row>
        <row r="57">
          <cell r="A57" t="str">
            <v>Puglia</v>
          </cell>
          <cell r="B57">
            <v>7.851562111451404</v>
          </cell>
          <cell r="C57">
            <v>3.2256510362274415</v>
          </cell>
        </row>
      </sheetData>
      <sheetData sheetId="6">
        <row r="5">
          <cell r="B5" t="str">
            <v>Ricoveri entro Regione</v>
          </cell>
          <cell r="C5" t="str">
            <v>Ricoveri fuori Regione</v>
          </cell>
        </row>
        <row r="6">
          <cell r="A6" t="str">
            <v>Valle d'Aosta</v>
          </cell>
          <cell r="B6">
            <v>5.6382451721204312</v>
          </cell>
          <cell r="C6">
            <v>1.6393146452092806</v>
          </cell>
        </row>
        <row r="7">
          <cell r="A7" t="str">
            <v>Lombardia</v>
          </cell>
          <cell r="B7">
            <v>6.2865202155210875</v>
          </cell>
          <cell r="C7">
            <v>0.71233028049832592</v>
          </cell>
        </row>
        <row r="8">
          <cell r="A8" t="str">
            <v>Piemonte</v>
          </cell>
          <cell r="B8">
            <v>5.8159407945930495</v>
          </cell>
          <cell r="C8">
            <v>0.73172343697712794</v>
          </cell>
        </row>
        <row r="9">
          <cell r="A9" t="str">
            <v>P.A. Trento</v>
          </cell>
          <cell r="B9">
            <v>5.1073724868625145</v>
          </cell>
          <cell r="C9">
            <v>1.026618369784124</v>
          </cell>
        </row>
        <row r="10">
          <cell r="A10" t="str">
            <v>P.A. Bolzano</v>
          </cell>
          <cell r="B10">
            <v>5.6704752536682177</v>
          </cell>
          <cell r="C10">
            <v>0.45227210263826123</v>
          </cell>
        </row>
        <row r="11">
          <cell r="A11" t="str">
            <v>Liguria</v>
          </cell>
          <cell r="B11">
            <v>4.2105464894418096</v>
          </cell>
          <cell r="C11">
            <v>1.7181361871489471</v>
          </cell>
        </row>
        <row r="12">
          <cell r="A12" t="str">
            <v>Abruzzo</v>
          </cell>
          <cell r="B12">
            <v>3.3821551231249365</v>
          </cell>
          <cell r="C12">
            <v>1.0507789838517874</v>
          </cell>
        </row>
        <row r="13">
          <cell r="A13" t="str">
            <v>Lazio</v>
          </cell>
          <cell r="B13">
            <v>3.851626636832767</v>
          </cell>
          <cell r="C13">
            <v>0.50505327222646346</v>
          </cell>
        </row>
        <row r="14">
          <cell r="A14" t="str">
            <v>Calabria</v>
          </cell>
          <cell r="B14">
            <v>3.1475091747806125</v>
          </cell>
          <cell r="C14">
            <v>1.1965746720993415</v>
          </cell>
        </row>
        <row r="15">
          <cell r="A15" t="str">
            <v>ITALIA</v>
          </cell>
          <cell r="B15">
            <v>3.6001169402551296</v>
          </cell>
          <cell r="C15">
            <v>0.73104837639810583</v>
          </cell>
        </row>
        <row r="16">
          <cell r="A16" t="str">
            <v>Veneto</v>
          </cell>
          <cell r="B16">
            <v>3.5388479590433213</v>
          </cell>
          <cell r="C16">
            <v>0.63028821796069867</v>
          </cell>
        </row>
        <row r="17">
          <cell r="A17" t="str">
            <v>Sicilia</v>
          </cell>
          <cell r="B17">
            <v>3.190453567625549</v>
          </cell>
          <cell r="C17">
            <v>0.53683091144653738</v>
          </cell>
        </row>
        <row r="18">
          <cell r="A18" t="str">
            <v>Molise</v>
          </cell>
          <cell r="B18">
            <v>1.9508520374381524</v>
          </cell>
          <cell r="C18">
            <v>1.7099493228102343</v>
          </cell>
        </row>
        <row r="19">
          <cell r="A19" t="str">
            <v>Umbria</v>
          </cell>
          <cell r="B19">
            <v>2.648923414499682</v>
          </cell>
          <cell r="C19">
            <v>0.88132115507906994</v>
          </cell>
        </row>
        <row r="20">
          <cell r="A20" t="str">
            <v>Puglia</v>
          </cell>
          <cell r="B20">
            <v>2.6935120139915889</v>
          </cell>
          <cell r="C20">
            <v>0.75918353242668024</v>
          </cell>
        </row>
        <row r="21">
          <cell r="A21" t="str">
            <v>Basilicata</v>
          </cell>
          <cell r="B21">
            <v>1.7360096953381186</v>
          </cell>
          <cell r="C21">
            <v>1.611015488899731</v>
          </cell>
        </row>
        <row r="22">
          <cell r="A22" t="str">
            <v>Campania</v>
          </cell>
          <cell r="B22">
            <v>2.2813416717794421</v>
          </cell>
          <cell r="C22">
            <v>0.76112770117683903</v>
          </cell>
        </row>
        <row r="23">
          <cell r="A23" t="str">
            <v>Marche</v>
          </cell>
          <cell r="B23">
            <v>1.9817950623604739</v>
          </cell>
          <cell r="C23">
            <v>0.86003662100652889</v>
          </cell>
        </row>
        <row r="24">
          <cell r="A24" t="str">
            <v>Emilia-Romagna</v>
          </cell>
          <cell r="B24">
            <v>1.9669838837715599</v>
          </cell>
          <cell r="C24">
            <v>0.64645070843692998</v>
          </cell>
        </row>
        <row r="25">
          <cell r="A25" t="str">
            <v>Friuli-Venezia G.</v>
          </cell>
          <cell r="B25">
            <v>1.5358663808667812</v>
          </cell>
          <cell r="C25">
            <v>1.0358952532038228</v>
          </cell>
        </row>
        <row r="26">
          <cell r="A26" t="str">
            <v>Toscana</v>
          </cell>
          <cell r="B26">
            <v>1.5629493245298378</v>
          </cell>
          <cell r="C26">
            <v>0.46048599034185506</v>
          </cell>
        </row>
        <row r="27">
          <cell r="A27" t="str">
            <v>Sardegna</v>
          </cell>
          <cell r="B27">
            <v>1.1701058459422007</v>
          </cell>
          <cell r="C27">
            <v>0.41770234004413476</v>
          </cell>
        </row>
        <row r="35">
          <cell r="B35" t="str">
            <v>Ricoveri entro Regione</v>
          </cell>
          <cell r="C35" t="str">
            <v>Ricoveri fuori Regione</v>
          </cell>
        </row>
        <row r="36">
          <cell r="A36" t="str">
            <v>P.A. Trento</v>
          </cell>
          <cell r="B36">
            <v>1.1810376758656811</v>
          </cell>
          <cell r="C36">
            <v>9.6726805037291072E-2</v>
          </cell>
        </row>
        <row r="37">
          <cell r="A37" t="str">
            <v>Lazio</v>
          </cell>
          <cell r="B37">
            <v>0.82404850958851028</v>
          </cell>
          <cell r="C37">
            <v>2.8774394999069735E-2</v>
          </cell>
        </row>
        <row r="38">
          <cell r="A38" t="str">
            <v>Campania</v>
          </cell>
          <cell r="B38">
            <v>0.63356176956684107</v>
          </cell>
          <cell r="C38">
            <v>5.1793610446721747E-2</v>
          </cell>
        </row>
        <row r="39">
          <cell r="A39" t="str">
            <v>Sicilia</v>
          </cell>
          <cell r="B39">
            <v>0.59638711330080985</v>
          </cell>
          <cell r="C39">
            <v>3.7660638631657653E-2</v>
          </cell>
        </row>
        <row r="40">
          <cell r="A40" t="str">
            <v>Veneto</v>
          </cell>
          <cell r="B40">
            <v>0.58475640438090581</v>
          </cell>
          <cell r="C40">
            <v>4.8305602166231629E-2</v>
          </cell>
        </row>
        <row r="41">
          <cell r="A41" t="str">
            <v>Calabria</v>
          </cell>
          <cell r="B41">
            <v>0.40732465943501245</v>
          </cell>
          <cell r="C41">
            <v>0.13996050318041181</v>
          </cell>
        </row>
        <row r="42">
          <cell r="A42" t="str">
            <v>Liguria</v>
          </cell>
          <cell r="B42">
            <v>0.4173873368169333</v>
          </cell>
          <cell r="C42">
            <v>6.6754160570108162E-2</v>
          </cell>
        </row>
        <row r="43">
          <cell r="A43" t="str">
            <v>Umbria</v>
          </cell>
          <cell r="B43">
            <v>0.35536654359109726</v>
          </cell>
          <cell r="C43">
            <v>0.12181623581164507</v>
          </cell>
        </row>
        <row r="44">
          <cell r="A44" t="str">
            <v>Piemonte</v>
          </cell>
          <cell r="B44">
            <v>0.42357807971996081</v>
          </cell>
          <cell r="C44">
            <v>4.1795775141011529E-2</v>
          </cell>
        </row>
        <row r="45">
          <cell r="A45" t="str">
            <v>ITALIA</v>
          </cell>
          <cell r="B45">
            <v>0.3891410240856884</v>
          </cell>
          <cell r="C45">
            <v>5.2260119930133103E-2</v>
          </cell>
        </row>
        <row r="46">
          <cell r="A46" t="str">
            <v>Emilia-Romagna</v>
          </cell>
          <cell r="B46">
            <v>0.36289895685676848</v>
          </cell>
          <cell r="C46">
            <v>3.1227440132774745E-2</v>
          </cell>
        </row>
        <row r="47">
          <cell r="A47" t="str">
            <v>Sardegna</v>
          </cell>
          <cell r="B47">
            <v>0.30110575688038099</v>
          </cell>
          <cell r="C47">
            <v>4.6918672148935262E-2</v>
          </cell>
        </row>
        <row r="48">
          <cell r="A48" t="str">
            <v>P.A. Bolzano</v>
          </cell>
          <cell r="B48">
            <v>0.25914434309529921</v>
          </cell>
          <cell r="C48">
            <v>2.8438560083760837E-2</v>
          </cell>
        </row>
        <row r="49">
          <cell r="A49" t="str">
            <v>Molise</v>
          </cell>
          <cell r="B49">
            <v>0.14516897436793449</v>
          </cell>
          <cell r="C49">
            <v>0.14148166846623925</v>
          </cell>
        </row>
        <row r="50">
          <cell r="A50" t="str">
            <v>Basilicata</v>
          </cell>
          <cell r="B50">
            <v>0.16567976259513956</v>
          </cell>
          <cell r="C50">
            <v>7.5354985829294618E-2</v>
          </cell>
        </row>
        <row r="51">
          <cell r="A51" t="str">
            <v>Toscana</v>
          </cell>
          <cell r="B51">
            <v>0.1544067888952155</v>
          </cell>
          <cell r="C51">
            <v>5.4275173850671016E-2</v>
          </cell>
        </row>
        <row r="52">
          <cell r="A52" t="str">
            <v>Puglia</v>
          </cell>
          <cell r="B52">
            <v>0.15334553445263691</v>
          </cell>
          <cell r="C52">
            <v>4.834395358333362E-2</v>
          </cell>
        </row>
        <row r="53">
          <cell r="A53" t="str">
            <v>Friuli-Venezia G.</v>
          </cell>
          <cell r="B53">
            <v>4.3522986829404291E-3</v>
          </cell>
          <cell r="C53">
            <v>0.18186688815731605</v>
          </cell>
        </row>
        <row r="54">
          <cell r="A54" t="str">
            <v>Lombardia</v>
          </cell>
          <cell r="B54">
            <v>0.1416601707174637</v>
          </cell>
          <cell r="C54">
            <v>3.0969122354928821E-2</v>
          </cell>
        </row>
        <row r="55">
          <cell r="A55" t="str">
            <v>Marche</v>
          </cell>
          <cell r="B55">
            <v>5.6388844433214486E-2</v>
          </cell>
          <cell r="C55">
            <v>9.2805047550938977E-2</v>
          </cell>
        </row>
        <row r="56">
          <cell r="A56" t="str">
            <v>Abruzzo</v>
          </cell>
          <cell r="B56">
            <v>1.1233347223724712E-2</v>
          </cell>
          <cell r="C56">
            <v>0.11647537401961013</v>
          </cell>
        </row>
        <row r="57">
          <cell r="A57" t="str">
            <v>Valle d'Aosta</v>
          </cell>
          <cell r="B57">
            <v>0</v>
          </cell>
          <cell r="C57">
            <v>0.1263826663403724</v>
          </cell>
        </row>
      </sheetData>
      <sheetData sheetId="7">
        <row r="5">
          <cell r="B5" t="str">
            <v>Ricoveri entro Regione</v>
          </cell>
          <cell r="C5" t="str">
            <v>Ricoveri fuori Regione</v>
          </cell>
        </row>
        <row r="6">
          <cell r="A6" t="str">
            <v>Emilia-Romagna</v>
          </cell>
          <cell r="B6">
            <v>4.7082501213313055</v>
          </cell>
          <cell r="C6">
            <v>3.4785809785541306E-2</v>
          </cell>
        </row>
        <row r="7">
          <cell r="A7" t="str">
            <v>P.A. Bolzano</v>
          </cell>
          <cell r="B7">
            <v>3.8552973517049547</v>
          </cell>
          <cell r="C7">
            <v>2.7871698357494642E-2</v>
          </cell>
        </row>
        <row r="8">
          <cell r="A8" t="str">
            <v>P.A. Trento</v>
          </cell>
          <cell r="B8">
            <v>2.3157986866917812</v>
          </cell>
          <cell r="C8">
            <v>6.7766787785383281E-2</v>
          </cell>
        </row>
        <row r="9">
          <cell r="A9" t="str">
            <v>Marche</v>
          </cell>
          <cell r="B9">
            <v>1.8113104684399457</v>
          </cell>
          <cell r="C9">
            <v>0.163794579563694</v>
          </cell>
        </row>
        <row r="10">
          <cell r="A10" t="str">
            <v>Liguria</v>
          </cell>
          <cell r="B10">
            <v>1.8605858672804476</v>
          </cell>
          <cell r="C10">
            <v>4.5641403971544932E-2</v>
          </cell>
        </row>
        <row r="11">
          <cell r="A11" t="str">
            <v>Basilicata</v>
          </cell>
          <cell r="B11">
            <v>1.5577078902970647</v>
          </cell>
          <cell r="C11">
            <v>7.3388760211083648E-2</v>
          </cell>
        </row>
        <row r="12">
          <cell r="A12" t="str">
            <v>Umbria</v>
          </cell>
          <cell r="B12">
            <v>1.3664826041962825</v>
          </cell>
          <cell r="C12">
            <v>6.508727389938726E-2</v>
          </cell>
        </row>
        <row r="13">
          <cell r="A13" t="str">
            <v>Abruzzo</v>
          </cell>
          <cell r="B13">
            <v>1.266150431894504</v>
          </cell>
          <cell r="C13">
            <v>9.1161563752566385E-2</v>
          </cell>
        </row>
        <row r="14">
          <cell r="A14" t="str">
            <v>Piemonte</v>
          </cell>
          <cell r="B14">
            <v>1.2872034266455854</v>
          </cell>
          <cell r="C14">
            <v>2.2051518614362404E-2</v>
          </cell>
        </row>
        <row r="15">
          <cell r="A15" t="str">
            <v>ITALIA</v>
          </cell>
          <cell r="B15">
            <v>1.1722360021036857</v>
          </cell>
          <cell r="C15">
            <v>7.7355795177185327E-2</v>
          </cell>
        </row>
        <row r="16">
          <cell r="A16" t="str">
            <v>Veneto</v>
          </cell>
          <cell r="B16">
            <v>1.0909678909929315</v>
          </cell>
          <cell r="C16">
            <v>0.12684689801804969</v>
          </cell>
        </row>
        <row r="17">
          <cell r="A17" t="str">
            <v>Valle d'Aosta</v>
          </cell>
          <cell r="B17">
            <v>1.1608323691711988</v>
          </cell>
          <cell r="C17">
            <v>5.1775005424941914E-2</v>
          </cell>
        </row>
        <row r="18">
          <cell r="A18" t="str">
            <v>Lazio</v>
          </cell>
          <cell r="B18">
            <v>0.97099297208766666</v>
          </cell>
          <cell r="C18">
            <v>5.8768258031177349E-2</v>
          </cell>
        </row>
        <row r="19">
          <cell r="A19" t="str">
            <v>Sardegna</v>
          </cell>
          <cell r="B19">
            <v>0.83446050019225115</v>
          </cell>
          <cell r="C19">
            <v>3.0969090719947249E-2</v>
          </cell>
        </row>
        <row r="20">
          <cell r="A20" t="str">
            <v>Friuli-Venezia G.</v>
          </cell>
          <cell r="B20">
            <v>0.80959849708859155</v>
          </cell>
          <cell r="C20">
            <v>2.0895125996659047E-2</v>
          </cell>
        </row>
        <row r="21">
          <cell r="A21" t="str">
            <v>Campania</v>
          </cell>
          <cell r="B21">
            <v>0.75747834422122284</v>
          </cell>
          <cell r="C21">
            <v>4.2656365284396591E-2</v>
          </cell>
        </row>
        <row r="22">
          <cell r="A22" t="str">
            <v>Calabria</v>
          </cell>
          <cell r="B22">
            <v>0.67643876819288185</v>
          </cell>
          <cell r="C22">
            <v>0.11053467289966128</v>
          </cell>
        </row>
        <row r="23">
          <cell r="A23" t="str">
            <v>Sicilia</v>
          </cell>
          <cell r="B23">
            <v>0.71501970093897926</v>
          </cell>
          <cell r="C23">
            <v>3.6151423506007148E-2</v>
          </cell>
        </row>
        <row r="24">
          <cell r="A24" t="str">
            <v>Lombardia</v>
          </cell>
          <cell r="B24">
            <v>0.38365881060093981</v>
          </cell>
          <cell r="C24">
            <v>0.14682342434001858</v>
          </cell>
        </row>
        <row r="25">
          <cell r="A25" t="str">
            <v>Puglia</v>
          </cell>
          <cell r="B25">
            <v>0.42948997559080915</v>
          </cell>
          <cell r="C25">
            <v>6.3660411204622375E-2</v>
          </cell>
        </row>
        <row r="26">
          <cell r="A26" t="str">
            <v>Toscana</v>
          </cell>
          <cell r="B26">
            <v>0.34351549006606708</v>
          </cell>
          <cell r="C26">
            <v>9.7716438885233195E-2</v>
          </cell>
        </row>
        <row r="27">
          <cell r="A27" t="str">
            <v>Molise</v>
          </cell>
          <cell r="B27">
            <v>8.8686017156420341E-2</v>
          </cell>
          <cell r="C27">
            <v>9.6184332997502522E-2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_vaccini_30nov21"/>
      <sheetName val="PIVOT"/>
      <sheetName val="30 novembre_ORIG"/>
      <sheetName val="LAV"/>
      <sheetName val="Pop genn 2021"/>
      <sheetName val="Tab 4.9-4.11, Graf 4.11-4.12"/>
      <sheetName val="Tab 4.8-4.10"/>
      <sheetName val="30_11"/>
    </sheetNames>
    <sheetDataSet>
      <sheetData sheetId="0"/>
      <sheetData sheetId="1"/>
      <sheetData sheetId="2"/>
      <sheetData sheetId="3"/>
      <sheetData sheetId="4"/>
      <sheetData sheetId="5">
        <row r="28">
          <cell r="I28" t="str">
            <v>Dimessi/Guariti</v>
          </cell>
          <cell r="J28" t="str">
            <v>Dimessi - Guariti per 100 persone</v>
          </cell>
          <cell r="K28" t="str">
            <v>Deceduti</v>
          </cell>
        </row>
        <row r="29">
          <cell r="H29" t="str">
            <v>Abruzzo</v>
          </cell>
          <cell r="I29">
            <v>80880</v>
          </cell>
          <cell r="J29">
            <v>6.3137581849350352E-2</v>
          </cell>
          <cell r="K29">
            <v>2591</v>
          </cell>
        </row>
        <row r="30">
          <cell r="H30" t="str">
            <v>Italia</v>
          </cell>
          <cell r="I30">
            <v>4700449</v>
          </cell>
          <cell r="J30">
            <v>7.9350936900709712E-2</v>
          </cell>
          <cell r="K30">
            <v>133828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ssi totali 2015-2019"/>
      <sheetName val="Decessi totali 2020"/>
      <sheetName val="Decessi totali 2021"/>
      <sheetName val="Graf 4.13-4.14-4.15"/>
      <sheetName val="Decessi 2020_2021"/>
      <sheetName val="confronto 2020 2015-2019"/>
    </sheetNames>
    <sheetDataSet>
      <sheetData sheetId="0"/>
      <sheetData sheetId="1"/>
      <sheetData sheetId="2"/>
      <sheetData sheetId="3">
        <row r="1">
          <cell r="B1">
            <v>2021</v>
          </cell>
          <cell r="C1" t="str">
            <v>gen</v>
          </cell>
          <cell r="D1" t="str">
            <v>feb</v>
          </cell>
          <cell r="E1" t="str">
            <v>mar</v>
          </cell>
          <cell r="F1" t="str">
            <v>apr</v>
          </cell>
          <cell r="G1" t="str">
            <v>mag</v>
          </cell>
          <cell r="H1" t="str">
            <v>giu</v>
          </cell>
          <cell r="I1" t="str">
            <v>lug</v>
          </cell>
          <cell r="J1" t="str">
            <v>ago</v>
          </cell>
          <cell r="K1" t="str">
            <v>set</v>
          </cell>
          <cell r="L1" t="str">
            <v>ott</v>
          </cell>
        </row>
        <row r="2">
          <cell r="B2" t="str">
            <v>L'Aquila</v>
          </cell>
          <cell r="C2">
            <v>406</v>
          </cell>
          <cell r="D2">
            <v>303</v>
          </cell>
          <cell r="E2">
            <v>369</v>
          </cell>
          <cell r="F2">
            <v>357</v>
          </cell>
          <cell r="G2">
            <v>304</v>
          </cell>
          <cell r="H2">
            <v>300</v>
          </cell>
          <cell r="I2">
            <v>298</v>
          </cell>
          <cell r="J2">
            <v>276</v>
          </cell>
          <cell r="K2">
            <v>283</v>
          </cell>
          <cell r="L2">
            <v>270</v>
          </cell>
          <cell r="M2">
            <v>3166</v>
          </cell>
        </row>
        <row r="3">
          <cell r="B3" t="str">
            <v>Teramo</v>
          </cell>
          <cell r="C3">
            <v>364</v>
          </cell>
          <cell r="D3">
            <v>327</v>
          </cell>
          <cell r="E3">
            <v>348</v>
          </cell>
          <cell r="F3">
            <v>310</v>
          </cell>
          <cell r="G3">
            <v>276</v>
          </cell>
          <cell r="H3">
            <v>305</v>
          </cell>
          <cell r="I3">
            <v>287</v>
          </cell>
          <cell r="J3">
            <v>308</v>
          </cell>
          <cell r="K3">
            <v>264</v>
          </cell>
          <cell r="L3">
            <v>303</v>
          </cell>
          <cell r="M3">
            <v>3092</v>
          </cell>
        </row>
        <row r="4">
          <cell r="B4" t="str">
            <v>Pescara</v>
          </cell>
          <cell r="C4">
            <v>428</v>
          </cell>
          <cell r="D4">
            <v>374</v>
          </cell>
          <cell r="E4">
            <v>432</v>
          </cell>
          <cell r="F4">
            <v>310</v>
          </cell>
          <cell r="G4">
            <v>280</v>
          </cell>
          <cell r="H4">
            <v>284</v>
          </cell>
          <cell r="I4">
            <v>321</v>
          </cell>
          <cell r="J4">
            <v>315</v>
          </cell>
          <cell r="K4">
            <v>287</v>
          </cell>
          <cell r="L4">
            <v>315</v>
          </cell>
          <cell r="M4">
            <v>3346</v>
          </cell>
        </row>
        <row r="5">
          <cell r="B5" t="str">
            <v>Chieti</v>
          </cell>
          <cell r="C5">
            <v>510</v>
          </cell>
          <cell r="D5">
            <v>441</v>
          </cell>
          <cell r="E5">
            <v>503</v>
          </cell>
          <cell r="F5">
            <v>413</v>
          </cell>
          <cell r="G5">
            <v>380</v>
          </cell>
          <cell r="H5">
            <v>370</v>
          </cell>
          <cell r="I5">
            <v>389</v>
          </cell>
          <cell r="J5">
            <v>412</v>
          </cell>
          <cell r="K5">
            <v>371</v>
          </cell>
          <cell r="L5">
            <v>387</v>
          </cell>
          <cell r="M5">
            <v>4176</v>
          </cell>
        </row>
        <row r="7">
          <cell r="B7">
            <v>2020</v>
          </cell>
        </row>
        <row r="8">
          <cell r="C8">
            <v>318</v>
          </cell>
          <cell r="D8">
            <v>307</v>
          </cell>
          <cell r="E8">
            <v>317</v>
          </cell>
          <cell r="F8">
            <v>295</v>
          </cell>
          <cell r="G8">
            <v>272</v>
          </cell>
          <cell r="H8">
            <v>261</v>
          </cell>
          <cell r="I8">
            <v>259</v>
          </cell>
          <cell r="J8">
            <v>259</v>
          </cell>
          <cell r="K8">
            <v>265</v>
          </cell>
          <cell r="L8">
            <v>360</v>
          </cell>
          <cell r="M8">
            <v>2913</v>
          </cell>
        </row>
        <row r="9">
          <cell r="C9">
            <v>370</v>
          </cell>
          <cell r="D9">
            <v>327</v>
          </cell>
          <cell r="E9">
            <v>390</v>
          </cell>
          <cell r="F9">
            <v>309</v>
          </cell>
          <cell r="G9">
            <v>267</v>
          </cell>
          <cell r="H9">
            <v>270</v>
          </cell>
          <cell r="I9">
            <v>248</v>
          </cell>
          <cell r="J9">
            <v>258</v>
          </cell>
          <cell r="K9">
            <v>234</v>
          </cell>
          <cell r="L9">
            <v>315</v>
          </cell>
          <cell r="M9">
            <v>2988</v>
          </cell>
        </row>
        <row r="10">
          <cell r="C10">
            <v>336</v>
          </cell>
          <cell r="D10">
            <v>313</v>
          </cell>
          <cell r="E10">
            <v>416</v>
          </cell>
          <cell r="F10">
            <v>378</v>
          </cell>
          <cell r="G10">
            <v>295</v>
          </cell>
          <cell r="H10">
            <v>273</v>
          </cell>
          <cell r="I10">
            <v>289</v>
          </cell>
          <cell r="J10">
            <v>333</v>
          </cell>
          <cell r="K10">
            <v>257</v>
          </cell>
          <cell r="L10">
            <v>271</v>
          </cell>
          <cell r="M10">
            <v>3161</v>
          </cell>
        </row>
        <row r="11">
          <cell r="C11">
            <v>458</v>
          </cell>
          <cell r="D11">
            <v>430</v>
          </cell>
          <cell r="E11">
            <v>451</v>
          </cell>
          <cell r="F11">
            <v>459</v>
          </cell>
          <cell r="G11">
            <v>380</v>
          </cell>
          <cell r="H11">
            <v>331</v>
          </cell>
          <cell r="I11">
            <v>372</v>
          </cell>
          <cell r="J11">
            <v>389</v>
          </cell>
          <cell r="K11">
            <v>318</v>
          </cell>
          <cell r="L11">
            <v>384</v>
          </cell>
          <cell r="M11">
            <v>3972</v>
          </cell>
        </row>
        <row r="15">
          <cell r="C15" t="str">
            <v>gen</v>
          </cell>
          <cell r="D15" t="str">
            <v>feb</v>
          </cell>
          <cell r="E15" t="str">
            <v>mar</v>
          </cell>
          <cell r="F15" t="str">
            <v>apr</v>
          </cell>
          <cell r="G15" t="str">
            <v>mag</v>
          </cell>
          <cell r="H15" t="str">
            <v>giu</v>
          </cell>
          <cell r="I15" t="str">
            <v>lug</v>
          </cell>
          <cell r="J15" t="str">
            <v>ago</v>
          </cell>
          <cell r="K15" t="str">
            <v>set</v>
          </cell>
          <cell r="L15" t="str">
            <v>ott</v>
          </cell>
        </row>
        <row r="16">
          <cell r="B16" t="str">
            <v>Media 2015-2019</v>
          </cell>
          <cell r="C16">
            <v>1638</v>
          </cell>
          <cell r="D16">
            <v>1359.4</v>
          </cell>
          <cell r="E16">
            <v>1372.1999999999998</v>
          </cell>
          <cell r="F16">
            <v>1227</v>
          </cell>
          <cell r="G16">
            <v>1190.5999999999999</v>
          </cell>
          <cell r="H16">
            <v>1156.2</v>
          </cell>
          <cell r="I16">
            <v>1258</v>
          </cell>
          <cell r="J16">
            <v>1232.1999999999998</v>
          </cell>
          <cell r="K16">
            <v>1087.2</v>
          </cell>
          <cell r="L16">
            <v>1230</v>
          </cell>
        </row>
        <row r="17">
          <cell r="B17">
            <v>2020</v>
          </cell>
          <cell r="C17">
            <v>1482</v>
          </cell>
          <cell r="D17">
            <v>1377</v>
          </cell>
          <cell r="E17">
            <v>1574</v>
          </cell>
          <cell r="F17">
            <v>1441</v>
          </cell>
          <cell r="G17">
            <v>1214</v>
          </cell>
          <cell r="H17">
            <v>1135</v>
          </cell>
          <cell r="I17">
            <v>1168</v>
          </cell>
          <cell r="J17">
            <v>1239</v>
          </cell>
          <cell r="K17">
            <v>1074</v>
          </cell>
          <cell r="L17">
            <v>1330</v>
          </cell>
        </row>
        <row r="18">
          <cell r="B18">
            <v>2021</v>
          </cell>
          <cell r="C18">
            <v>1708</v>
          </cell>
          <cell r="D18">
            <v>1445</v>
          </cell>
          <cell r="E18">
            <v>1652</v>
          </cell>
          <cell r="F18">
            <v>1390</v>
          </cell>
          <cell r="G18">
            <v>1240</v>
          </cell>
          <cell r="H18">
            <v>1259</v>
          </cell>
          <cell r="I18">
            <v>1295</v>
          </cell>
          <cell r="J18">
            <v>1311</v>
          </cell>
          <cell r="K18">
            <v>1205</v>
          </cell>
          <cell r="L18">
            <v>1275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dativ7a.istat.it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4:F21"/>
  <sheetViews>
    <sheetView zoomScale="115" zoomScaleNormal="115" workbookViewId="0">
      <selection activeCell="B21" sqref="B21"/>
    </sheetView>
  </sheetViews>
  <sheetFormatPr defaultRowHeight="15" x14ac:dyDescent="0.25"/>
  <cols>
    <col min="2" max="2" width="28.28515625" customWidth="1"/>
    <col min="5" max="5" width="10.85546875" customWidth="1"/>
    <col min="6" max="6" width="10.5703125" customWidth="1"/>
  </cols>
  <sheetData>
    <row r="4" spans="2:6" x14ac:dyDescent="0.25">
      <c r="B4" s="1" t="s">
        <v>0</v>
      </c>
    </row>
    <row r="6" spans="2:6" ht="45.75" thickBot="1" x14ac:dyDescent="0.3">
      <c r="B6" s="2" t="s">
        <v>1</v>
      </c>
      <c r="C6" s="3" t="s">
        <v>2</v>
      </c>
      <c r="D6" s="3" t="s">
        <v>3</v>
      </c>
      <c r="E6" s="3" t="s">
        <v>4</v>
      </c>
      <c r="F6" s="3" t="s">
        <v>5</v>
      </c>
    </row>
    <row r="7" spans="2:6" x14ac:dyDescent="0.25">
      <c r="B7" s="4" t="s">
        <v>6</v>
      </c>
      <c r="C7" s="5">
        <v>165728</v>
      </c>
      <c r="D7" s="5">
        <v>7918796</v>
      </c>
      <c r="E7" s="6">
        <v>125.26892502900631</v>
      </c>
      <c r="F7" s="6">
        <v>120.44999999999999</v>
      </c>
    </row>
    <row r="8" spans="2:6" x14ac:dyDescent="0.25">
      <c r="B8" s="7" t="s">
        <v>7</v>
      </c>
      <c r="C8" s="8">
        <v>127397</v>
      </c>
      <c r="D8" s="8">
        <v>6151722</v>
      </c>
      <c r="E8" s="9">
        <v>94.178881339048047</v>
      </c>
      <c r="F8" s="9">
        <v>92.38</v>
      </c>
    </row>
    <row r="9" spans="2:6" x14ac:dyDescent="0.25">
      <c r="B9" s="10" t="s">
        <v>8</v>
      </c>
      <c r="C9" s="11">
        <v>38331</v>
      </c>
      <c r="D9" s="11">
        <v>1767074</v>
      </c>
      <c r="E9" s="12">
        <v>31.090043689958268</v>
      </c>
      <c r="F9" s="12">
        <v>28.07</v>
      </c>
    </row>
    <row r="10" spans="2:6" x14ac:dyDescent="0.25">
      <c r="B10" s="4" t="s">
        <v>9</v>
      </c>
      <c r="C10" s="13">
        <v>6714</v>
      </c>
      <c r="D10" s="13">
        <v>340819</v>
      </c>
      <c r="E10" s="14">
        <v>4.4329341069767239</v>
      </c>
      <c r="F10" s="14">
        <v>4.8100000000000005</v>
      </c>
    </row>
    <row r="11" spans="2:6" x14ac:dyDescent="0.25">
      <c r="B11" s="7" t="s">
        <v>7</v>
      </c>
      <c r="C11" s="15">
        <v>6698</v>
      </c>
      <c r="D11" s="15">
        <v>312423</v>
      </c>
      <c r="E11" s="16">
        <v>3.3821551231249365</v>
      </c>
      <c r="F11" s="16">
        <v>4.37</v>
      </c>
    </row>
    <row r="12" spans="2:6" x14ac:dyDescent="0.25">
      <c r="B12" s="10" t="s">
        <v>8</v>
      </c>
      <c r="C12" s="11">
        <v>16</v>
      </c>
      <c r="D12" s="11">
        <v>28396</v>
      </c>
      <c r="E12" s="12">
        <v>1.0507789838517874</v>
      </c>
      <c r="F12" s="12">
        <v>0.44</v>
      </c>
    </row>
    <row r="13" spans="2:6" x14ac:dyDescent="0.25">
      <c r="B13" s="4" t="s">
        <v>10</v>
      </c>
      <c r="C13" s="13">
        <v>2433</v>
      </c>
      <c r="D13" s="13">
        <v>97259</v>
      </c>
      <c r="E13" s="14">
        <v>1.3573119956470705</v>
      </c>
      <c r="F13" s="14">
        <v>1.24</v>
      </c>
    </row>
    <row r="14" spans="2:6" x14ac:dyDescent="0.25">
      <c r="B14" s="17" t="s">
        <v>11</v>
      </c>
      <c r="C14" s="18">
        <v>174875</v>
      </c>
      <c r="D14" s="18">
        <v>8356874</v>
      </c>
      <c r="E14" s="19">
        <v>138.60763504204888</v>
      </c>
      <c r="F14" s="19">
        <v>131.06</v>
      </c>
    </row>
    <row r="15" spans="2:6" x14ac:dyDescent="0.25">
      <c r="B15" s="7" t="s">
        <v>7</v>
      </c>
      <c r="C15" s="8">
        <v>136528</v>
      </c>
      <c r="D15" s="8">
        <v>6561404</v>
      </c>
      <c r="E15" s="9">
        <v>105.33999999999999</v>
      </c>
      <c r="F15" s="9">
        <v>98.918348457820045</v>
      </c>
    </row>
    <row r="16" spans="2:6" x14ac:dyDescent="0.25">
      <c r="B16" s="7" t="s">
        <v>8</v>
      </c>
      <c r="C16" s="15">
        <v>38347</v>
      </c>
      <c r="D16" s="15">
        <v>1795470</v>
      </c>
      <c r="E16" s="16">
        <v>33.277635042048885</v>
      </c>
      <c r="F16" s="16">
        <v>32.140822673810057</v>
      </c>
    </row>
    <row r="18" spans="2:2" x14ac:dyDescent="0.25">
      <c r="B18" s="20" t="s">
        <v>12</v>
      </c>
    </row>
    <row r="19" spans="2:2" x14ac:dyDescent="0.25">
      <c r="B19" s="20" t="s">
        <v>13</v>
      </c>
    </row>
    <row r="21" spans="2:2" x14ac:dyDescent="0.25">
      <c r="B21" s="20" t="s">
        <v>14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4"/>
  <sheetViews>
    <sheetView workbookViewId="0">
      <selection activeCell="A34" sqref="A34"/>
    </sheetView>
  </sheetViews>
  <sheetFormatPr defaultRowHeight="15" x14ac:dyDescent="0.25"/>
  <cols>
    <col min="1" max="1" width="13.85546875" customWidth="1"/>
    <col min="2" max="2" width="10.7109375" customWidth="1"/>
    <col min="3" max="3" width="9.7109375" customWidth="1"/>
    <col min="4" max="4" width="6.7109375" customWidth="1"/>
    <col min="5" max="5" width="12.7109375" customWidth="1"/>
  </cols>
  <sheetData>
    <row r="1" spans="1:11" x14ac:dyDescent="0.25">
      <c r="A1" s="47" t="s">
        <v>166</v>
      </c>
    </row>
    <row r="2" spans="1:11" x14ac:dyDescent="0.25">
      <c r="A2" s="20" t="s">
        <v>182</v>
      </c>
    </row>
    <row r="3" spans="1:11" x14ac:dyDescent="0.25">
      <c r="A3" s="1" t="s">
        <v>167</v>
      </c>
    </row>
    <row r="5" spans="1:11" ht="22.5" customHeight="1" x14ac:dyDescent="0.25">
      <c r="A5" s="161" t="s">
        <v>168</v>
      </c>
      <c r="B5" s="142" t="s">
        <v>169</v>
      </c>
      <c r="C5" s="143" t="s">
        <v>143</v>
      </c>
      <c r="D5" s="143"/>
      <c r="E5" s="142" t="s">
        <v>170</v>
      </c>
      <c r="F5" s="109" t="s">
        <v>160</v>
      </c>
      <c r="G5" s="143" t="s">
        <v>161</v>
      </c>
      <c r="H5" s="143"/>
      <c r="I5" s="112" t="s">
        <v>171</v>
      </c>
      <c r="J5" s="96"/>
    </row>
    <row r="6" spans="1:11" ht="57" thickBot="1" x14ac:dyDescent="0.3">
      <c r="A6" s="162"/>
      <c r="B6" s="146"/>
      <c r="C6" s="117" t="s">
        <v>148</v>
      </c>
      <c r="D6" s="147" t="s">
        <v>149</v>
      </c>
      <c r="E6" s="146"/>
      <c r="F6" s="116"/>
      <c r="G6" s="117" t="s">
        <v>150</v>
      </c>
      <c r="H6" s="148" t="s">
        <v>149</v>
      </c>
      <c r="I6" s="119"/>
      <c r="J6" s="96"/>
    </row>
    <row r="7" spans="1:11" x14ac:dyDescent="0.25">
      <c r="A7" s="150" t="s">
        <v>102</v>
      </c>
      <c r="B7" s="151">
        <v>38500</v>
      </c>
      <c r="C7" s="151">
        <v>6010</v>
      </c>
      <c r="D7" s="152">
        <v>15.61038961038961</v>
      </c>
      <c r="E7" s="151">
        <v>39</v>
      </c>
      <c r="F7" s="153">
        <v>36243</v>
      </c>
      <c r="G7" s="151">
        <v>3753</v>
      </c>
      <c r="H7" s="152">
        <v>10.355103054382916</v>
      </c>
      <c r="I7" s="151">
        <v>-2257</v>
      </c>
      <c r="J7" s="96"/>
      <c r="K7" s="126"/>
    </row>
    <row r="8" spans="1:11" x14ac:dyDescent="0.25">
      <c r="A8" s="150" t="s">
        <v>104</v>
      </c>
      <c r="B8" s="151">
        <v>961</v>
      </c>
      <c r="C8" s="151">
        <v>36</v>
      </c>
      <c r="D8" s="152">
        <v>3.7460978147762747</v>
      </c>
      <c r="E8" s="151">
        <v>1</v>
      </c>
      <c r="F8" s="153">
        <v>1166</v>
      </c>
      <c r="G8" s="151">
        <v>241</v>
      </c>
      <c r="H8" s="152">
        <v>20.668953687821613</v>
      </c>
      <c r="I8" s="151">
        <v>205</v>
      </c>
      <c r="J8" s="96"/>
      <c r="K8" s="126"/>
    </row>
    <row r="9" spans="1:11" x14ac:dyDescent="0.25">
      <c r="A9" s="150" t="s">
        <v>103</v>
      </c>
      <c r="B9" s="151">
        <v>92466</v>
      </c>
      <c r="C9" s="151">
        <v>16258</v>
      </c>
      <c r="D9" s="152">
        <v>17.582679038781823</v>
      </c>
      <c r="E9" s="151">
        <v>677</v>
      </c>
      <c r="F9" s="153">
        <v>84064</v>
      </c>
      <c r="G9" s="151">
        <v>7856</v>
      </c>
      <c r="H9" s="152">
        <v>9.3452607537114574</v>
      </c>
      <c r="I9" s="151">
        <v>-8402</v>
      </c>
      <c r="J9" s="96"/>
      <c r="K9" s="126"/>
    </row>
    <row r="10" spans="1:11" x14ac:dyDescent="0.25">
      <c r="A10" s="150" t="s">
        <v>107</v>
      </c>
      <c r="B10" s="151">
        <v>3385</v>
      </c>
      <c r="C10" s="151">
        <v>103</v>
      </c>
      <c r="D10" s="152">
        <v>3.0428360413589366</v>
      </c>
      <c r="E10" s="151">
        <v>5</v>
      </c>
      <c r="F10" s="153">
        <v>3531</v>
      </c>
      <c r="G10" s="151">
        <v>249</v>
      </c>
      <c r="H10" s="152">
        <v>7.0518266779949021</v>
      </c>
      <c r="I10" s="151">
        <v>146</v>
      </c>
      <c r="J10" s="96"/>
      <c r="K10" s="126"/>
    </row>
    <row r="11" spans="1:11" x14ac:dyDescent="0.25">
      <c r="A11" s="150" t="s">
        <v>108</v>
      </c>
      <c r="B11" s="151">
        <v>5734</v>
      </c>
      <c r="C11" s="151">
        <v>2480</v>
      </c>
      <c r="D11" s="152">
        <v>43.250784792465993</v>
      </c>
      <c r="E11" s="151">
        <v>8</v>
      </c>
      <c r="F11" s="153">
        <v>3846</v>
      </c>
      <c r="G11" s="151">
        <v>592</v>
      </c>
      <c r="H11" s="152">
        <v>15.392615704628184</v>
      </c>
      <c r="I11" s="151">
        <v>-1888</v>
      </c>
      <c r="J11" s="96"/>
      <c r="K11" s="126"/>
    </row>
    <row r="12" spans="1:11" x14ac:dyDescent="0.25">
      <c r="A12" s="150" t="s">
        <v>106</v>
      </c>
      <c r="B12" s="151">
        <v>26693</v>
      </c>
      <c r="C12" s="151">
        <v>5867</v>
      </c>
      <c r="D12" s="152">
        <v>21.979545199115872</v>
      </c>
      <c r="E12" s="151">
        <v>62</v>
      </c>
      <c r="F12" s="153">
        <v>24412</v>
      </c>
      <c r="G12" s="151">
        <v>3586</v>
      </c>
      <c r="H12" s="152">
        <v>14.689496968703915</v>
      </c>
      <c r="I12" s="151">
        <v>-2281</v>
      </c>
      <c r="J12" s="96"/>
      <c r="K12" s="126"/>
    </row>
    <row r="13" spans="1:11" x14ac:dyDescent="0.25">
      <c r="A13" s="150" t="s">
        <v>111</v>
      </c>
      <c r="B13" s="151">
        <v>2549</v>
      </c>
      <c r="C13" s="151">
        <v>76</v>
      </c>
      <c r="D13" s="152">
        <v>2.9815613966261281</v>
      </c>
      <c r="E13" s="151">
        <v>8</v>
      </c>
      <c r="F13" s="153">
        <v>3987</v>
      </c>
      <c r="G13" s="151">
        <v>1514</v>
      </c>
      <c r="H13" s="152">
        <v>37.973413594181089</v>
      </c>
      <c r="I13" s="151">
        <v>1438</v>
      </c>
      <c r="J13" s="96"/>
      <c r="K13" s="126"/>
    </row>
    <row r="14" spans="1:11" x14ac:dyDescent="0.25">
      <c r="A14" s="150" t="s">
        <v>113</v>
      </c>
      <c r="B14" s="151">
        <v>10142</v>
      </c>
      <c r="C14" s="151">
        <v>1139</v>
      </c>
      <c r="D14" s="152">
        <v>11.230526523368171</v>
      </c>
      <c r="E14" s="151">
        <v>39</v>
      </c>
      <c r="F14" s="153">
        <v>12401</v>
      </c>
      <c r="G14" s="151">
        <v>3398</v>
      </c>
      <c r="H14" s="152">
        <v>27.401016047092977</v>
      </c>
      <c r="I14" s="151">
        <v>2259</v>
      </c>
      <c r="J14" s="96"/>
      <c r="K14" s="126"/>
    </row>
    <row r="15" spans="1:11" x14ac:dyDescent="0.25">
      <c r="A15" s="150" t="s">
        <v>115</v>
      </c>
      <c r="B15" s="151">
        <v>18916</v>
      </c>
      <c r="C15" s="151">
        <v>8061</v>
      </c>
      <c r="D15" s="152">
        <v>42.614717699302176</v>
      </c>
      <c r="E15" s="151">
        <v>111</v>
      </c>
      <c r="F15" s="153">
        <v>14212</v>
      </c>
      <c r="G15" s="151">
        <v>3357</v>
      </c>
      <c r="H15" s="152">
        <v>23.620883760202645</v>
      </c>
      <c r="I15" s="151">
        <v>-4704</v>
      </c>
      <c r="J15" s="96"/>
      <c r="K15" s="126"/>
    </row>
    <row r="16" spans="1:11" x14ac:dyDescent="0.25">
      <c r="A16" s="150" t="s">
        <v>114</v>
      </c>
      <c r="B16" s="151">
        <v>8912</v>
      </c>
      <c r="C16" s="151">
        <v>1385</v>
      </c>
      <c r="D16" s="152">
        <v>15.54084380610413</v>
      </c>
      <c r="E16" s="151">
        <v>43</v>
      </c>
      <c r="F16" s="153">
        <v>9517</v>
      </c>
      <c r="G16" s="151">
        <v>1990</v>
      </c>
      <c r="H16" s="152">
        <v>20.909950614689503</v>
      </c>
      <c r="I16" s="151">
        <v>605</v>
      </c>
      <c r="J16" s="96"/>
      <c r="K16" s="126"/>
    </row>
    <row r="17" spans="1:11" x14ac:dyDescent="0.25">
      <c r="A17" s="150" t="s">
        <v>118</v>
      </c>
      <c r="B17" s="151">
        <v>4147</v>
      </c>
      <c r="C17" s="151">
        <v>1160</v>
      </c>
      <c r="D17" s="152">
        <v>27.972027972027973</v>
      </c>
      <c r="E17" s="151">
        <v>6</v>
      </c>
      <c r="F17" s="153">
        <v>3862</v>
      </c>
      <c r="G17" s="151">
        <v>875</v>
      </c>
      <c r="H17" s="152">
        <v>22.656654583117557</v>
      </c>
      <c r="I17" s="151">
        <v>-285</v>
      </c>
      <c r="J17" s="96"/>
      <c r="K17" s="126"/>
    </row>
    <row r="18" spans="1:11" x14ac:dyDescent="0.25">
      <c r="A18" s="150" t="s">
        <v>120</v>
      </c>
      <c r="B18" s="151">
        <v>4933</v>
      </c>
      <c r="C18" s="151">
        <v>1217</v>
      </c>
      <c r="D18" s="152">
        <v>24.670585850395298</v>
      </c>
      <c r="E18" s="151">
        <v>7</v>
      </c>
      <c r="F18" s="153">
        <v>5192</v>
      </c>
      <c r="G18" s="151">
        <v>1476</v>
      </c>
      <c r="H18" s="152">
        <v>28.428351309707242</v>
      </c>
      <c r="I18" s="151">
        <v>259</v>
      </c>
      <c r="J18" s="96"/>
      <c r="K18" s="126"/>
    </row>
    <row r="19" spans="1:11" x14ac:dyDescent="0.25">
      <c r="A19" s="150" t="s">
        <v>110</v>
      </c>
      <c r="B19" s="151">
        <v>28811</v>
      </c>
      <c r="C19" s="151">
        <v>2188</v>
      </c>
      <c r="D19" s="152">
        <v>7.594321613272708</v>
      </c>
      <c r="E19" s="151">
        <v>96</v>
      </c>
      <c r="F19" s="153">
        <v>29923</v>
      </c>
      <c r="G19" s="151">
        <v>3300</v>
      </c>
      <c r="H19" s="152">
        <v>11.028305985362429</v>
      </c>
      <c r="I19" s="151">
        <v>1112</v>
      </c>
      <c r="J19" s="96"/>
      <c r="K19" s="126"/>
    </row>
    <row r="20" spans="1:11" x14ac:dyDescent="0.25">
      <c r="A20" s="4" t="s">
        <v>73</v>
      </c>
      <c r="B20" s="155">
        <v>6690</v>
      </c>
      <c r="C20" s="155">
        <v>1067</v>
      </c>
      <c r="D20" s="156">
        <v>15.949177877428998</v>
      </c>
      <c r="E20" s="155">
        <v>3</v>
      </c>
      <c r="F20" s="157">
        <v>7159</v>
      </c>
      <c r="G20" s="155">
        <v>1536</v>
      </c>
      <c r="H20" s="156">
        <v>21.455510546165666</v>
      </c>
      <c r="I20" s="155">
        <v>469</v>
      </c>
      <c r="J20" s="96"/>
      <c r="K20" s="126"/>
    </row>
    <row r="21" spans="1:11" x14ac:dyDescent="0.25">
      <c r="A21" s="150" t="s">
        <v>121</v>
      </c>
      <c r="B21" s="151">
        <v>1384</v>
      </c>
      <c r="C21" s="151">
        <v>608</v>
      </c>
      <c r="D21" s="152">
        <v>43.930635838150287</v>
      </c>
      <c r="E21" s="151">
        <v>0</v>
      </c>
      <c r="F21" s="153">
        <v>1388</v>
      </c>
      <c r="G21" s="151">
        <v>612</v>
      </c>
      <c r="H21" s="152">
        <v>44.092219020172912</v>
      </c>
      <c r="I21" s="151">
        <v>4</v>
      </c>
      <c r="J21" s="96"/>
      <c r="K21" s="126"/>
    </row>
    <row r="22" spans="1:11" x14ac:dyDescent="0.25">
      <c r="A22" s="150" t="s">
        <v>122</v>
      </c>
      <c r="B22" s="151">
        <v>14082</v>
      </c>
      <c r="C22" s="151">
        <v>365</v>
      </c>
      <c r="D22" s="152">
        <v>2.591961369123704</v>
      </c>
      <c r="E22" s="151">
        <v>21</v>
      </c>
      <c r="F22" s="153">
        <v>18243</v>
      </c>
      <c r="G22" s="151">
        <v>4526</v>
      </c>
      <c r="H22" s="152">
        <v>24.809515978731568</v>
      </c>
      <c r="I22" s="151">
        <v>4161</v>
      </c>
      <c r="J22" s="96"/>
      <c r="K22" s="126"/>
    </row>
    <row r="23" spans="1:11" x14ac:dyDescent="0.25">
      <c r="A23" s="150" t="s">
        <v>105</v>
      </c>
      <c r="B23" s="151">
        <v>13421</v>
      </c>
      <c r="C23" s="151">
        <v>780</v>
      </c>
      <c r="D23" s="152">
        <v>5.811787497205871</v>
      </c>
      <c r="E23" s="151">
        <v>30</v>
      </c>
      <c r="F23" s="153">
        <v>15976</v>
      </c>
      <c r="G23" s="151">
        <v>3335</v>
      </c>
      <c r="H23" s="152">
        <v>20.875062593890835</v>
      </c>
      <c r="I23" s="151">
        <v>2555</v>
      </c>
      <c r="J23" s="96"/>
      <c r="K23" s="126"/>
    </row>
    <row r="24" spans="1:11" x14ac:dyDescent="0.25">
      <c r="A24" s="150" t="s">
        <v>112</v>
      </c>
      <c r="B24" s="151">
        <v>1312</v>
      </c>
      <c r="C24" s="151">
        <v>116</v>
      </c>
      <c r="D24" s="152">
        <v>8.8414634146341466</v>
      </c>
      <c r="E24" s="151">
        <v>6</v>
      </c>
      <c r="F24" s="153">
        <v>2220</v>
      </c>
      <c r="G24" s="151">
        <v>1024</v>
      </c>
      <c r="H24" s="152">
        <v>46.126126126126124</v>
      </c>
      <c r="I24" s="151">
        <v>908</v>
      </c>
      <c r="J24" s="96"/>
      <c r="K24" s="126"/>
    </row>
    <row r="25" spans="1:11" x14ac:dyDescent="0.25">
      <c r="A25" s="150" t="s">
        <v>109</v>
      </c>
      <c r="B25" s="151">
        <v>7160</v>
      </c>
      <c r="C25" s="151">
        <v>131</v>
      </c>
      <c r="D25" s="152">
        <v>1.8296089385474861</v>
      </c>
      <c r="E25" s="151">
        <v>6</v>
      </c>
      <c r="F25" s="153">
        <v>9551</v>
      </c>
      <c r="G25" s="151">
        <v>2522</v>
      </c>
      <c r="H25" s="152">
        <v>26.405611977803371</v>
      </c>
      <c r="I25" s="151">
        <v>2391</v>
      </c>
      <c r="J25" s="96"/>
      <c r="K25" s="126"/>
    </row>
    <row r="26" spans="1:11" x14ac:dyDescent="0.25">
      <c r="A26" s="150" t="s">
        <v>101</v>
      </c>
      <c r="B26" s="151">
        <v>17868</v>
      </c>
      <c r="C26" s="151">
        <v>282</v>
      </c>
      <c r="D26" s="152">
        <v>1.5782404298186703</v>
      </c>
      <c r="E26" s="151">
        <v>42</v>
      </c>
      <c r="F26" s="153">
        <v>20452</v>
      </c>
      <c r="G26" s="151">
        <v>2866</v>
      </c>
      <c r="H26" s="152">
        <v>14.013299432818306</v>
      </c>
      <c r="I26" s="151">
        <v>2584</v>
      </c>
      <c r="J26" s="96"/>
      <c r="K26" s="126"/>
    </row>
    <row r="27" spans="1:11" x14ac:dyDescent="0.25">
      <c r="A27" s="150" t="s">
        <v>123</v>
      </c>
      <c r="B27" s="151">
        <v>2417</v>
      </c>
      <c r="C27" s="151">
        <v>26</v>
      </c>
      <c r="D27" s="152">
        <v>1.0757136946628052</v>
      </c>
      <c r="E27" s="151">
        <v>2</v>
      </c>
      <c r="F27" s="153">
        <v>3138</v>
      </c>
      <c r="G27" s="151">
        <v>747</v>
      </c>
      <c r="H27" s="152">
        <v>23.804971319311665</v>
      </c>
      <c r="I27" s="151">
        <v>721</v>
      </c>
      <c r="J27" s="96"/>
      <c r="K27" s="126"/>
    </row>
    <row r="28" spans="1:11" x14ac:dyDescent="0.25">
      <c r="A28" s="131"/>
      <c r="B28" s="132"/>
      <c r="C28" s="132"/>
      <c r="D28" s="158"/>
      <c r="E28" s="132"/>
      <c r="F28" s="136"/>
      <c r="G28" s="136"/>
      <c r="H28" s="136"/>
      <c r="I28" s="136"/>
      <c r="J28" s="96"/>
    </row>
    <row r="29" spans="1:11" x14ac:dyDescent="0.25">
      <c r="A29" s="22" t="s">
        <v>152</v>
      </c>
      <c r="J29" s="96"/>
    </row>
    <row r="30" spans="1:11" x14ac:dyDescent="0.25">
      <c r="A30" s="140" t="s">
        <v>153</v>
      </c>
    </row>
    <row r="31" spans="1:11" x14ac:dyDescent="0.25">
      <c r="A31" s="22" t="s">
        <v>172</v>
      </c>
    </row>
    <row r="34" spans="1:1" x14ac:dyDescent="0.25">
      <c r="A34" s="20"/>
    </row>
  </sheetData>
  <mergeCells count="7">
    <mergeCell ref="I5:I6"/>
    <mergeCell ref="A5:A6"/>
    <mergeCell ref="B5:B6"/>
    <mergeCell ref="C5:D5"/>
    <mergeCell ref="E5:E6"/>
    <mergeCell ref="F5:F6"/>
    <mergeCell ref="G5:H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4"/>
  <sheetViews>
    <sheetView workbookViewId="0">
      <selection activeCell="A34" sqref="A34"/>
    </sheetView>
  </sheetViews>
  <sheetFormatPr defaultRowHeight="15" x14ac:dyDescent="0.25"/>
  <cols>
    <col min="1" max="1" width="14.7109375" customWidth="1"/>
    <col min="2" max="2" width="10.7109375" customWidth="1"/>
    <col min="3" max="3" width="9.7109375" customWidth="1"/>
    <col min="4" max="4" width="6.7109375" customWidth="1"/>
    <col min="5" max="5" width="8.5703125" customWidth="1"/>
    <col min="6" max="6" width="11.5703125" customWidth="1"/>
    <col min="7" max="7" width="9.85546875" customWidth="1"/>
  </cols>
  <sheetData>
    <row r="1" spans="1:11" x14ac:dyDescent="0.25">
      <c r="A1" s="45" t="s">
        <v>173</v>
      </c>
      <c r="B1" s="20"/>
      <c r="C1" s="20"/>
      <c r="D1" s="20"/>
      <c r="E1" s="20"/>
      <c r="F1" s="20"/>
      <c r="G1" s="20"/>
      <c r="H1" s="20"/>
      <c r="I1" s="20"/>
    </row>
    <row r="2" spans="1:11" x14ac:dyDescent="0.25">
      <c r="A2" s="20" t="s">
        <v>182</v>
      </c>
      <c r="B2" s="20"/>
      <c r="C2" s="20"/>
      <c r="D2" s="20"/>
      <c r="E2" s="20"/>
      <c r="F2" s="20"/>
      <c r="G2" s="20"/>
      <c r="H2" s="20"/>
      <c r="I2" s="20"/>
    </row>
    <row r="3" spans="1:11" x14ac:dyDescent="0.25">
      <c r="A3" s="1" t="s">
        <v>174</v>
      </c>
      <c r="B3" s="20"/>
      <c r="C3" s="20"/>
      <c r="D3" s="20"/>
      <c r="E3" s="20"/>
      <c r="F3" s="20"/>
      <c r="G3" s="20"/>
      <c r="H3" s="20"/>
      <c r="I3" s="20"/>
    </row>
    <row r="4" spans="1:11" x14ac:dyDescent="0.25">
      <c r="A4" s="20"/>
      <c r="B4" s="20"/>
      <c r="C4" s="20"/>
      <c r="D4" s="20"/>
      <c r="E4" s="20"/>
      <c r="F4" s="20"/>
      <c r="G4" s="20"/>
      <c r="H4" s="20"/>
      <c r="I4" s="20"/>
    </row>
    <row r="5" spans="1:11" ht="15" customHeight="1" x14ac:dyDescent="0.25">
      <c r="A5" s="141" t="s">
        <v>157</v>
      </c>
      <c r="B5" s="142" t="s">
        <v>158</v>
      </c>
      <c r="C5" s="143" t="s">
        <v>175</v>
      </c>
      <c r="D5" s="143"/>
      <c r="E5" s="164" t="s">
        <v>159</v>
      </c>
      <c r="F5" s="109" t="s">
        <v>160</v>
      </c>
      <c r="G5" s="143" t="s">
        <v>161</v>
      </c>
      <c r="H5" s="143"/>
      <c r="I5" s="112" t="s">
        <v>171</v>
      </c>
      <c r="J5" s="96"/>
    </row>
    <row r="6" spans="1:11" ht="57" thickBot="1" x14ac:dyDescent="0.3">
      <c r="A6" s="145"/>
      <c r="B6" s="146"/>
      <c r="C6" s="117" t="s">
        <v>148</v>
      </c>
      <c r="D6" s="147" t="s">
        <v>149</v>
      </c>
      <c r="E6" s="165"/>
      <c r="F6" s="116"/>
      <c r="G6" s="117" t="s">
        <v>150</v>
      </c>
      <c r="H6" s="148" t="s">
        <v>149</v>
      </c>
      <c r="I6" s="119"/>
      <c r="J6" s="96"/>
    </row>
    <row r="7" spans="1:11" x14ac:dyDescent="0.25">
      <c r="A7" s="150" t="s">
        <v>102</v>
      </c>
      <c r="B7" s="151">
        <v>2178</v>
      </c>
      <c r="C7" s="151">
        <v>44</v>
      </c>
      <c r="D7" s="152">
        <v>2.0202020202020203</v>
      </c>
      <c r="E7" s="151">
        <v>3</v>
      </c>
      <c r="F7" s="153">
        <v>2309</v>
      </c>
      <c r="G7" s="151">
        <v>175</v>
      </c>
      <c r="H7" s="152">
        <v>7.5790385448245994</v>
      </c>
      <c r="I7" s="151">
        <v>131</v>
      </c>
      <c r="J7" s="96"/>
      <c r="K7" s="126"/>
    </row>
    <row r="8" spans="1:11" x14ac:dyDescent="0.25">
      <c r="A8" s="150" t="s">
        <v>104</v>
      </c>
      <c r="B8" s="151">
        <v>0</v>
      </c>
      <c r="C8" s="151">
        <v>0</v>
      </c>
      <c r="D8" s="152">
        <v>0</v>
      </c>
      <c r="E8" s="151">
        <v>0</v>
      </c>
      <c r="F8" s="153">
        <v>17</v>
      </c>
      <c r="G8" s="151">
        <v>17</v>
      </c>
      <c r="H8" s="152">
        <v>100</v>
      </c>
      <c r="I8" s="151">
        <v>17</v>
      </c>
      <c r="J8" s="96"/>
      <c r="K8" s="126"/>
    </row>
    <row r="9" spans="1:11" x14ac:dyDescent="0.25">
      <c r="A9" s="150" t="s">
        <v>103</v>
      </c>
      <c r="B9" s="151">
        <v>1622</v>
      </c>
      <c r="C9" s="151">
        <v>217</v>
      </c>
      <c r="D9" s="152">
        <v>13.378545006165227</v>
      </c>
      <c r="E9" s="151">
        <v>7</v>
      </c>
      <c r="F9" s="153">
        <v>1699</v>
      </c>
      <c r="G9" s="151">
        <v>294</v>
      </c>
      <c r="H9" s="152">
        <v>17.304296645085344</v>
      </c>
      <c r="I9" s="151">
        <v>77</v>
      </c>
      <c r="J9" s="96"/>
      <c r="K9" s="126"/>
    </row>
    <row r="10" spans="1:11" x14ac:dyDescent="0.25">
      <c r="A10" s="150" t="s">
        <v>107</v>
      </c>
      <c r="B10" s="151">
        <v>149</v>
      </c>
      <c r="C10" s="151">
        <v>8</v>
      </c>
      <c r="D10" s="152">
        <v>5.3691275167785237</v>
      </c>
      <c r="E10" s="151">
        <v>0</v>
      </c>
      <c r="F10" s="153">
        <v>157</v>
      </c>
      <c r="G10" s="151">
        <v>16</v>
      </c>
      <c r="H10" s="152">
        <v>10.19108280254777</v>
      </c>
      <c r="I10" s="151">
        <v>8</v>
      </c>
      <c r="J10" s="96"/>
      <c r="K10" s="126"/>
    </row>
    <row r="11" spans="1:11" x14ac:dyDescent="0.25">
      <c r="A11" s="150" t="s">
        <v>108</v>
      </c>
      <c r="B11" s="151">
        <v>806</v>
      </c>
      <c r="C11" s="151">
        <v>110</v>
      </c>
      <c r="D11" s="152">
        <v>13.647642679900745</v>
      </c>
      <c r="E11" s="151">
        <v>0</v>
      </c>
      <c r="F11" s="153">
        <v>750</v>
      </c>
      <c r="G11" s="151">
        <v>54</v>
      </c>
      <c r="H11" s="152">
        <v>7.2</v>
      </c>
      <c r="I11" s="151">
        <v>-56</v>
      </c>
      <c r="J11" s="96"/>
      <c r="K11" s="126"/>
    </row>
    <row r="12" spans="1:11" x14ac:dyDescent="0.25">
      <c r="A12" s="150" t="s">
        <v>106</v>
      </c>
      <c r="B12" s="151">
        <v>3537</v>
      </c>
      <c r="C12" s="151">
        <v>569</v>
      </c>
      <c r="D12" s="152">
        <v>16.087079445858073</v>
      </c>
      <c r="E12" s="151">
        <v>6</v>
      </c>
      <c r="F12" s="153">
        <v>3202</v>
      </c>
      <c r="G12" s="151">
        <v>234</v>
      </c>
      <c r="H12" s="152">
        <v>7.307932542161149</v>
      </c>
      <c r="I12" s="151">
        <v>-335</v>
      </c>
      <c r="J12" s="96"/>
      <c r="K12" s="126"/>
    </row>
    <row r="13" spans="1:11" x14ac:dyDescent="0.25">
      <c r="A13" s="150" t="s">
        <v>111</v>
      </c>
      <c r="B13" s="151">
        <v>6</v>
      </c>
      <c r="C13" s="151">
        <v>0</v>
      </c>
      <c r="D13" s="152">
        <v>0</v>
      </c>
      <c r="E13" s="151">
        <v>0</v>
      </c>
      <c r="F13" s="153">
        <v>230</v>
      </c>
      <c r="G13" s="151">
        <v>224</v>
      </c>
      <c r="H13" s="152">
        <v>97.391304347826093</v>
      </c>
      <c r="I13" s="151">
        <v>224</v>
      </c>
      <c r="J13" s="96"/>
      <c r="K13" s="126"/>
    </row>
    <row r="14" spans="1:11" x14ac:dyDescent="0.25">
      <c r="A14" s="150" t="s">
        <v>113</v>
      </c>
      <c r="B14" s="151">
        <v>844</v>
      </c>
      <c r="C14" s="151">
        <v>163</v>
      </c>
      <c r="D14" s="152">
        <v>19.312796208530806</v>
      </c>
      <c r="E14" s="151">
        <v>5</v>
      </c>
      <c r="F14" s="153">
        <v>774</v>
      </c>
      <c r="G14" s="151">
        <v>93</v>
      </c>
      <c r="H14" s="152">
        <v>12.015503875968992</v>
      </c>
      <c r="I14" s="151">
        <v>-70</v>
      </c>
      <c r="J14" s="96"/>
      <c r="K14" s="126"/>
    </row>
    <row r="15" spans="1:11" x14ac:dyDescent="0.25">
      <c r="A15" s="150" t="s">
        <v>115</v>
      </c>
      <c r="B15" s="151">
        <v>2629</v>
      </c>
      <c r="C15" s="151">
        <v>856</v>
      </c>
      <c r="D15" s="152">
        <v>32.559908710536327</v>
      </c>
      <c r="E15" s="151">
        <v>8</v>
      </c>
      <c r="F15" s="153">
        <v>1908</v>
      </c>
      <c r="G15" s="151">
        <v>135</v>
      </c>
      <c r="H15" s="152">
        <v>7.0754716981132075</v>
      </c>
      <c r="I15" s="151">
        <v>-721</v>
      </c>
      <c r="J15" s="96"/>
      <c r="K15" s="126"/>
    </row>
    <row r="16" spans="1:11" x14ac:dyDescent="0.25">
      <c r="A16" s="150" t="s">
        <v>114</v>
      </c>
      <c r="B16" s="151">
        <v>713</v>
      </c>
      <c r="C16" s="151">
        <v>167</v>
      </c>
      <c r="D16" s="152">
        <v>23.422159887798035</v>
      </c>
      <c r="E16" s="151">
        <v>1</v>
      </c>
      <c r="F16" s="153">
        <v>740</v>
      </c>
      <c r="G16" s="151">
        <v>194</v>
      </c>
      <c r="H16" s="152">
        <v>26.216216216216218</v>
      </c>
      <c r="I16" s="151">
        <v>27</v>
      </c>
      <c r="J16" s="96"/>
      <c r="K16" s="126"/>
    </row>
    <row r="17" spans="1:10" x14ac:dyDescent="0.25">
      <c r="A17" s="150" t="s">
        <v>118</v>
      </c>
      <c r="B17" s="151">
        <v>429</v>
      </c>
      <c r="C17" s="151">
        <v>78</v>
      </c>
      <c r="D17" s="152">
        <v>18.181818181818183</v>
      </c>
      <c r="E17" s="151">
        <v>0</v>
      </c>
      <c r="F17" s="153">
        <v>451</v>
      </c>
      <c r="G17" s="151">
        <v>100</v>
      </c>
      <c r="H17" s="152">
        <v>22.172949002217294</v>
      </c>
      <c r="I17" s="151">
        <v>22</v>
      </c>
      <c r="J17" s="96"/>
    </row>
    <row r="18" spans="1:10" x14ac:dyDescent="0.25">
      <c r="A18" s="150" t="s">
        <v>120</v>
      </c>
      <c r="B18" s="151">
        <v>115</v>
      </c>
      <c r="C18" s="151">
        <v>13</v>
      </c>
      <c r="D18" s="152">
        <v>11.304347826086957</v>
      </c>
      <c r="E18" s="151">
        <v>0</v>
      </c>
      <c r="F18" s="153">
        <v>237</v>
      </c>
      <c r="G18" s="151">
        <v>135</v>
      </c>
      <c r="H18" s="152">
        <v>56.962025316455694</v>
      </c>
      <c r="I18" s="151">
        <v>122</v>
      </c>
      <c r="J18" s="96"/>
    </row>
    <row r="19" spans="1:10" x14ac:dyDescent="0.25">
      <c r="A19" s="150" t="s">
        <v>110</v>
      </c>
      <c r="B19" s="151">
        <v>5918</v>
      </c>
      <c r="C19" s="151">
        <v>615</v>
      </c>
      <c r="D19" s="152">
        <v>10.392024332544779</v>
      </c>
      <c r="E19" s="151">
        <v>14</v>
      </c>
      <c r="F19" s="153">
        <v>5466</v>
      </c>
      <c r="G19" s="151">
        <v>163</v>
      </c>
      <c r="H19" s="152">
        <v>2.982070984266374</v>
      </c>
      <c r="I19" s="151">
        <v>-452</v>
      </c>
      <c r="J19" s="96"/>
    </row>
    <row r="20" spans="1:10" x14ac:dyDescent="0.25">
      <c r="A20" s="4" t="s">
        <v>73</v>
      </c>
      <c r="B20" s="155">
        <v>16</v>
      </c>
      <c r="C20" s="155">
        <v>1</v>
      </c>
      <c r="D20" s="156">
        <v>6.25</v>
      </c>
      <c r="E20" s="155">
        <v>0</v>
      </c>
      <c r="F20" s="157">
        <v>157</v>
      </c>
      <c r="G20" s="155">
        <v>142</v>
      </c>
      <c r="H20" s="156">
        <v>90.445859872611464</v>
      </c>
      <c r="I20" s="155">
        <v>141</v>
      </c>
      <c r="J20" s="96"/>
    </row>
    <row r="21" spans="1:10" x14ac:dyDescent="0.25">
      <c r="A21" s="150" t="s">
        <v>121</v>
      </c>
      <c r="B21" s="151">
        <v>52</v>
      </c>
      <c r="C21" s="151">
        <v>3</v>
      </c>
      <c r="D21" s="152">
        <v>5.7692307692307692</v>
      </c>
      <c r="E21" s="151">
        <v>0</v>
      </c>
      <c r="F21" s="153">
        <v>88</v>
      </c>
      <c r="G21" s="151">
        <v>39</v>
      </c>
      <c r="H21" s="152">
        <v>44.31818181818182</v>
      </c>
      <c r="I21" s="151">
        <v>36</v>
      </c>
      <c r="J21" s="96"/>
    </row>
    <row r="22" spans="1:10" x14ac:dyDescent="0.25">
      <c r="A22" s="150" t="s">
        <v>122</v>
      </c>
      <c r="B22" s="151">
        <v>3884</v>
      </c>
      <c r="C22" s="151">
        <v>63</v>
      </c>
      <c r="D22" s="152">
        <v>1.6220391349124614</v>
      </c>
      <c r="E22" s="151">
        <v>3</v>
      </c>
      <c r="F22" s="153">
        <v>4122</v>
      </c>
      <c r="G22" s="151">
        <v>301</v>
      </c>
      <c r="H22" s="152">
        <v>7.3022804463852502</v>
      </c>
      <c r="I22" s="151">
        <v>238</v>
      </c>
      <c r="J22" s="96"/>
    </row>
    <row r="23" spans="1:10" x14ac:dyDescent="0.25">
      <c r="A23" s="150" t="s">
        <v>105</v>
      </c>
      <c r="B23" s="151">
        <v>652</v>
      </c>
      <c r="C23" s="151">
        <v>3</v>
      </c>
      <c r="D23" s="152">
        <v>0.46012269938650308</v>
      </c>
      <c r="E23" s="151">
        <v>1</v>
      </c>
      <c r="F23" s="153">
        <v>833</v>
      </c>
      <c r="G23" s="151">
        <v>184</v>
      </c>
      <c r="H23" s="152">
        <v>22.088835534213686</v>
      </c>
      <c r="I23" s="151">
        <v>181</v>
      </c>
      <c r="J23" s="96"/>
    </row>
    <row r="24" spans="1:10" x14ac:dyDescent="0.25">
      <c r="A24" s="150" t="s">
        <v>112</v>
      </c>
      <c r="B24" s="151">
        <v>124</v>
      </c>
      <c r="C24" s="151">
        <v>21</v>
      </c>
      <c r="D24" s="152">
        <v>16.93548387096774</v>
      </c>
      <c r="E24" s="151">
        <v>0</v>
      </c>
      <c r="F24" s="153">
        <v>143</v>
      </c>
      <c r="G24" s="151">
        <v>40</v>
      </c>
      <c r="H24" s="152">
        <v>27.972027972027973</v>
      </c>
      <c r="I24" s="151">
        <v>19</v>
      </c>
      <c r="J24" s="96"/>
    </row>
    <row r="25" spans="1:10" x14ac:dyDescent="0.25">
      <c r="A25" s="150" t="s">
        <v>109</v>
      </c>
      <c r="B25" s="151">
        <v>885</v>
      </c>
      <c r="C25" s="151">
        <v>14</v>
      </c>
      <c r="D25" s="152">
        <v>1.5819209039548023</v>
      </c>
      <c r="E25" s="151">
        <v>0</v>
      </c>
      <c r="F25" s="153">
        <v>1139</v>
      </c>
      <c r="G25" s="151">
        <v>268</v>
      </c>
      <c r="H25" s="152">
        <v>23.529411764705884</v>
      </c>
      <c r="I25" s="151">
        <v>254</v>
      </c>
      <c r="J25" s="96"/>
    </row>
    <row r="26" spans="1:10" x14ac:dyDescent="0.25">
      <c r="A26" s="150" t="s">
        <v>101</v>
      </c>
      <c r="B26" s="151">
        <v>3223</v>
      </c>
      <c r="C26" s="151">
        <v>110</v>
      </c>
      <c r="D26" s="152">
        <v>3.4129692832764507</v>
      </c>
      <c r="E26" s="151">
        <v>4</v>
      </c>
      <c r="F26" s="153">
        <v>3298</v>
      </c>
      <c r="G26" s="151">
        <v>185</v>
      </c>
      <c r="H26" s="152">
        <v>5.6094602789569432</v>
      </c>
      <c r="I26" s="151">
        <v>75</v>
      </c>
      <c r="J26" s="96"/>
    </row>
    <row r="27" spans="1:10" x14ac:dyDescent="0.25">
      <c r="A27" s="150" t="s">
        <v>123</v>
      </c>
      <c r="B27" s="151">
        <v>561</v>
      </c>
      <c r="C27" s="151">
        <v>5</v>
      </c>
      <c r="D27" s="152">
        <v>0.89126559714795006</v>
      </c>
      <c r="E27" s="151">
        <v>0</v>
      </c>
      <c r="F27" s="153">
        <v>623</v>
      </c>
      <c r="G27" s="151">
        <v>67</v>
      </c>
      <c r="H27" s="152">
        <v>10.754414125200642</v>
      </c>
      <c r="I27" s="151">
        <v>62</v>
      </c>
      <c r="J27" s="96"/>
    </row>
    <row r="28" spans="1:10" x14ac:dyDescent="0.25">
      <c r="A28" s="131"/>
      <c r="B28" s="132"/>
      <c r="C28" s="132"/>
      <c r="D28" s="158"/>
      <c r="E28" s="132"/>
      <c r="F28" s="136"/>
      <c r="G28" s="136"/>
      <c r="H28" s="136"/>
      <c r="I28" s="136"/>
      <c r="J28" s="96"/>
    </row>
    <row r="29" spans="1:10" x14ac:dyDescent="0.25">
      <c r="A29" s="22" t="s">
        <v>152</v>
      </c>
    </row>
    <row r="30" spans="1:10" x14ac:dyDescent="0.25">
      <c r="A30" s="22" t="s">
        <v>164</v>
      </c>
    </row>
    <row r="31" spans="1:10" x14ac:dyDescent="0.25">
      <c r="A31" s="22" t="s">
        <v>176</v>
      </c>
    </row>
    <row r="34" spans="1:1" x14ac:dyDescent="0.25">
      <c r="A34" s="20"/>
    </row>
  </sheetData>
  <mergeCells count="7">
    <mergeCell ref="I5:I6"/>
    <mergeCell ref="A5:A6"/>
    <mergeCell ref="B5:B6"/>
    <mergeCell ref="C5:D5"/>
    <mergeCell ref="E5:E6"/>
    <mergeCell ref="F5:F6"/>
    <mergeCell ref="G5:H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6"/>
  <sheetViews>
    <sheetView zoomScaleNormal="100" workbookViewId="0">
      <selection activeCell="O26" sqref="O26"/>
    </sheetView>
  </sheetViews>
  <sheetFormatPr defaultRowHeight="15" x14ac:dyDescent="0.25"/>
  <cols>
    <col min="1" max="1" width="12.140625" customWidth="1"/>
    <col min="2" max="2" width="10.7109375" customWidth="1"/>
    <col min="3" max="3" width="9.7109375" customWidth="1"/>
    <col min="4" max="4" width="6.7109375" customWidth="1"/>
    <col min="5" max="5" width="10" customWidth="1"/>
  </cols>
  <sheetData>
    <row r="1" spans="1:10" x14ac:dyDescent="0.25">
      <c r="A1" s="20" t="s">
        <v>182</v>
      </c>
    </row>
    <row r="2" spans="1:10" x14ac:dyDescent="0.25">
      <c r="A2" s="45" t="s">
        <v>177</v>
      </c>
    </row>
    <row r="3" spans="1:10" ht="15.75" x14ac:dyDescent="0.25">
      <c r="A3" s="163"/>
    </row>
    <row r="4" spans="1:10" x14ac:dyDescent="0.25">
      <c r="A4" s="1" t="s">
        <v>178</v>
      </c>
    </row>
    <row r="6" spans="1:10" ht="15" customHeight="1" x14ac:dyDescent="0.25">
      <c r="A6" s="141" t="s">
        <v>157</v>
      </c>
      <c r="B6" s="142" t="s">
        <v>158</v>
      </c>
      <c r="C6" s="143" t="s">
        <v>175</v>
      </c>
      <c r="D6" s="143"/>
      <c r="E6" s="142" t="s">
        <v>159</v>
      </c>
      <c r="F6" s="109" t="s">
        <v>160</v>
      </c>
      <c r="G6" s="143" t="s">
        <v>161</v>
      </c>
      <c r="H6" s="143"/>
      <c r="I6" s="112" t="s">
        <v>179</v>
      </c>
      <c r="J6" s="136"/>
    </row>
    <row r="7" spans="1:10" ht="57" thickBot="1" x14ac:dyDescent="0.3">
      <c r="A7" s="145"/>
      <c r="B7" s="146"/>
      <c r="C7" s="117" t="s">
        <v>148</v>
      </c>
      <c r="D7" s="147" t="s">
        <v>149</v>
      </c>
      <c r="E7" s="146"/>
      <c r="F7" s="116"/>
      <c r="G7" s="117" t="s">
        <v>150</v>
      </c>
      <c r="H7" s="148" t="s">
        <v>149</v>
      </c>
      <c r="I7" s="119"/>
      <c r="J7" s="136"/>
    </row>
    <row r="8" spans="1:10" x14ac:dyDescent="0.25">
      <c r="A8" s="150" t="s">
        <v>102</v>
      </c>
      <c r="B8" s="151">
        <v>8728</v>
      </c>
      <c r="C8" s="151">
        <v>686</v>
      </c>
      <c r="D8" s="152">
        <v>7.8597616865261228</v>
      </c>
      <c r="E8" s="151">
        <v>15</v>
      </c>
      <c r="F8" s="153">
        <v>8174</v>
      </c>
      <c r="G8" s="151">
        <v>132</v>
      </c>
      <c r="H8" s="152">
        <v>1.6148764374847075</v>
      </c>
      <c r="I8" s="151">
        <v>-554</v>
      </c>
      <c r="J8" s="166"/>
    </row>
    <row r="9" spans="1:10" x14ac:dyDescent="0.25">
      <c r="A9" s="150" t="s">
        <v>104</v>
      </c>
      <c r="B9" s="151">
        <v>217</v>
      </c>
      <c r="C9" s="151">
        <v>1</v>
      </c>
      <c r="D9" s="152">
        <v>0.46082949308755761</v>
      </c>
      <c r="E9" s="151">
        <v>0</v>
      </c>
      <c r="F9" s="153">
        <v>224</v>
      </c>
      <c r="G9" s="151">
        <v>8</v>
      </c>
      <c r="H9" s="152">
        <v>3.5714285714285716</v>
      </c>
      <c r="I9" s="151">
        <v>7</v>
      </c>
      <c r="J9" s="166"/>
    </row>
    <row r="10" spans="1:10" x14ac:dyDescent="0.25">
      <c r="A10" s="150" t="s">
        <v>103</v>
      </c>
      <c r="B10" s="151">
        <v>5254</v>
      </c>
      <c r="C10" s="151">
        <v>290</v>
      </c>
      <c r="D10" s="152">
        <v>5.5196041111534067</v>
      </c>
      <c r="E10" s="151">
        <v>21</v>
      </c>
      <c r="F10" s="153">
        <v>6821</v>
      </c>
      <c r="G10" s="151">
        <v>1857</v>
      </c>
      <c r="H10" s="152">
        <v>27.224747104530127</v>
      </c>
      <c r="I10" s="151">
        <v>1567</v>
      </c>
      <c r="J10" s="166"/>
    </row>
    <row r="11" spans="1:10" x14ac:dyDescent="0.25">
      <c r="A11" s="150" t="s">
        <v>107</v>
      </c>
      <c r="B11" s="151">
        <v>2362</v>
      </c>
      <c r="C11" s="151">
        <v>46</v>
      </c>
      <c r="D11" s="152">
        <v>1.947502116850127</v>
      </c>
      <c r="E11" s="151">
        <v>9</v>
      </c>
      <c r="F11" s="153">
        <v>2332</v>
      </c>
      <c r="G11" s="151">
        <v>16</v>
      </c>
      <c r="H11" s="152">
        <v>0.68610634648370494</v>
      </c>
      <c r="I11" s="151">
        <v>-30</v>
      </c>
      <c r="J11" s="166"/>
    </row>
    <row r="12" spans="1:10" x14ac:dyDescent="0.25">
      <c r="A12" s="150" t="s">
        <v>108</v>
      </c>
      <c r="B12" s="151">
        <v>3031</v>
      </c>
      <c r="C12" s="151">
        <v>1459</v>
      </c>
      <c r="D12" s="152">
        <v>48.135928736390632</v>
      </c>
      <c r="E12" s="151">
        <v>5</v>
      </c>
      <c r="F12" s="153">
        <v>1616</v>
      </c>
      <c r="G12" s="151">
        <v>44</v>
      </c>
      <c r="H12" s="152">
        <v>2.722772277227723</v>
      </c>
      <c r="I12" s="151">
        <v>-1415</v>
      </c>
      <c r="J12" s="166"/>
    </row>
    <row r="13" spans="1:10" x14ac:dyDescent="0.25">
      <c r="A13" s="150" t="s">
        <v>106</v>
      </c>
      <c r="B13" s="151">
        <v>7253</v>
      </c>
      <c r="C13" s="151">
        <v>132</v>
      </c>
      <c r="D13" s="152">
        <v>1.8199365779677374</v>
      </c>
      <c r="E13" s="151">
        <v>15</v>
      </c>
      <c r="F13" s="153">
        <v>7879</v>
      </c>
      <c r="G13" s="151">
        <v>758</v>
      </c>
      <c r="H13" s="152">
        <v>9.6205102170326189</v>
      </c>
      <c r="I13" s="151">
        <v>626</v>
      </c>
      <c r="J13" s="166"/>
    </row>
    <row r="14" spans="1:10" x14ac:dyDescent="0.25">
      <c r="A14" s="150" t="s">
        <v>117</v>
      </c>
      <c r="B14" s="151">
        <v>1574</v>
      </c>
      <c r="C14" s="151">
        <v>97</v>
      </c>
      <c r="D14" s="152">
        <v>6.1626429479034304</v>
      </c>
      <c r="E14" s="151">
        <v>2</v>
      </c>
      <c r="F14" s="153">
        <v>1513</v>
      </c>
      <c r="G14" s="151">
        <v>36</v>
      </c>
      <c r="H14" s="152">
        <v>2.3793787177792467</v>
      </c>
      <c r="I14" s="151">
        <v>-61</v>
      </c>
      <c r="J14" s="166"/>
    </row>
    <row r="15" spans="1:10" x14ac:dyDescent="0.25">
      <c r="A15" s="150" t="s">
        <v>113</v>
      </c>
      <c r="B15" s="151">
        <v>4695</v>
      </c>
      <c r="C15" s="151">
        <v>132</v>
      </c>
      <c r="D15" s="152">
        <v>2.8115015974440896</v>
      </c>
      <c r="E15" s="151">
        <v>30</v>
      </c>
      <c r="F15" s="153">
        <v>4670</v>
      </c>
      <c r="G15" s="151">
        <v>107</v>
      </c>
      <c r="H15" s="152">
        <v>2.291220556745182</v>
      </c>
      <c r="I15" s="151">
        <v>-25</v>
      </c>
      <c r="J15" s="166"/>
    </row>
    <row r="16" spans="1:10" x14ac:dyDescent="0.25">
      <c r="A16" s="150" t="s">
        <v>119</v>
      </c>
      <c r="B16" s="151">
        <v>31207</v>
      </c>
      <c r="C16" s="151">
        <v>1954</v>
      </c>
      <c r="D16" s="152">
        <v>6.2614157080142272</v>
      </c>
      <c r="E16" s="151">
        <v>108</v>
      </c>
      <c r="F16" s="153">
        <v>29458</v>
      </c>
      <c r="G16" s="151">
        <v>205</v>
      </c>
      <c r="H16" s="152">
        <v>0.69590603571186094</v>
      </c>
      <c r="I16" s="151">
        <v>-1749</v>
      </c>
      <c r="J16" s="166"/>
    </row>
    <row r="17" spans="1:10" x14ac:dyDescent="0.25">
      <c r="A17" s="150" t="s">
        <v>114</v>
      </c>
      <c r="B17" s="151">
        <v>1958</v>
      </c>
      <c r="C17" s="151">
        <v>25</v>
      </c>
      <c r="D17" s="152">
        <v>1.2768130745658837</v>
      </c>
      <c r="E17" s="151">
        <v>0</v>
      </c>
      <c r="F17" s="153">
        <v>2414</v>
      </c>
      <c r="G17" s="151">
        <v>481</v>
      </c>
      <c r="H17" s="152">
        <v>19.925434962717482</v>
      </c>
      <c r="I17" s="151">
        <v>456</v>
      </c>
      <c r="J17" s="166"/>
    </row>
    <row r="18" spans="1:10" x14ac:dyDescent="0.25">
      <c r="A18" s="150" t="s">
        <v>118</v>
      </c>
      <c r="B18" s="151">
        <v>2004</v>
      </c>
      <c r="C18" s="151">
        <v>205</v>
      </c>
      <c r="D18" s="152">
        <v>10.229540918163673</v>
      </c>
      <c r="E18" s="151">
        <v>6</v>
      </c>
      <c r="F18" s="153">
        <v>1876</v>
      </c>
      <c r="G18" s="151">
        <v>77</v>
      </c>
      <c r="H18" s="152">
        <v>4.1044776119402986</v>
      </c>
      <c r="I18" s="151">
        <v>-128</v>
      </c>
      <c r="J18" s="166"/>
    </row>
    <row r="19" spans="1:10" x14ac:dyDescent="0.25">
      <c r="A19" s="150" t="s">
        <v>120</v>
      </c>
      <c r="B19" s="151">
        <v>4194</v>
      </c>
      <c r="C19" s="151">
        <v>143</v>
      </c>
      <c r="D19" s="152">
        <v>3.4096328087744396</v>
      </c>
      <c r="E19" s="151">
        <v>5</v>
      </c>
      <c r="F19" s="153">
        <v>4362</v>
      </c>
      <c r="G19" s="151">
        <v>311</v>
      </c>
      <c r="H19" s="152">
        <v>7.1297569922054107</v>
      </c>
      <c r="I19" s="151">
        <v>168</v>
      </c>
      <c r="J19" s="166"/>
    </row>
    <row r="20" spans="1:10" x14ac:dyDescent="0.25">
      <c r="A20" s="150" t="s">
        <v>110</v>
      </c>
      <c r="B20" s="151">
        <v>7378</v>
      </c>
      <c r="C20" s="151">
        <v>181</v>
      </c>
      <c r="D20" s="152">
        <v>2.4532393602602331</v>
      </c>
      <c r="E20" s="151">
        <v>3</v>
      </c>
      <c r="F20" s="153">
        <v>7619</v>
      </c>
      <c r="G20" s="151">
        <v>422</v>
      </c>
      <c r="H20" s="152">
        <v>5.5387846174038584</v>
      </c>
      <c r="I20" s="151">
        <v>241</v>
      </c>
      <c r="J20" s="166"/>
    </row>
    <row r="21" spans="1:10" x14ac:dyDescent="0.25">
      <c r="A21" s="4" t="s">
        <v>73</v>
      </c>
      <c r="B21" s="155">
        <v>2428</v>
      </c>
      <c r="C21" s="155">
        <v>167</v>
      </c>
      <c r="D21" s="156">
        <v>6.8780889621087313</v>
      </c>
      <c r="E21" s="155">
        <v>4</v>
      </c>
      <c r="F21" s="157">
        <v>2409</v>
      </c>
      <c r="G21" s="155">
        <v>148</v>
      </c>
      <c r="H21" s="156">
        <v>6.1436280614362806</v>
      </c>
      <c r="I21" s="155">
        <v>-19</v>
      </c>
      <c r="J21" s="166"/>
    </row>
    <row r="22" spans="1:10" x14ac:dyDescent="0.25">
      <c r="A22" s="150" t="s">
        <v>121</v>
      </c>
      <c r="B22" s="151">
        <v>44</v>
      </c>
      <c r="C22" s="151">
        <v>4</v>
      </c>
      <c r="D22" s="152">
        <v>9.0909090909090917</v>
      </c>
      <c r="E22" s="151">
        <v>1</v>
      </c>
      <c r="F22" s="153">
        <v>79</v>
      </c>
      <c r="G22" s="151">
        <v>39</v>
      </c>
      <c r="H22" s="152">
        <v>49.367088607594937</v>
      </c>
      <c r="I22" s="151">
        <v>35</v>
      </c>
      <c r="J22" s="166"/>
    </row>
    <row r="23" spans="1:10" x14ac:dyDescent="0.25">
      <c r="A23" s="150" t="s">
        <v>122</v>
      </c>
      <c r="B23" s="151">
        <v>4622</v>
      </c>
      <c r="C23" s="151">
        <v>55</v>
      </c>
      <c r="D23" s="152">
        <v>1.1899610558199913</v>
      </c>
      <c r="E23" s="151">
        <v>29</v>
      </c>
      <c r="F23" s="153">
        <v>4823</v>
      </c>
      <c r="G23" s="151">
        <v>256</v>
      </c>
      <c r="H23" s="152">
        <v>5.307899647522289</v>
      </c>
      <c r="I23" s="151">
        <v>201</v>
      </c>
      <c r="J23" s="166"/>
    </row>
    <row r="24" spans="1:10" x14ac:dyDescent="0.25">
      <c r="A24" s="150" t="s">
        <v>105</v>
      </c>
      <c r="B24" s="151">
        <v>2155</v>
      </c>
      <c r="C24" s="151">
        <v>20</v>
      </c>
      <c r="D24" s="152">
        <v>0.92807424593967514</v>
      </c>
      <c r="E24" s="151">
        <v>6</v>
      </c>
      <c r="F24" s="153">
        <v>2431</v>
      </c>
      <c r="G24" s="151">
        <v>296</v>
      </c>
      <c r="H24" s="152">
        <v>12.176059234882764</v>
      </c>
      <c r="I24" s="151">
        <v>276</v>
      </c>
      <c r="J24" s="166"/>
    </row>
    <row r="25" spans="1:10" x14ac:dyDescent="0.25">
      <c r="A25" s="150" t="s">
        <v>112</v>
      </c>
      <c r="B25" s="151">
        <v>1216</v>
      </c>
      <c r="C25" s="151">
        <v>72</v>
      </c>
      <c r="D25" s="152">
        <v>5.9210526315789478</v>
      </c>
      <c r="E25" s="151">
        <v>2</v>
      </c>
      <c r="F25" s="153">
        <v>1196</v>
      </c>
      <c r="G25" s="151">
        <v>52</v>
      </c>
      <c r="H25" s="152">
        <v>4.3478260869565215</v>
      </c>
      <c r="I25" s="151">
        <v>-20</v>
      </c>
      <c r="J25" s="166"/>
    </row>
    <row r="26" spans="1:10" x14ac:dyDescent="0.25">
      <c r="A26" s="150" t="s">
        <v>109</v>
      </c>
      <c r="B26" s="151">
        <v>1626</v>
      </c>
      <c r="C26" s="151">
        <v>25</v>
      </c>
      <c r="D26" s="152">
        <v>1.5375153751537516</v>
      </c>
      <c r="E26" s="151">
        <v>1</v>
      </c>
      <c r="F26" s="153">
        <v>1849</v>
      </c>
      <c r="G26" s="151">
        <v>248</v>
      </c>
      <c r="H26" s="152">
        <v>13.412655489453758</v>
      </c>
      <c r="I26" s="151">
        <v>223</v>
      </c>
      <c r="J26" s="166"/>
    </row>
    <row r="27" spans="1:10" x14ac:dyDescent="0.25">
      <c r="A27" s="150" t="s">
        <v>101</v>
      </c>
      <c r="B27" s="151">
        <v>4237</v>
      </c>
      <c r="C27" s="151">
        <v>46</v>
      </c>
      <c r="D27" s="152">
        <v>1.0856738258201557</v>
      </c>
      <c r="E27" s="151">
        <v>17</v>
      </c>
      <c r="F27" s="153">
        <v>4393</v>
      </c>
      <c r="G27" s="151">
        <v>202</v>
      </c>
      <c r="H27" s="152">
        <v>4.5982244479854311</v>
      </c>
      <c r="I27" s="151">
        <v>156</v>
      </c>
      <c r="J27" s="166"/>
    </row>
    <row r="28" spans="1:10" x14ac:dyDescent="0.25">
      <c r="A28" s="150" t="s">
        <v>123</v>
      </c>
      <c r="B28" s="151">
        <v>1845</v>
      </c>
      <c r="C28" s="151">
        <v>16</v>
      </c>
      <c r="D28" s="152">
        <v>0.86720867208672092</v>
      </c>
      <c r="E28" s="151">
        <v>6</v>
      </c>
      <c r="F28" s="153">
        <v>1890</v>
      </c>
      <c r="G28" s="151">
        <v>61</v>
      </c>
      <c r="H28" s="152">
        <v>3.2275132275132274</v>
      </c>
      <c r="I28" s="151">
        <v>45</v>
      </c>
      <c r="J28" s="166"/>
    </row>
    <row r="29" spans="1:10" x14ac:dyDescent="0.25">
      <c r="A29" s="131"/>
      <c r="B29" s="132"/>
      <c r="C29" s="132"/>
      <c r="D29" s="158"/>
      <c r="E29" s="132"/>
      <c r="F29" s="136"/>
      <c r="G29" s="137"/>
      <c r="H29" s="136"/>
      <c r="I29" s="136"/>
      <c r="J29" s="136"/>
    </row>
    <row r="30" spans="1:10" x14ac:dyDescent="0.25">
      <c r="A30" s="22" t="s">
        <v>152</v>
      </c>
    </row>
    <row r="31" spans="1:10" x14ac:dyDescent="0.25">
      <c r="A31" s="167" t="s">
        <v>180</v>
      </c>
    </row>
    <row r="32" spans="1:10" x14ac:dyDescent="0.25">
      <c r="A32" s="22" t="s">
        <v>172</v>
      </c>
    </row>
    <row r="33" spans="1:1" x14ac:dyDescent="0.25">
      <c r="A33" s="22" t="s">
        <v>181</v>
      </c>
    </row>
    <row r="36" spans="1:1" x14ac:dyDescent="0.25">
      <c r="A36" s="20"/>
    </row>
  </sheetData>
  <mergeCells count="7">
    <mergeCell ref="I6:I7"/>
    <mergeCell ref="A6:A7"/>
    <mergeCell ref="B6:B7"/>
    <mergeCell ref="C6:D6"/>
    <mergeCell ref="E6:E7"/>
    <mergeCell ref="F6:F7"/>
    <mergeCell ref="G6:H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52"/>
  <sheetViews>
    <sheetView workbookViewId="0">
      <selection activeCell="P12" sqref="P12"/>
    </sheetView>
  </sheetViews>
  <sheetFormatPr defaultRowHeight="15" x14ac:dyDescent="0.25"/>
  <cols>
    <col min="5" max="5" width="9.5703125" bestFit="1" customWidth="1"/>
  </cols>
  <sheetData>
    <row r="2" spans="1:5" x14ac:dyDescent="0.25">
      <c r="B2" s="216" t="s">
        <v>217</v>
      </c>
    </row>
    <row r="3" spans="1:5" ht="45" x14ac:dyDescent="0.25">
      <c r="A3" s="26"/>
      <c r="B3" s="221" t="s">
        <v>218</v>
      </c>
      <c r="C3" s="174" t="s">
        <v>183</v>
      </c>
      <c r="D3" s="174" t="s">
        <v>184</v>
      </c>
      <c r="E3" s="174" t="s">
        <v>185</v>
      </c>
    </row>
    <row r="4" spans="1:5" x14ac:dyDescent="0.25">
      <c r="B4" s="225" t="s">
        <v>73</v>
      </c>
      <c r="C4" s="226">
        <v>96</v>
      </c>
      <c r="D4" s="227">
        <v>2096033</v>
      </c>
      <c r="E4" s="227">
        <v>2309752</v>
      </c>
    </row>
    <row r="5" spans="1:5" x14ac:dyDescent="0.25">
      <c r="B5" s="222" t="s">
        <v>112</v>
      </c>
      <c r="C5" s="20">
        <v>33</v>
      </c>
      <c r="D5" s="182">
        <v>892388</v>
      </c>
      <c r="E5" s="182">
        <v>954565</v>
      </c>
    </row>
    <row r="6" spans="1:5" x14ac:dyDescent="0.25">
      <c r="B6" s="222" t="s">
        <v>109</v>
      </c>
      <c r="C6" s="20">
        <v>55</v>
      </c>
      <c r="D6" s="182">
        <v>2786456</v>
      </c>
      <c r="E6" s="182">
        <v>2961954</v>
      </c>
    </row>
    <row r="7" spans="1:5" x14ac:dyDescent="0.25">
      <c r="B7" s="222" t="s">
        <v>122</v>
      </c>
      <c r="C7" s="20">
        <v>237</v>
      </c>
      <c r="D7" s="182">
        <v>8791316</v>
      </c>
      <c r="E7" s="182">
        <v>9179719</v>
      </c>
    </row>
    <row r="8" spans="1:5" x14ac:dyDescent="0.25">
      <c r="B8" s="222" t="s">
        <v>119</v>
      </c>
      <c r="C8" s="20">
        <v>164</v>
      </c>
      <c r="D8" s="182">
        <v>7397548</v>
      </c>
      <c r="E8" s="182">
        <v>7478516</v>
      </c>
    </row>
    <row r="9" spans="1:5" x14ac:dyDescent="0.25">
      <c r="B9" s="222" t="s">
        <v>117</v>
      </c>
      <c r="C9" s="20">
        <v>50</v>
      </c>
      <c r="D9" s="182">
        <v>1877328</v>
      </c>
      <c r="E9" s="182">
        <v>2071459</v>
      </c>
    </row>
    <row r="10" spans="1:5" x14ac:dyDescent="0.25">
      <c r="B10" s="222" t="s">
        <v>110</v>
      </c>
      <c r="C10" s="20">
        <v>132</v>
      </c>
      <c r="D10" s="182">
        <v>9380573</v>
      </c>
      <c r="E10" s="182">
        <v>10534214</v>
      </c>
    </row>
    <row r="11" spans="1:5" x14ac:dyDescent="0.25">
      <c r="B11" s="222" t="s">
        <v>113</v>
      </c>
      <c r="C11" s="20">
        <v>197</v>
      </c>
      <c r="D11" s="182">
        <v>2465891</v>
      </c>
      <c r="E11" s="182">
        <v>2547002</v>
      </c>
    </row>
    <row r="12" spans="1:5" x14ac:dyDescent="0.25">
      <c r="B12" s="222" t="s">
        <v>103</v>
      </c>
      <c r="C12" s="20">
        <v>76</v>
      </c>
      <c r="D12" s="182">
        <v>16748762</v>
      </c>
      <c r="E12" s="182">
        <v>17607589</v>
      </c>
    </row>
    <row r="13" spans="1:5" x14ac:dyDescent="0.25">
      <c r="B13" s="222" t="s">
        <v>120</v>
      </c>
      <c r="C13" s="20">
        <v>63</v>
      </c>
      <c r="D13" s="182">
        <v>2393740</v>
      </c>
      <c r="E13" s="182">
        <v>2556656</v>
      </c>
    </row>
    <row r="14" spans="1:5" x14ac:dyDescent="0.25">
      <c r="A14" s="102"/>
      <c r="B14" s="222" t="s">
        <v>121</v>
      </c>
      <c r="C14" s="20">
        <v>18</v>
      </c>
      <c r="D14" s="182">
        <v>514646</v>
      </c>
      <c r="E14" s="182">
        <v>526180</v>
      </c>
    </row>
    <row r="15" spans="1:5" x14ac:dyDescent="0.25">
      <c r="A15" s="102"/>
      <c r="B15" s="222" t="s">
        <v>102</v>
      </c>
      <c r="C15" s="20">
        <v>129</v>
      </c>
      <c r="D15" s="182">
        <v>7034520</v>
      </c>
      <c r="E15" s="182">
        <v>7272591</v>
      </c>
    </row>
    <row r="16" spans="1:5" x14ac:dyDescent="0.25">
      <c r="A16" s="193"/>
      <c r="B16" s="222" t="s">
        <v>105</v>
      </c>
      <c r="C16" s="20">
        <v>381</v>
      </c>
      <c r="D16" s="182">
        <v>6478988</v>
      </c>
      <c r="E16" s="182">
        <v>7008913</v>
      </c>
    </row>
    <row r="17" spans="2:9" x14ac:dyDescent="0.25">
      <c r="B17" s="222" t="s">
        <v>123</v>
      </c>
      <c r="C17" s="20">
        <v>136</v>
      </c>
      <c r="D17" s="182">
        <v>2643741</v>
      </c>
      <c r="E17" s="182">
        <v>2806270</v>
      </c>
    </row>
    <row r="18" spans="2:9" x14ac:dyDescent="0.25">
      <c r="B18" s="222" t="s">
        <v>101</v>
      </c>
      <c r="C18" s="20">
        <v>265</v>
      </c>
      <c r="D18" s="182">
        <v>7173538</v>
      </c>
      <c r="E18" s="182">
        <v>7812373</v>
      </c>
    </row>
    <row r="19" spans="2:9" x14ac:dyDescent="0.25">
      <c r="B19" s="222" t="s">
        <v>114</v>
      </c>
      <c r="C19" s="20">
        <v>232</v>
      </c>
      <c r="D19" s="182">
        <v>6310971</v>
      </c>
      <c r="E19" s="182">
        <v>6479272</v>
      </c>
    </row>
    <row r="20" spans="2:9" x14ac:dyDescent="0.25">
      <c r="B20" s="222" t="s">
        <v>219</v>
      </c>
      <c r="C20" s="20">
        <v>31</v>
      </c>
      <c r="D20" s="182">
        <v>1636001</v>
      </c>
      <c r="E20" s="182">
        <v>1696189</v>
      </c>
    </row>
    <row r="21" spans="2:9" x14ac:dyDescent="0.25">
      <c r="B21" s="222" t="s">
        <v>118</v>
      </c>
      <c r="C21" s="20">
        <v>36</v>
      </c>
      <c r="D21" s="182">
        <v>1442358</v>
      </c>
      <c r="E21" s="182">
        <v>1497363</v>
      </c>
    </row>
    <row r="22" spans="2:9" x14ac:dyDescent="0.25">
      <c r="B22" s="222" t="s">
        <v>104</v>
      </c>
      <c r="C22" s="20">
        <v>4</v>
      </c>
      <c r="D22" s="182">
        <v>190295</v>
      </c>
      <c r="E22" s="182">
        <v>192550</v>
      </c>
    </row>
    <row r="23" spans="2:9" x14ac:dyDescent="0.25">
      <c r="B23" s="222" t="s">
        <v>106</v>
      </c>
      <c r="C23" s="20">
        <v>118</v>
      </c>
      <c r="D23" s="182">
        <v>7728995</v>
      </c>
      <c r="E23" s="182">
        <v>8249975</v>
      </c>
    </row>
    <row r="24" spans="2:9" x14ac:dyDescent="0.25">
      <c r="B24" s="228" t="s">
        <v>20</v>
      </c>
      <c r="C24" s="191">
        <v>2453</v>
      </c>
      <c r="D24" s="191">
        <v>95984088</v>
      </c>
      <c r="E24" s="191">
        <v>101743102</v>
      </c>
    </row>
    <row r="25" spans="2:9" x14ac:dyDescent="0.25">
      <c r="B25" s="238" t="s">
        <v>207</v>
      </c>
      <c r="C25" s="234">
        <v>2377</v>
      </c>
      <c r="D25" s="234">
        <v>79235326</v>
      </c>
      <c r="E25" s="234">
        <v>84135513</v>
      </c>
    </row>
    <row r="29" spans="2:9" x14ac:dyDescent="0.25">
      <c r="B29" s="216" t="s">
        <v>216</v>
      </c>
    </row>
    <row r="30" spans="2:9" ht="45" x14ac:dyDescent="0.25">
      <c r="B30" s="221" t="s">
        <v>218</v>
      </c>
      <c r="C30" s="174" t="s">
        <v>192</v>
      </c>
      <c r="D30" s="174" t="s">
        <v>188</v>
      </c>
      <c r="E30" s="209" t="s">
        <v>186</v>
      </c>
      <c r="F30" s="209" t="s">
        <v>187</v>
      </c>
      <c r="G30" s="209" t="s">
        <v>189</v>
      </c>
      <c r="H30" s="209" t="s">
        <v>190</v>
      </c>
      <c r="I30" s="174" t="s">
        <v>191</v>
      </c>
    </row>
    <row r="31" spans="2:9" x14ac:dyDescent="0.25">
      <c r="B31" s="222" t="s">
        <v>104</v>
      </c>
      <c r="C31" s="182">
        <v>124089</v>
      </c>
      <c r="D31" s="223">
        <v>1.5335364133807188</v>
      </c>
      <c r="E31" s="182">
        <v>13193</v>
      </c>
      <c r="F31" s="211">
        <v>0.10631885179185907</v>
      </c>
      <c r="G31" s="182">
        <v>479</v>
      </c>
      <c r="H31" s="224">
        <v>3.8601326467293637E-3</v>
      </c>
      <c r="I31" s="224">
        <v>3.6307132570302436E-2</v>
      </c>
    </row>
    <row r="32" spans="2:9" x14ac:dyDescent="0.25">
      <c r="B32" s="222" t="s">
        <v>103</v>
      </c>
      <c r="C32" s="182">
        <v>9981554</v>
      </c>
      <c r="D32" s="223">
        <v>1.67797138601865</v>
      </c>
      <c r="E32" s="182">
        <v>932544</v>
      </c>
      <c r="F32" s="211">
        <v>9.3426734955298546E-2</v>
      </c>
      <c r="G32" s="182">
        <v>34372</v>
      </c>
      <c r="H32" s="224">
        <v>3.4435519759748834E-3</v>
      </c>
      <c r="I32" s="224">
        <v>3.6858314460229219E-2</v>
      </c>
    </row>
    <row r="33" spans="2:9" x14ac:dyDescent="0.25">
      <c r="B33" s="222" t="s">
        <v>117</v>
      </c>
      <c r="C33" s="182">
        <v>1201510</v>
      </c>
      <c r="D33" s="223">
        <v>1.5624738870254928</v>
      </c>
      <c r="E33" s="182">
        <v>131037</v>
      </c>
      <c r="F33" s="211">
        <v>0.10906026583216119</v>
      </c>
      <c r="G33" s="182">
        <v>3983</v>
      </c>
      <c r="H33" s="224">
        <v>3.3149952975838736E-3</v>
      </c>
      <c r="I33" s="224">
        <v>3.0395995024306111E-2</v>
      </c>
    </row>
    <row r="34" spans="2:9" x14ac:dyDescent="0.25">
      <c r="B34" s="222" t="s">
        <v>119</v>
      </c>
      <c r="C34" s="182">
        <v>4438937</v>
      </c>
      <c r="D34" s="223">
        <v>1.6665134017446068</v>
      </c>
      <c r="E34" s="182">
        <v>455930</v>
      </c>
      <c r="F34" s="211">
        <v>0.10271152755716065</v>
      </c>
      <c r="G34" s="182">
        <v>13791</v>
      </c>
      <c r="H34" s="224">
        <v>3.1068248997451419E-3</v>
      </c>
      <c r="I34" s="224">
        <v>3.024806439585024E-2</v>
      </c>
    </row>
    <row r="35" spans="2:9" x14ac:dyDescent="0.25">
      <c r="B35" s="222" t="s">
        <v>113</v>
      </c>
      <c r="C35" s="182">
        <v>1518495</v>
      </c>
      <c r="D35" s="223">
        <v>1.6239045897418167</v>
      </c>
      <c r="E35" s="182">
        <v>122399</v>
      </c>
      <c r="F35" s="211">
        <v>8.0605467913954273E-2</v>
      </c>
      <c r="G35" s="182">
        <v>4465</v>
      </c>
      <c r="H35" s="224">
        <v>2.940411394176471E-3</v>
      </c>
      <c r="I35" s="224">
        <v>3.6479056201439555E-2</v>
      </c>
    </row>
    <row r="36" spans="2:9" x14ac:dyDescent="0.25">
      <c r="B36" s="222" t="s">
        <v>102</v>
      </c>
      <c r="C36" s="182">
        <v>4274945</v>
      </c>
      <c r="D36" s="223">
        <v>1.6455229248563432</v>
      </c>
      <c r="E36" s="182">
        <v>399288</v>
      </c>
      <c r="F36" s="211">
        <v>9.3401903416301266E-2</v>
      </c>
      <c r="G36" s="182">
        <v>11889</v>
      </c>
      <c r="H36" s="224">
        <v>2.7810884116637757E-3</v>
      </c>
      <c r="I36" s="224">
        <v>2.9775500390695438E-2</v>
      </c>
    </row>
    <row r="37" spans="2:9" x14ac:dyDescent="0.25">
      <c r="B37" s="222" t="s">
        <v>106</v>
      </c>
      <c r="C37" s="182">
        <v>4869830</v>
      </c>
      <c r="D37" s="223">
        <v>1.5871180308142174</v>
      </c>
      <c r="E37" s="182">
        <v>517158</v>
      </c>
      <c r="F37" s="211">
        <v>0.10619631486109371</v>
      </c>
      <c r="G37" s="182">
        <v>11963</v>
      </c>
      <c r="H37" s="224">
        <v>2.4565539248803344E-3</v>
      </c>
      <c r="I37" s="224">
        <v>2.3132195576593614E-2</v>
      </c>
    </row>
    <row r="38" spans="2:9" x14ac:dyDescent="0.25">
      <c r="B38" s="222" t="s">
        <v>219</v>
      </c>
      <c r="C38" s="182">
        <v>1077078</v>
      </c>
      <c r="D38" s="223">
        <v>1.5189252774636564</v>
      </c>
      <c r="E38" s="182">
        <v>140065</v>
      </c>
      <c r="F38" s="211">
        <v>0.13004164972267562</v>
      </c>
      <c r="G38" s="182">
        <v>2627</v>
      </c>
      <c r="H38" s="224">
        <v>2.4390062743830996E-3</v>
      </c>
      <c r="I38" s="224">
        <v>1.8755577767465104E-2</v>
      </c>
    </row>
    <row r="39" spans="2:9" x14ac:dyDescent="0.25">
      <c r="B39" s="228" t="s">
        <v>20</v>
      </c>
      <c r="C39" s="191">
        <v>59236213</v>
      </c>
      <c r="D39" s="229">
        <v>1.6203616527612932</v>
      </c>
      <c r="E39" s="191">
        <v>5028547</v>
      </c>
      <c r="F39" s="230">
        <v>8.4889744724228069E-2</v>
      </c>
      <c r="G39" s="191">
        <v>133828</v>
      </c>
      <c r="H39" s="231">
        <v>2.2592261257484507E-3</v>
      </c>
      <c r="I39" s="231">
        <v>2.6613652015184504E-2</v>
      </c>
    </row>
    <row r="40" spans="2:9" x14ac:dyDescent="0.25">
      <c r="B40" s="222" t="s">
        <v>120</v>
      </c>
      <c r="C40" s="182">
        <v>1498236</v>
      </c>
      <c r="D40" s="223">
        <v>1.5977055684151229</v>
      </c>
      <c r="E40" s="182">
        <v>123859</v>
      </c>
      <c r="F40" s="211">
        <v>8.2669886453135555E-2</v>
      </c>
      <c r="G40" s="182">
        <v>3152</v>
      </c>
      <c r="H40" s="224">
        <v>2.1038074108484912E-3</v>
      </c>
      <c r="I40" s="224">
        <v>2.5448292009462373E-2</v>
      </c>
    </row>
    <row r="41" spans="2:9" x14ac:dyDescent="0.25">
      <c r="B41" s="225" t="s">
        <v>73</v>
      </c>
      <c r="C41" s="227">
        <v>1281012</v>
      </c>
      <c r="D41" s="232">
        <v>1.6362321352180933</v>
      </c>
      <c r="E41" s="227">
        <v>87651</v>
      </c>
      <c r="F41" s="224">
        <v>6.842324662064056E-2</v>
      </c>
      <c r="G41" s="227">
        <v>2591</v>
      </c>
      <c r="H41" s="224">
        <v>2.0226196163658106E-3</v>
      </c>
      <c r="I41" s="224">
        <v>2.9560415739694926E-2</v>
      </c>
    </row>
    <row r="42" spans="2:9" x14ac:dyDescent="0.25">
      <c r="B42" s="222" t="s">
        <v>114</v>
      </c>
      <c r="C42" s="182">
        <v>3692865</v>
      </c>
      <c r="D42" s="223">
        <v>1.7089633658419683</v>
      </c>
      <c r="E42" s="182">
        <v>301496</v>
      </c>
      <c r="F42" s="211">
        <v>8.1642843699945705E-2</v>
      </c>
      <c r="G42" s="182">
        <v>7402</v>
      </c>
      <c r="H42" s="224">
        <v>2.0044057933339019E-3</v>
      </c>
      <c r="I42" s="224">
        <v>2.4550906148008596E-2</v>
      </c>
    </row>
    <row r="43" spans="2:9" x14ac:dyDescent="0.25">
      <c r="B43" s="222" t="s">
        <v>105</v>
      </c>
      <c r="C43" s="182">
        <v>3933777</v>
      </c>
      <c r="D43" s="223">
        <v>1.6470145613236338</v>
      </c>
      <c r="E43" s="182">
        <v>279384</v>
      </c>
      <c r="F43" s="211">
        <v>7.1021819487988261E-2</v>
      </c>
      <c r="G43" s="182">
        <v>6883</v>
      </c>
      <c r="H43" s="224">
        <v>1.7497178919903187E-3</v>
      </c>
      <c r="I43" s="224">
        <v>2.4636342811327778E-2</v>
      </c>
    </row>
    <row r="44" spans="2:9" x14ac:dyDescent="0.25">
      <c r="B44" s="222" t="s">
        <v>118</v>
      </c>
      <c r="C44" s="182">
        <v>865452</v>
      </c>
      <c r="D44" s="223">
        <v>1.6665950278005019</v>
      </c>
      <c r="E44" s="182">
        <v>67513</v>
      </c>
      <c r="F44" s="211">
        <v>7.8008947925477093E-2</v>
      </c>
      <c r="G44" s="182">
        <v>1487</v>
      </c>
      <c r="H44" s="224">
        <v>1.7181773223702759E-3</v>
      </c>
      <c r="I44" s="224">
        <v>2.202538770310903E-2</v>
      </c>
    </row>
    <row r="45" spans="2:9" x14ac:dyDescent="0.25">
      <c r="B45" s="222" t="s">
        <v>121</v>
      </c>
      <c r="C45" s="182">
        <v>294294</v>
      </c>
      <c r="D45" s="223">
        <v>1.7487478507886671</v>
      </c>
      <c r="E45" s="182">
        <v>15209</v>
      </c>
      <c r="F45" s="211">
        <v>5.1679612904102702E-2</v>
      </c>
      <c r="G45" s="182">
        <v>504</v>
      </c>
      <c r="H45" s="224">
        <v>1.7125731411445698E-3</v>
      </c>
      <c r="I45" s="224">
        <v>3.3138273390755472E-2</v>
      </c>
    </row>
    <row r="46" spans="2:9" x14ac:dyDescent="0.25">
      <c r="B46" s="222" t="s">
        <v>110</v>
      </c>
      <c r="C46" s="182">
        <v>5730399</v>
      </c>
      <c r="D46" s="223">
        <v>1.6369842658425704</v>
      </c>
      <c r="E46" s="182">
        <v>423571</v>
      </c>
      <c r="F46" s="211">
        <v>7.3916493423930862E-2</v>
      </c>
      <c r="G46" s="182">
        <v>8984</v>
      </c>
      <c r="H46" s="224">
        <v>1.5677791371944607E-3</v>
      </c>
      <c r="I46" s="224">
        <v>2.1210139504357003E-2</v>
      </c>
    </row>
    <row r="47" spans="2:9" x14ac:dyDescent="0.25">
      <c r="B47" s="222" t="s">
        <v>101</v>
      </c>
      <c r="C47" s="182">
        <v>4833705</v>
      </c>
      <c r="D47" s="223">
        <v>1.4840661562921196</v>
      </c>
      <c r="E47" s="182">
        <v>324222</v>
      </c>
      <c r="F47" s="211">
        <v>6.7075255937215861E-2</v>
      </c>
      <c r="G47" s="182">
        <v>7205</v>
      </c>
      <c r="H47" s="224">
        <v>1.4905750350921291E-3</v>
      </c>
      <c r="I47" s="224">
        <v>2.2222427842651021E-2</v>
      </c>
    </row>
    <row r="48" spans="2:9" x14ac:dyDescent="0.25">
      <c r="B48" s="222" t="s">
        <v>122</v>
      </c>
      <c r="C48" s="182">
        <v>5624260</v>
      </c>
      <c r="D48" s="223">
        <v>1.5631062575343244</v>
      </c>
      <c r="E48" s="182">
        <v>490659</v>
      </c>
      <c r="F48" s="211">
        <v>8.7239743539594544E-2</v>
      </c>
      <c r="G48" s="182">
        <v>8229</v>
      </c>
      <c r="H48" s="224">
        <v>1.4631258156628606E-3</v>
      </c>
      <c r="I48" s="224">
        <v>1.6771321834512361E-2</v>
      </c>
    </row>
    <row r="49" spans="2:9" x14ac:dyDescent="0.25">
      <c r="B49" s="222" t="s">
        <v>112</v>
      </c>
      <c r="C49" s="182">
        <v>545130</v>
      </c>
      <c r="D49" s="223">
        <v>1.6370186927888761</v>
      </c>
      <c r="E49" s="182">
        <v>31572</v>
      </c>
      <c r="F49" s="211">
        <v>5.7916460293874858E-2</v>
      </c>
      <c r="G49" s="182">
        <v>627</v>
      </c>
      <c r="H49" s="224">
        <v>1.1501843596940179E-3</v>
      </c>
      <c r="I49" s="224">
        <v>1.9859369061193462E-2</v>
      </c>
    </row>
    <row r="50" spans="2:9" x14ac:dyDescent="0.25">
      <c r="B50" s="222" t="s">
        <v>123</v>
      </c>
      <c r="C50" s="182">
        <v>1590044</v>
      </c>
      <c r="D50" s="223">
        <v>1.6626841772932071</v>
      </c>
      <c r="E50" s="182">
        <v>78861</v>
      </c>
      <c r="F50" s="211">
        <v>4.9596740719124753E-2</v>
      </c>
      <c r="G50" s="182">
        <v>1696</v>
      </c>
      <c r="H50" s="224">
        <v>1.0666371496637829E-3</v>
      </c>
      <c r="I50" s="224">
        <v>2.1506194443387732E-2</v>
      </c>
    </row>
    <row r="51" spans="2:9" x14ac:dyDescent="0.25">
      <c r="B51" s="222" t="s">
        <v>109</v>
      </c>
      <c r="C51" s="182">
        <v>1860601</v>
      </c>
      <c r="D51" s="223">
        <v>1.4976107182571652</v>
      </c>
      <c r="E51" s="182">
        <v>92936</v>
      </c>
      <c r="F51" s="211">
        <v>4.9949451816912925E-2</v>
      </c>
      <c r="G51" s="182">
        <v>1499</v>
      </c>
      <c r="H51" s="224">
        <v>8.0565365707102165E-4</v>
      </c>
      <c r="I51" s="224">
        <v>1.6129379357837651E-2</v>
      </c>
    </row>
    <row r="52" spans="2:9" x14ac:dyDescent="0.25">
      <c r="B52" s="233" t="s">
        <v>207</v>
      </c>
      <c r="C52" s="234">
        <v>49290574</v>
      </c>
      <c r="D52" s="235">
        <v>1.6075147755430885</v>
      </c>
      <c r="E52" s="234">
        <v>4096003</v>
      </c>
      <c r="F52" s="236">
        <v>8.3099113432925323E-2</v>
      </c>
      <c r="G52" s="234">
        <v>99456</v>
      </c>
      <c r="H52" s="236">
        <v>2.0177488701998074E-3</v>
      </c>
      <c r="I52" s="237">
        <v>2.4281232215894372E-2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S64"/>
  <sheetViews>
    <sheetView zoomScaleNormal="100" workbookViewId="0">
      <selection activeCell="E19" sqref="E19"/>
    </sheetView>
  </sheetViews>
  <sheetFormatPr defaultRowHeight="15" x14ac:dyDescent="0.25"/>
  <cols>
    <col min="1" max="1" width="12.85546875" customWidth="1"/>
    <col min="2" max="2" width="18" customWidth="1"/>
    <col min="3" max="3" width="15.140625" customWidth="1"/>
    <col min="4" max="4" width="21.140625" customWidth="1"/>
    <col min="5" max="5" width="23.85546875" bestFit="1" customWidth="1"/>
    <col min="6" max="6" width="10.140625" bestFit="1" customWidth="1"/>
    <col min="7" max="7" width="9.42578125" customWidth="1"/>
    <col min="8" max="8" width="16.28515625" customWidth="1"/>
    <col min="9" max="9" width="17.42578125" customWidth="1"/>
    <col min="10" max="10" width="18.42578125" customWidth="1"/>
    <col min="11" max="11" width="11.140625" bestFit="1" customWidth="1"/>
    <col min="12" max="12" width="12.7109375" bestFit="1" customWidth="1"/>
    <col min="13" max="13" width="12.7109375" customWidth="1"/>
    <col min="14" max="14" width="18.85546875" customWidth="1"/>
    <col min="15" max="15" width="15.7109375" customWidth="1"/>
    <col min="16" max="17" width="18.85546875" customWidth="1"/>
    <col min="18" max="18" width="19.28515625" customWidth="1"/>
    <col min="19" max="19" width="11" customWidth="1"/>
  </cols>
  <sheetData>
    <row r="2" spans="1:19" x14ac:dyDescent="0.25">
      <c r="A2" s="168"/>
      <c r="H2" s="102" t="s">
        <v>220</v>
      </c>
      <c r="R2" s="169"/>
    </row>
    <row r="3" spans="1:19" s="26" customFormat="1" ht="30" x14ac:dyDescent="0.25">
      <c r="A3" s="240"/>
      <c r="B3" s="241"/>
      <c r="C3" s="241"/>
      <c r="D3" s="241"/>
      <c r="E3" s="241"/>
      <c r="F3" s="241"/>
      <c r="H3" s="170"/>
      <c r="I3" s="171" t="s">
        <v>183</v>
      </c>
      <c r="J3" s="171" t="s">
        <v>184</v>
      </c>
      <c r="K3" s="171" t="s">
        <v>185</v>
      </c>
      <c r="L3" s="172" t="s">
        <v>186</v>
      </c>
      <c r="M3" s="172" t="s">
        <v>187</v>
      </c>
      <c r="N3" s="171" t="s">
        <v>188</v>
      </c>
      <c r="O3" s="172" t="s">
        <v>189</v>
      </c>
      <c r="P3" s="172" t="s">
        <v>190</v>
      </c>
      <c r="Q3" s="171" t="s">
        <v>191</v>
      </c>
      <c r="R3" s="171" t="s">
        <v>192</v>
      </c>
      <c r="S3"/>
    </row>
    <row r="4" spans="1:19" x14ac:dyDescent="0.25">
      <c r="A4" s="242"/>
      <c r="B4" s="243"/>
      <c r="C4" s="243"/>
      <c r="D4" s="243"/>
      <c r="E4" s="243"/>
      <c r="F4" s="243"/>
      <c r="G4" s="175"/>
      <c r="H4" s="176" t="s">
        <v>73</v>
      </c>
      <c r="I4" s="177">
        <v>96</v>
      </c>
      <c r="J4" s="178">
        <v>2096033</v>
      </c>
      <c r="K4" s="178">
        <v>2309752</v>
      </c>
      <c r="L4" s="178">
        <v>87651</v>
      </c>
      <c r="M4" s="179">
        <f t="shared" ref="M4:M24" si="0">L4/R4</f>
        <v>6.842324662064056E-2</v>
      </c>
      <c r="N4" s="180">
        <f t="shared" ref="N4:N24" si="1">J4/R4</f>
        <v>1.6362321352180933</v>
      </c>
      <c r="O4" s="178">
        <v>2591</v>
      </c>
      <c r="P4" s="179">
        <f>O4/R4</f>
        <v>2.0226196163658106E-3</v>
      </c>
      <c r="Q4" s="179">
        <f>O4/L4</f>
        <v>2.9560415739694926E-2</v>
      </c>
      <c r="R4" s="178">
        <v>1281012</v>
      </c>
    </row>
    <row r="5" spans="1:19" x14ac:dyDescent="0.25">
      <c r="A5" s="244"/>
      <c r="B5" s="245"/>
      <c r="C5" s="245"/>
      <c r="D5" s="245"/>
      <c r="E5" s="245"/>
      <c r="F5" s="245"/>
      <c r="G5" s="175"/>
      <c r="H5" s="183" t="s">
        <v>112</v>
      </c>
      <c r="I5">
        <v>33</v>
      </c>
      <c r="J5" s="126">
        <v>892388</v>
      </c>
      <c r="K5" s="126">
        <v>954565</v>
      </c>
      <c r="L5" s="126">
        <v>31572</v>
      </c>
      <c r="M5" s="184">
        <f t="shared" si="0"/>
        <v>5.7916460293874858E-2</v>
      </c>
      <c r="N5" s="185">
        <f t="shared" si="1"/>
        <v>1.6370186927888761</v>
      </c>
      <c r="O5" s="126">
        <v>627</v>
      </c>
      <c r="P5" s="179">
        <f t="shared" ref="P5:P25" si="2">O5/R5</f>
        <v>1.1501843596940179E-3</v>
      </c>
      <c r="Q5" s="179">
        <f t="shared" ref="Q5:Q25" si="3">O5/L5</f>
        <v>1.9859369061193462E-2</v>
      </c>
      <c r="R5" s="126">
        <v>545130</v>
      </c>
    </row>
    <row r="6" spans="1:19" x14ac:dyDescent="0.25">
      <c r="A6" s="244"/>
      <c r="B6" s="245"/>
      <c r="C6" s="245"/>
      <c r="D6" s="245"/>
      <c r="E6" s="245"/>
      <c r="F6" s="245"/>
      <c r="G6" s="175"/>
      <c r="H6" s="183" t="s">
        <v>109</v>
      </c>
      <c r="I6">
        <v>55</v>
      </c>
      <c r="J6" s="126">
        <v>2786456</v>
      </c>
      <c r="K6" s="126">
        <v>2961954</v>
      </c>
      <c r="L6" s="126">
        <v>92936</v>
      </c>
      <c r="M6" s="184">
        <f t="shared" si="0"/>
        <v>4.9949451816912925E-2</v>
      </c>
      <c r="N6" s="185">
        <f t="shared" si="1"/>
        <v>1.4976107182571652</v>
      </c>
      <c r="O6" s="126">
        <v>1499</v>
      </c>
      <c r="P6" s="179">
        <f t="shared" si="2"/>
        <v>8.0565365707102165E-4</v>
      </c>
      <c r="Q6" s="179">
        <f t="shared" si="3"/>
        <v>1.6129379357837651E-2</v>
      </c>
      <c r="R6" s="126">
        <v>1860601</v>
      </c>
    </row>
    <row r="7" spans="1:19" x14ac:dyDescent="0.25">
      <c r="A7" s="244"/>
      <c r="B7" s="245"/>
      <c r="C7" s="245"/>
      <c r="D7" s="245"/>
      <c r="E7" s="245"/>
      <c r="F7" s="245"/>
      <c r="G7" s="175"/>
      <c r="H7" s="183" t="s">
        <v>122</v>
      </c>
      <c r="I7">
        <v>237</v>
      </c>
      <c r="J7" s="126">
        <v>8791316</v>
      </c>
      <c r="K7" s="126">
        <v>9179719</v>
      </c>
      <c r="L7" s="126">
        <v>490659</v>
      </c>
      <c r="M7" s="184">
        <f t="shared" si="0"/>
        <v>8.7239743539594544E-2</v>
      </c>
      <c r="N7" s="185">
        <f t="shared" si="1"/>
        <v>1.5631062575343244</v>
      </c>
      <c r="O7" s="126">
        <v>8229</v>
      </c>
      <c r="P7" s="179">
        <f t="shared" si="2"/>
        <v>1.4631258156628606E-3</v>
      </c>
      <c r="Q7" s="179">
        <f t="shared" si="3"/>
        <v>1.6771321834512361E-2</v>
      </c>
      <c r="R7" s="126">
        <v>5624260</v>
      </c>
    </row>
    <row r="8" spans="1:19" x14ac:dyDescent="0.25">
      <c r="A8" s="244"/>
      <c r="B8" s="245"/>
      <c r="C8" s="245"/>
      <c r="D8" s="245"/>
      <c r="E8" s="245"/>
      <c r="F8" s="245"/>
      <c r="G8" s="175"/>
      <c r="H8" s="183" t="s">
        <v>119</v>
      </c>
      <c r="I8">
        <v>164</v>
      </c>
      <c r="J8" s="126">
        <v>7397548</v>
      </c>
      <c r="K8" s="126">
        <v>7478516</v>
      </c>
      <c r="L8" s="126">
        <v>455930</v>
      </c>
      <c r="M8" s="184">
        <f t="shared" si="0"/>
        <v>0.10271152755716065</v>
      </c>
      <c r="N8" s="185">
        <f t="shared" si="1"/>
        <v>1.6665134017446068</v>
      </c>
      <c r="O8" s="126">
        <v>13791</v>
      </c>
      <c r="P8" s="179">
        <f t="shared" si="2"/>
        <v>3.1068248997451419E-3</v>
      </c>
      <c r="Q8" s="179">
        <f t="shared" si="3"/>
        <v>3.024806439585024E-2</v>
      </c>
      <c r="R8" s="126">
        <v>4438937</v>
      </c>
    </row>
    <row r="9" spans="1:19" x14ac:dyDescent="0.25">
      <c r="A9" s="244"/>
      <c r="B9" s="245"/>
      <c r="C9" s="245"/>
      <c r="D9" s="245"/>
      <c r="E9" s="245"/>
      <c r="F9" s="245"/>
      <c r="G9" s="175"/>
      <c r="H9" s="183" t="s">
        <v>202</v>
      </c>
      <c r="I9">
        <v>50</v>
      </c>
      <c r="J9" s="126">
        <v>1877328</v>
      </c>
      <c r="K9" s="126">
        <v>2071459</v>
      </c>
      <c r="L9" s="126">
        <v>131037</v>
      </c>
      <c r="M9" s="184">
        <f t="shared" si="0"/>
        <v>0.10906026583216119</v>
      </c>
      <c r="N9" s="185">
        <f t="shared" si="1"/>
        <v>1.5624738870254928</v>
      </c>
      <c r="O9" s="126">
        <v>3983</v>
      </c>
      <c r="P9" s="179">
        <f t="shared" si="2"/>
        <v>3.3149952975838736E-3</v>
      </c>
      <c r="Q9" s="179">
        <f t="shared" si="3"/>
        <v>3.0395995024306111E-2</v>
      </c>
      <c r="R9" s="126">
        <v>1201510</v>
      </c>
    </row>
    <row r="10" spans="1:19" x14ac:dyDescent="0.25">
      <c r="A10" s="244"/>
      <c r="B10" s="245"/>
      <c r="C10" s="245"/>
      <c r="D10" s="245"/>
      <c r="E10" s="245"/>
      <c r="F10" s="245"/>
      <c r="G10" s="175"/>
      <c r="H10" s="186" t="s">
        <v>20</v>
      </c>
      <c r="I10" s="187">
        <v>2453</v>
      </c>
      <c r="J10" s="187">
        <v>95984088</v>
      </c>
      <c r="K10" s="187">
        <v>101743102</v>
      </c>
      <c r="L10" s="187">
        <v>5028547</v>
      </c>
      <c r="M10" s="188">
        <f t="shared" si="0"/>
        <v>8.4889744724228069E-2</v>
      </c>
      <c r="N10" s="189">
        <f t="shared" si="1"/>
        <v>1.6203616527612932</v>
      </c>
      <c r="O10" s="187">
        <v>133828</v>
      </c>
      <c r="P10" s="190">
        <f t="shared" si="2"/>
        <v>2.2592261257484507E-3</v>
      </c>
      <c r="Q10" s="190">
        <f t="shared" si="3"/>
        <v>2.6613652015184504E-2</v>
      </c>
      <c r="R10" s="187">
        <v>59236213</v>
      </c>
    </row>
    <row r="11" spans="1:19" x14ac:dyDescent="0.25">
      <c r="A11" s="244"/>
      <c r="B11" s="245"/>
      <c r="C11" s="245"/>
      <c r="D11" s="245"/>
      <c r="E11" s="245"/>
      <c r="F11" s="245"/>
      <c r="G11" s="175"/>
      <c r="H11" s="183" t="s">
        <v>110</v>
      </c>
      <c r="I11">
        <v>132</v>
      </c>
      <c r="J11" s="126">
        <v>9380573</v>
      </c>
      <c r="K11" s="126">
        <v>10534214</v>
      </c>
      <c r="L11" s="126">
        <v>423571</v>
      </c>
      <c r="M11" s="184">
        <f t="shared" si="0"/>
        <v>7.3916493423930862E-2</v>
      </c>
      <c r="N11" s="185">
        <f t="shared" si="1"/>
        <v>1.6369842658425704</v>
      </c>
      <c r="O11" s="126">
        <v>8984</v>
      </c>
      <c r="P11" s="179">
        <f t="shared" si="2"/>
        <v>1.5677791371944607E-3</v>
      </c>
      <c r="Q11" s="179">
        <f t="shared" si="3"/>
        <v>2.1210139504357003E-2</v>
      </c>
      <c r="R11" s="126">
        <v>5730399</v>
      </c>
    </row>
    <row r="12" spans="1:19" x14ac:dyDescent="0.25">
      <c r="A12" s="244"/>
      <c r="B12" s="245"/>
      <c r="C12" s="245"/>
      <c r="D12" s="245"/>
      <c r="E12" s="245"/>
      <c r="F12" s="246"/>
      <c r="G12" s="175"/>
      <c r="H12" s="183" t="s">
        <v>113</v>
      </c>
      <c r="I12">
        <v>197</v>
      </c>
      <c r="J12" s="126">
        <v>2465891</v>
      </c>
      <c r="K12" s="126">
        <v>2547002</v>
      </c>
      <c r="L12" s="126">
        <v>122399</v>
      </c>
      <c r="M12" s="184">
        <f t="shared" si="0"/>
        <v>8.0605467913954273E-2</v>
      </c>
      <c r="N12" s="185">
        <f t="shared" si="1"/>
        <v>1.6239045897418167</v>
      </c>
      <c r="O12" s="126">
        <v>4465</v>
      </c>
      <c r="P12" s="179">
        <f t="shared" si="2"/>
        <v>2.940411394176471E-3</v>
      </c>
      <c r="Q12" s="179">
        <f t="shared" si="3"/>
        <v>3.6479056201439555E-2</v>
      </c>
      <c r="R12" s="126">
        <v>1518495</v>
      </c>
    </row>
    <row r="13" spans="1:19" x14ac:dyDescent="0.25">
      <c r="A13" s="244"/>
      <c r="B13" s="247"/>
      <c r="C13" s="247"/>
      <c r="D13" s="247"/>
      <c r="E13" s="247"/>
      <c r="F13" s="247"/>
      <c r="G13" s="175"/>
      <c r="H13" s="183" t="s">
        <v>103</v>
      </c>
      <c r="I13">
        <v>76</v>
      </c>
      <c r="J13" s="126">
        <v>16748762</v>
      </c>
      <c r="K13" s="126">
        <v>17607589</v>
      </c>
      <c r="L13" s="126">
        <v>932544</v>
      </c>
      <c r="M13" s="184">
        <f t="shared" si="0"/>
        <v>9.3426734955298546E-2</v>
      </c>
      <c r="N13" s="185">
        <f t="shared" si="1"/>
        <v>1.67797138601865</v>
      </c>
      <c r="O13" s="126">
        <v>34372</v>
      </c>
      <c r="P13" s="179">
        <f t="shared" si="2"/>
        <v>3.4435519759748834E-3</v>
      </c>
      <c r="Q13" s="179">
        <f t="shared" si="3"/>
        <v>3.6858314460229219E-2</v>
      </c>
      <c r="R13" s="126">
        <v>9981554</v>
      </c>
    </row>
    <row r="14" spans="1:19" s="102" customFormat="1" x14ac:dyDescent="0.25">
      <c r="A14" s="239"/>
      <c r="B14" s="248"/>
      <c r="C14" s="248"/>
      <c r="D14" s="248"/>
      <c r="E14" s="248"/>
      <c r="F14" s="248"/>
      <c r="G14" s="175"/>
      <c r="H14" s="183" t="s">
        <v>120</v>
      </c>
      <c r="I14">
        <v>63</v>
      </c>
      <c r="J14" s="126">
        <v>2393740</v>
      </c>
      <c r="K14" s="126">
        <v>2556656</v>
      </c>
      <c r="L14" s="126">
        <v>123859</v>
      </c>
      <c r="M14" s="184">
        <f t="shared" si="0"/>
        <v>8.2669886453135555E-2</v>
      </c>
      <c r="N14" s="185">
        <f t="shared" si="1"/>
        <v>1.5977055684151229</v>
      </c>
      <c r="O14" s="126">
        <v>3152</v>
      </c>
      <c r="P14" s="179">
        <f t="shared" si="2"/>
        <v>2.1038074108484912E-3</v>
      </c>
      <c r="Q14" s="179">
        <f t="shared" si="3"/>
        <v>2.5448292009462373E-2</v>
      </c>
      <c r="R14" s="126">
        <v>1498236</v>
      </c>
    </row>
    <row r="15" spans="1:19" s="102" customFormat="1" x14ac:dyDescent="0.25">
      <c r="A15" s="249"/>
      <c r="B15" s="248"/>
      <c r="C15" s="248"/>
      <c r="D15" s="248"/>
      <c r="E15" s="248"/>
      <c r="F15" s="248"/>
      <c r="G15" s="175"/>
      <c r="H15" s="183" t="s">
        <v>121</v>
      </c>
      <c r="I15">
        <v>18</v>
      </c>
      <c r="J15" s="126">
        <v>514646</v>
      </c>
      <c r="K15" s="126">
        <v>526180</v>
      </c>
      <c r="L15" s="126">
        <v>15209</v>
      </c>
      <c r="M15" s="184">
        <f t="shared" si="0"/>
        <v>5.1679612904102702E-2</v>
      </c>
      <c r="N15" s="185">
        <f t="shared" si="1"/>
        <v>1.7487478507886671</v>
      </c>
      <c r="O15" s="126">
        <v>504</v>
      </c>
      <c r="P15" s="179">
        <f t="shared" si="2"/>
        <v>1.7125731411445698E-3</v>
      </c>
      <c r="Q15" s="179">
        <f t="shared" si="3"/>
        <v>3.3138273390755472E-2</v>
      </c>
      <c r="R15" s="126">
        <v>294294</v>
      </c>
    </row>
    <row r="16" spans="1:19" s="193" customFormat="1" x14ac:dyDescent="0.25">
      <c r="A16" s="242"/>
      <c r="B16" s="243"/>
      <c r="C16" s="243"/>
      <c r="D16" s="243"/>
      <c r="E16" s="243"/>
      <c r="F16" s="243"/>
      <c r="G16" s="175"/>
      <c r="H16" s="183" t="s">
        <v>102</v>
      </c>
      <c r="I16">
        <v>129</v>
      </c>
      <c r="J16" s="126">
        <v>7034520</v>
      </c>
      <c r="K16" s="126">
        <v>7272591</v>
      </c>
      <c r="L16" s="126">
        <v>399288</v>
      </c>
      <c r="M16" s="184">
        <f t="shared" si="0"/>
        <v>9.3401903416301266E-2</v>
      </c>
      <c r="N16" s="185">
        <f t="shared" si="1"/>
        <v>1.6455229248563432</v>
      </c>
      <c r="O16" s="126">
        <v>11889</v>
      </c>
      <c r="P16" s="179">
        <f t="shared" si="2"/>
        <v>2.7810884116637757E-3</v>
      </c>
      <c r="Q16" s="179">
        <f t="shared" si="3"/>
        <v>2.9775500390695438E-2</v>
      </c>
      <c r="R16" s="126">
        <v>4274945</v>
      </c>
    </row>
    <row r="17" spans="1:19" x14ac:dyDescent="0.25">
      <c r="A17" s="244"/>
      <c r="B17" s="245"/>
      <c r="C17" s="245"/>
      <c r="D17" s="245"/>
      <c r="E17" s="245"/>
      <c r="F17" s="245"/>
      <c r="G17" s="175"/>
      <c r="H17" s="183" t="s">
        <v>105</v>
      </c>
      <c r="I17">
        <v>381</v>
      </c>
      <c r="J17" s="126">
        <v>6478988</v>
      </c>
      <c r="K17" s="126">
        <v>7008913</v>
      </c>
      <c r="L17" s="126">
        <v>279384</v>
      </c>
      <c r="M17" s="184">
        <f t="shared" si="0"/>
        <v>7.1021819487988261E-2</v>
      </c>
      <c r="N17" s="185">
        <f t="shared" si="1"/>
        <v>1.6470145613236338</v>
      </c>
      <c r="O17" s="126">
        <v>6883</v>
      </c>
      <c r="P17" s="179">
        <f t="shared" si="2"/>
        <v>1.7497178919903187E-3</v>
      </c>
      <c r="Q17" s="179">
        <f t="shared" si="3"/>
        <v>2.4636342811327778E-2</v>
      </c>
      <c r="R17" s="126">
        <v>3933777</v>
      </c>
    </row>
    <row r="18" spans="1:19" x14ac:dyDescent="0.25">
      <c r="A18" s="244"/>
      <c r="B18" s="245"/>
      <c r="C18" s="245"/>
      <c r="D18" s="245"/>
      <c r="E18" s="245"/>
      <c r="F18" s="245"/>
      <c r="G18" s="175"/>
      <c r="H18" s="183" t="s">
        <v>123</v>
      </c>
      <c r="I18">
        <v>136</v>
      </c>
      <c r="J18" s="126">
        <v>2643741</v>
      </c>
      <c r="K18" s="126">
        <v>2806270</v>
      </c>
      <c r="L18" s="126">
        <v>78861</v>
      </c>
      <c r="M18" s="184">
        <f t="shared" si="0"/>
        <v>4.9596740719124753E-2</v>
      </c>
      <c r="N18" s="185">
        <f t="shared" si="1"/>
        <v>1.6626841772932071</v>
      </c>
      <c r="O18" s="126">
        <v>1696</v>
      </c>
      <c r="P18" s="179">
        <f t="shared" si="2"/>
        <v>1.0666371496637829E-3</v>
      </c>
      <c r="Q18" s="179">
        <f t="shared" si="3"/>
        <v>2.1506194443387732E-2</v>
      </c>
      <c r="R18" s="126">
        <v>1590044</v>
      </c>
    </row>
    <row r="19" spans="1:19" x14ac:dyDescent="0.25">
      <c r="A19" s="244"/>
      <c r="B19" s="245"/>
      <c r="C19" s="245"/>
      <c r="D19" s="245"/>
      <c r="E19" s="245"/>
      <c r="F19" s="245"/>
      <c r="G19" s="175"/>
      <c r="H19" s="183" t="s">
        <v>101</v>
      </c>
      <c r="I19">
        <v>265</v>
      </c>
      <c r="J19" s="126">
        <v>7173538</v>
      </c>
      <c r="K19" s="126">
        <v>7812373</v>
      </c>
      <c r="L19" s="126">
        <v>324222</v>
      </c>
      <c r="M19" s="184">
        <f t="shared" si="0"/>
        <v>6.7075255937215861E-2</v>
      </c>
      <c r="N19" s="185">
        <f t="shared" si="1"/>
        <v>1.4840661562921196</v>
      </c>
      <c r="O19" s="126">
        <v>7205</v>
      </c>
      <c r="P19" s="179">
        <f t="shared" si="2"/>
        <v>1.4905750350921291E-3</v>
      </c>
      <c r="Q19" s="179">
        <f t="shared" si="3"/>
        <v>2.2222427842651021E-2</v>
      </c>
      <c r="R19" s="126">
        <v>4833705</v>
      </c>
    </row>
    <row r="20" spans="1:19" x14ac:dyDescent="0.25">
      <c r="A20" s="244"/>
      <c r="B20" s="245"/>
      <c r="C20" s="245"/>
      <c r="D20" s="245"/>
      <c r="E20" s="245"/>
      <c r="F20" s="245"/>
      <c r="G20" s="175"/>
      <c r="H20" s="183" t="s">
        <v>114</v>
      </c>
      <c r="I20">
        <v>232</v>
      </c>
      <c r="J20" s="126">
        <v>6310971</v>
      </c>
      <c r="K20" s="126">
        <v>6479272</v>
      </c>
      <c r="L20" s="126">
        <v>301496</v>
      </c>
      <c r="M20" s="184">
        <f t="shared" si="0"/>
        <v>8.1642843699945705E-2</v>
      </c>
      <c r="N20" s="185">
        <f t="shared" si="1"/>
        <v>1.7089633658419683</v>
      </c>
      <c r="O20" s="126">
        <v>7402</v>
      </c>
      <c r="P20" s="179">
        <f t="shared" si="2"/>
        <v>2.0044057933339019E-3</v>
      </c>
      <c r="Q20" s="179">
        <f t="shared" si="3"/>
        <v>2.4550906148008596E-2</v>
      </c>
      <c r="R20" s="126">
        <v>3692865</v>
      </c>
    </row>
    <row r="21" spans="1:19" x14ac:dyDescent="0.25">
      <c r="A21" s="244"/>
      <c r="B21" s="245"/>
      <c r="C21" s="245"/>
      <c r="D21" s="245"/>
      <c r="E21" s="245"/>
      <c r="F21" s="245"/>
      <c r="G21" s="175"/>
      <c r="H21" s="183" t="s">
        <v>206</v>
      </c>
      <c r="I21">
        <v>31</v>
      </c>
      <c r="J21" s="126">
        <v>1636001</v>
      </c>
      <c r="K21" s="126">
        <v>1696189</v>
      </c>
      <c r="L21" s="126">
        <v>140065</v>
      </c>
      <c r="M21" s="184">
        <f t="shared" si="0"/>
        <v>0.13004164972267562</v>
      </c>
      <c r="N21" s="185">
        <f t="shared" si="1"/>
        <v>1.5189252774636564</v>
      </c>
      <c r="O21" s="126">
        <v>2627</v>
      </c>
      <c r="P21" s="179">
        <f t="shared" si="2"/>
        <v>2.4390062743830996E-3</v>
      </c>
      <c r="Q21" s="179">
        <f t="shared" si="3"/>
        <v>1.8755577767465104E-2</v>
      </c>
      <c r="R21" s="126">
        <v>1077078</v>
      </c>
    </row>
    <row r="22" spans="1:19" x14ac:dyDescent="0.25">
      <c r="A22" s="244"/>
      <c r="B22" s="245"/>
      <c r="C22" s="245"/>
      <c r="D22" s="245"/>
      <c r="E22" s="245"/>
      <c r="F22" s="245"/>
      <c r="G22" s="175"/>
      <c r="H22" s="183" t="s">
        <v>118</v>
      </c>
      <c r="I22">
        <v>36</v>
      </c>
      <c r="J22" s="126">
        <v>1442358</v>
      </c>
      <c r="K22" s="126">
        <v>1497363</v>
      </c>
      <c r="L22" s="126">
        <v>67513</v>
      </c>
      <c r="M22" s="184">
        <f t="shared" si="0"/>
        <v>7.8008947925477093E-2</v>
      </c>
      <c r="N22" s="185">
        <f t="shared" si="1"/>
        <v>1.6665950278005019</v>
      </c>
      <c r="O22" s="126">
        <v>1487</v>
      </c>
      <c r="P22" s="179">
        <f t="shared" si="2"/>
        <v>1.7181773223702759E-3</v>
      </c>
      <c r="Q22" s="179">
        <f t="shared" si="3"/>
        <v>2.202538770310903E-2</v>
      </c>
      <c r="R22" s="126">
        <v>865452</v>
      </c>
    </row>
    <row r="23" spans="1:19" x14ac:dyDescent="0.25">
      <c r="A23" s="244"/>
      <c r="B23" s="245"/>
      <c r="C23" s="245"/>
      <c r="D23" s="245"/>
      <c r="E23" s="245"/>
      <c r="F23" s="245"/>
      <c r="G23" s="175"/>
      <c r="H23" s="183" t="s">
        <v>104</v>
      </c>
      <c r="I23">
        <v>4</v>
      </c>
      <c r="J23" s="126">
        <v>190295</v>
      </c>
      <c r="K23" s="126">
        <v>192550</v>
      </c>
      <c r="L23" s="126">
        <v>13193</v>
      </c>
      <c r="M23" s="184">
        <f t="shared" si="0"/>
        <v>0.10631885179185907</v>
      </c>
      <c r="N23" s="185">
        <f t="shared" si="1"/>
        <v>1.5335364133807188</v>
      </c>
      <c r="O23" s="126">
        <v>479</v>
      </c>
      <c r="P23" s="179">
        <f t="shared" si="2"/>
        <v>3.8601326467293637E-3</v>
      </c>
      <c r="Q23" s="179">
        <f t="shared" si="3"/>
        <v>3.6307132570302436E-2</v>
      </c>
      <c r="R23" s="126">
        <v>124089</v>
      </c>
    </row>
    <row r="24" spans="1:19" x14ac:dyDescent="0.25">
      <c r="A24" s="244"/>
      <c r="B24" s="245"/>
      <c r="C24" s="245"/>
      <c r="D24" s="245"/>
      <c r="E24" s="245"/>
      <c r="F24" s="250"/>
      <c r="G24" s="175"/>
      <c r="H24" s="183" t="s">
        <v>106</v>
      </c>
      <c r="I24">
        <v>118</v>
      </c>
      <c r="J24" s="126">
        <v>7728995</v>
      </c>
      <c r="K24" s="126">
        <v>8249975</v>
      </c>
      <c r="L24" s="126">
        <v>517158</v>
      </c>
      <c r="M24" s="184">
        <f t="shared" si="0"/>
        <v>0.10619631486109371</v>
      </c>
      <c r="N24" s="185">
        <f t="shared" si="1"/>
        <v>1.5871180308142174</v>
      </c>
      <c r="O24" s="126">
        <v>11963</v>
      </c>
      <c r="P24" s="179">
        <f t="shared" si="2"/>
        <v>2.4565539248803344E-3</v>
      </c>
      <c r="Q24" s="179">
        <f t="shared" si="3"/>
        <v>2.3132195576593614E-2</v>
      </c>
      <c r="R24" s="126">
        <v>4869830</v>
      </c>
    </row>
    <row r="25" spans="1:19" x14ac:dyDescent="0.25">
      <c r="A25" s="244"/>
      <c r="B25" s="247"/>
      <c r="C25" s="247"/>
      <c r="D25" s="247"/>
      <c r="E25" s="247"/>
      <c r="F25" s="247"/>
      <c r="G25" s="195"/>
      <c r="H25" s="196" t="s">
        <v>207</v>
      </c>
      <c r="I25" s="197">
        <v>2377</v>
      </c>
      <c r="J25" s="197">
        <v>79235326</v>
      </c>
      <c r="K25" s="197">
        <v>84135513</v>
      </c>
      <c r="L25" s="197">
        <v>4096003</v>
      </c>
      <c r="M25" s="198">
        <v>8.3099113432925323E-2</v>
      </c>
      <c r="N25" s="199">
        <v>1.6075147755430885</v>
      </c>
      <c r="O25" s="197">
        <f>O10-O13</f>
        <v>99456</v>
      </c>
      <c r="P25" s="198">
        <f t="shared" si="2"/>
        <v>2.0177488701998074E-3</v>
      </c>
      <c r="Q25" s="200">
        <f t="shared" si="3"/>
        <v>2.4281232215894372E-2</v>
      </c>
      <c r="R25" s="197">
        <v>49290574</v>
      </c>
    </row>
    <row r="26" spans="1:19" x14ac:dyDescent="0.25">
      <c r="A26" s="251"/>
      <c r="B26" s="241"/>
      <c r="C26" s="241"/>
      <c r="D26" s="241"/>
      <c r="E26" s="241"/>
      <c r="F26" s="241"/>
      <c r="G26" s="195"/>
      <c r="H26" s="202"/>
      <c r="I26" s="203"/>
      <c r="J26" s="204"/>
      <c r="K26" s="205"/>
      <c r="L26" s="197"/>
      <c r="M26" s="198"/>
    </row>
    <row r="27" spans="1:19" x14ac:dyDescent="0.25">
      <c r="A27" s="206"/>
      <c r="H27" s="207" t="s">
        <v>208</v>
      </c>
      <c r="I27" s="20"/>
      <c r="J27" s="20"/>
      <c r="K27" s="20"/>
      <c r="L27" s="20"/>
    </row>
    <row r="28" spans="1:19" ht="22.5" x14ac:dyDescent="0.25">
      <c r="A28" s="206"/>
      <c r="H28" s="208" t="s">
        <v>64</v>
      </c>
      <c r="I28" s="209" t="s">
        <v>209</v>
      </c>
      <c r="J28" s="209" t="s">
        <v>210</v>
      </c>
      <c r="K28" s="209" t="s">
        <v>189</v>
      </c>
      <c r="L28" s="209" t="s">
        <v>211</v>
      </c>
    </row>
    <row r="29" spans="1:19" x14ac:dyDescent="0.25">
      <c r="A29" s="201"/>
      <c r="H29" s="210" t="s">
        <v>73</v>
      </c>
      <c r="I29" s="182">
        <v>80880</v>
      </c>
      <c r="J29" s="211">
        <f>I29/R4</f>
        <v>6.3137581849350352E-2</v>
      </c>
      <c r="K29" s="182">
        <v>2591</v>
      </c>
      <c r="L29" s="211">
        <f>K29/R4</f>
        <v>2.0226196163658106E-3</v>
      </c>
      <c r="R29" s="212"/>
    </row>
    <row r="30" spans="1:19" x14ac:dyDescent="0.25">
      <c r="A30" s="252"/>
      <c r="B30" s="253"/>
      <c r="C30" s="253"/>
      <c r="G30" s="195"/>
      <c r="H30" s="210" t="s">
        <v>20</v>
      </c>
      <c r="I30" s="213">
        <v>4700449</v>
      </c>
      <c r="J30" s="214">
        <f>I30/R10</f>
        <v>7.9350936900709712E-2</v>
      </c>
      <c r="K30" s="213">
        <v>133828</v>
      </c>
      <c r="L30" s="214">
        <f>K30/R10</f>
        <v>2.2592261257484507E-3</v>
      </c>
      <c r="S30" s="184"/>
    </row>
    <row r="31" spans="1:19" x14ac:dyDescent="0.25">
      <c r="A31" s="192"/>
      <c r="B31" s="254"/>
      <c r="C31" s="254"/>
      <c r="G31" s="215"/>
      <c r="H31" s="102"/>
      <c r="K31" s="126"/>
      <c r="L31" s="126"/>
      <c r="M31" s="126"/>
      <c r="S31" s="184"/>
    </row>
    <row r="32" spans="1:19" x14ac:dyDescent="0.25">
      <c r="A32" s="192"/>
      <c r="B32" s="254"/>
      <c r="C32" s="126"/>
      <c r="G32" s="195"/>
      <c r="H32" s="216" t="s">
        <v>212</v>
      </c>
      <c r="K32" s="126"/>
      <c r="L32" s="126"/>
      <c r="M32" s="126"/>
    </row>
    <row r="33" spans="1:19" x14ac:dyDescent="0.25">
      <c r="A33" s="192"/>
      <c r="B33" s="254"/>
      <c r="C33" s="126"/>
      <c r="G33" s="195"/>
    </row>
    <row r="34" spans="1:19" x14ac:dyDescent="0.25">
      <c r="A34" s="192"/>
      <c r="B34" s="254"/>
      <c r="C34" s="126"/>
      <c r="G34" s="195"/>
    </row>
    <row r="35" spans="1:19" x14ac:dyDescent="0.25">
      <c r="A35" s="192"/>
      <c r="B35" s="254"/>
      <c r="C35" s="126"/>
      <c r="G35" s="217"/>
    </row>
    <row r="36" spans="1:19" x14ac:dyDescent="0.25">
      <c r="A36" s="192"/>
      <c r="B36" s="254"/>
      <c r="C36" s="126"/>
    </row>
    <row r="37" spans="1:19" x14ac:dyDescent="0.25">
      <c r="A37" s="192"/>
      <c r="B37" s="254"/>
      <c r="C37" s="126"/>
    </row>
    <row r="38" spans="1:19" x14ac:dyDescent="0.25">
      <c r="A38" s="192"/>
      <c r="B38" s="254"/>
      <c r="C38" s="126"/>
    </row>
    <row r="39" spans="1:19" x14ac:dyDescent="0.25">
      <c r="A39" s="192"/>
      <c r="B39" s="255"/>
      <c r="C39" s="187"/>
    </row>
    <row r="40" spans="1:19" x14ac:dyDescent="0.25">
      <c r="S40" s="102"/>
    </row>
    <row r="42" spans="1:19" x14ac:dyDescent="0.25">
      <c r="A42" s="218" t="s">
        <v>213</v>
      </c>
    </row>
    <row r="44" spans="1:19" x14ac:dyDescent="0.25">
      <c r="A44" s="173" t="s">
        <v>45</v>
      </c>
      <c r="B44" s="174" t="s">
        <v>193</v>
      </c>
      <c r="C44" s="174" t="s">
        <v>194</v>
      </c>
      <c r="D44" s="174" t="s">
        <v>195</v>
      </c>
      <c r="E44" s="174" t="s">
        <v>196</v>
      </c>
      <c r="F44" s="174" t="s">
        <v>214</v>
      </c>
    </row>
    <row r="45" spans="1:19" x14ac:dyDescent="0.25">
      <c r="A45" s="219" t="s">
        <v>73</v>
      </c>
      <c r="B45" s="219"/>
      <c r="C45" s="219"/>
      <c r="D45" s="219"/>
      <c r="E45" s="219"/>
      <c r="F45" s="219"/>
    </row>
    <row r="46" spans="1:19" x14ac:dyDescent="0.25">
      <c r="A46" s="181" t="s">
        <v>197</v>
      </c>
      <c r="B46" s="182">
        <v>70271</v>
      </c>
      <c r="C46" s="182">
        <v>64789</v>
      </c>
      <c r="D46" s="182">
        <v>1962</v>
      </c>
      <c r="E46" s="182">
        <v>119</v>
      </c>
      <c r="F46" s="182">
        <v>94727</v>
      </c>
    </row>
    <row r="47" spans="1:19" x14ac:dyDescent="0.25">
      <c r="A47" s="181" t="s">
        <v>198</v>
      </c>
      <c r="B47" s="182">
        <v>108900</v>
      </c>
      <c r="C47" s="182">
        <v>103266</v>
      </c>
      <c r="D47" s="182">
        <v>3810</v>
      </c>
      <c r="E47" s="182">
        <v>2715</v>
      </c>
      <c r="F47" s="182">
        <v>125230</v>
      </c>
    </row>
    <row r="48" spans="1:19" x14ac:dyDescent="0.25">
      <c r="A48" s="181" t="s">
        <v>199</v>
      </c>
      <c r="B48" s="182">
        <v>116398</v>
      </c>
      <c r="C48" s="182">
        <v>110399</v>
      </c>
      <c r="D48" s="182">
        <v>3997</v>
      </c>
      <c r="E48" s="182">
        <v>5089</v>
      </c>
      <c r="F48" s="182">
        <v>146965</v>
      </c>
      <c r="H48" s="216" t="s">
        <v>215</v>
      </c>
    </row>
    <row r="49" spans="1:6" x14ac:dyDescent="0.25">
      <c r="A49" s="181" t="s">
        <v>200</v>
      </c>
      <c r="B49" s="182">
        <v>148784</v>
      </c>
      <c r="C49" s="182">
        <v>140859</v>
      </c>
      <c r="D49" s="182">
        <v>5274</v>
      </c>
      <c r="E49" s="182">
        <v>12024</v>
      </c>
      <c r="F49" s="182">
        <v>187162</v>
      </c>
    </row>
    <row r="50" spans="1:6" x14ac:dyDescent="0.25">
      <c r="A50" s="181" t="s">
        <v>201</v>
      </c>
      <c r="B50" s="182">
        <v>172799</v>
      </c>
      <c r="C50" s="182">
        <v>162567</v>
      </c>
      <c r="D50" s="182">
        <v>6082</v>
      </c>
      <c r="E50" s="182">
        <v>19816</v>
      </c>
      <c r="F50" s="182">
        <v>208686</v>
      </c>
    </row>
    <row r="51" spans="1:6" x14ac:dyDescent="0.25">
      <c r="A51" s="181" t="s">
        <v>203</v>
      </c>
      <c r="B51" s="182">
        <v>148979</v>
      </c>
      <c r="C51" s="182">
        <v>142094</v>
      </c>
      <c r="D51" s="182">
        <v>4596</v>
      </c>
      <c r="E51" s="182">
        <v>27779</v>
      </c>
      <c r="F51" s="182">
        <v>171793</v>
      </c>
    </row>
    <row r="52" spans="1:6" x14ac:dyDescent="0.25">
      <c r="A52" s="181" t="s">
        <v>204</v>
      </c>
      <c r="B52" s="182">
        <v>121705</v>
      </c>
      <c r="C52" s="182">
        <v>118192</v>
      </c>
      <c r="D52" s="182">
        <v>2935</v>
      </c>
      <c r="E52" s="182">
        <v>27713</v>
      </c>
      <c r="F52" s="182">
        <v>137406</v>
      </c>
    </row>
    <row r="53" spans="1:6" x14ac:dyDescent="0.25">
      <c r="A53" s="181" t="s">
        <v>205</v>
      </c>
      <c r="B53" s="182">
        <v>96716</v>
      </c>
      <c r="C53" s="182">
        <v>95159</v>
      </c>
      <c r="D53" s="182">
        <v>2127</v>
      </c>
      <c r="E53" s="182">
        <v>48118</v>
      </c>
      <c r="F53" s="8">
        <v>116953</v>
      </c>
    </row>
    <row r="54" spans="1:6" x14ac:dyDescent="0.25">
      <c r="A54" s="181" t="s">
        <v>11</v>
      </c>
      <c r="B54" s="191">
        <v>984552</v>
      </c>
      <c r="C54" s="191">
        <v>937325</v>
      </c>
      <c r="D54" s="191">
        <v>30783</v>
      </c>
      <c r="E54" s="191">
        <v>143373</v>
      </c>
      <c r="F54" s="191">
        <v>1188922</v>
      </c>
    </row>
    <row r="55" spans="1:6" x14ac:dyDescent="0.25">
      <c r="A55" s="220" t="s">
        <v>20</v>
      </c>
      <c r="B55" s="220"/>
      <c r="C55" s="220"/>
      <c r="D55" s="220"/>
      <c r="E55" s="220"/>
      <c r="F55" s="220"/>
    </row>
    <row r="56" spans="1:6" x14ac:dyDescent="0.25">
      <c r="A56" s="181" t="s">
        <v>197</v>
      </c>
      <c r="B56" s="182">
        <v>3367847</v>
      </c>
      <c r="C56" s="182">
        <v>3083667</v>
      </c>
      <c r="D56" s="182">
        <v>110075</v>
      </c>
      <c r="E56" s="182">
        <v>5760</v>
      </c>
      <c r="F56" s="182">
        <v>4627514</v>
      </c>
    </row>
    <row r="57" spans="1:6" x14ac:dyDescent="0.25">
      <c r="A57" s="181" t="s">
        <v>198</v>
      </c>
      <c r="B57" s="182">
        <v>5170311</v>
      </c>
      <c r="C57" s="182">
        <v>4794591</v>
      </c>
      <c r="D57" s="182">
        <v>200111</v>
      </c>
      <c r="E57" s="182">
        <v>155910</v>
      </c>
      <c r="F57" s="182">
        <v>6013709</v>
      </c>
    </row>
    <row r="58" spans="1:6" x14ac:dyDescent="0.25">
      <c r="A58" s="181" t="s">
        <v>199</v>
      </c>
      <c r="B58" s="182">
        <v>5531975</v>
      </c>
      <c r="C58" s="182">
        <v>5133411</v>
      </c>
      <c r="D58" s="182">
        <v>205201</v>
      </c>
      <c r="E58" s="182">
        <v>219933</v>
      </c>
      <c r="F58" s="182">
        <v>6794332</v>
      </c>
    </row>
    <row r="59" spans="1:6" x14ac:dyDescent="0.25">
      <c r="A59" s="181" t="s">
        <v>200</v>
      </c>
      <c r="B59" s="182">
        <v>7095604</v>
      </c>
      <c r="C59" s="182">
        <v>6638733</v>
      </c>
      <c r="D59" s="182">
        <v>282861</v>
      </c>
      <c r="E59" s="182">
        <v>482957</v>
      </c>
      <c r="F59" s="182">
        <v>8783291</v>
      </c>
    </row>
    <row r="60" spans="1:6" x14ac:dyDescent="0.25">
      <c r="A60" s="181" t="s">
        <v>201</v>
      </c>
      <c r="B60" s="182">
        <v>8117887</v>
      </c>
      <c r="C60" s="182">
        <v>7514882</v>
      </c>
      <c r="D60" s="182">
        <v>337280</v>
      </c>
      <c r="E60" s="182">
        <v>829712</v>
      </c>
      <c r="F60" s="182">
        <v>9649960</v>
      </c>
    </row>
    <row r="61" spans="1:6" x14ac:dyDescent="0.25">
      <c r="A61" s="181" t="s">
        <v>203</v>
      </c>
      <c r="B61" s="182">
        <v>6598072</v>
      </c>
      <c r="C61" s="182">
        <v>6025494</v>
      </c>
      <c r="D61" s="182">
        <v>231074</v>
      </c>
      <c r="E61" s="182">
        <v>1118107</v>
      </c>
      <c r="F61" s="182">
        <v>7553486</v>
      </c>
    </row>
    <row r="62" spans="1:6" x14ac:dyDescent="0.25">
      <c r="A62" s="181" t="s">
        <v>204</v>
      </c>
      <c r="B62" s="182">
        <v>5429362</v>
      </c>
      <c r="C62" s="182">
        <v>5188276</v>
      </c>
      <c r="D62" s="182">
        <v>157877</v>
      </c>
      <c r="E62" s="182">
        <v>1135520</v>
      </c>
      <c r="F62" s="182">
        <v>6019293</v>
      </c>
    </row>
    <row r="63" spans="1:6" x14ac:dyDescent="0.25">
      <c r="A63" s="181" t="s">
        <v>205</v>
      </c>
      <c r="B63" s="182">
        <v>4265563</v>
      </c>
      <c r="C63" s="182">
        <v>4170825</v>
      </c>
      <c r="D63" s="182">
        <v>96058</v>
      </c>
      <c r="E63" s="182">
        <v>2289152</v>
      </c>
      <c r="F63" s="194">
        <v>4568359</v>
      </c>
    </row>
    <row r="64" spans="1:6" x14ac:dyDescent="0.25">
      <c r="A64" s="181" t="s">
        <v>11</v>
      </c>
      <c r="B64" s="191">
        <v>45576621</v>
      </c>
      <c r="C64" s="191">
        <v>42549879</v>
      </c>
      <c r="D64" s="191">
        <v>1620537</v>
      </c>
      <c r="E64" s="191">
        <v>6237051</v>
      </c>
      <c r="F64" s="191">
        <v>54009944</v>
      </c>
    </row>
  </sheetData>
  <mergeCells count="2">
    <mergeCell ref="A45:F45"/>
    <mergeCell ref="A55:F55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P37"/>
  <sheetViews>
    <sheetView tabSelected="1" zoomScale="115" zoomScaleNormal="115" workbookViewId="0">
      <selection activeCell="B2" sqref="B2"/>
    </sheetView>
  </sheetViews>
  <sheetFormatPr defaultRowHeight="15" x14ac:dyDescent="0.25"/>
  <sheetData>
    <row r="1" spans="2:16" x14ac:dyDescent="0.25">
      <c r="B1" s="102" t="s">
        <v>236</v>
      </c>
    </row>
    <row r="2" spans="2:16" x14ac:dyDescent="0.25">
      <c r="B2" s="256" t="s">
        <v>237</v>
      </c>
    </row>
    <row r="3" spans="2:16" x14ac:dyDescent="0.25">
      <c r="B3">
        <v>2021</v>
      </c>
      <c r="C3" t="s">
        <v>221</v>
      </c>
      <c r="D3" t="s">
        <v>222</v>
      </c>
      <c r="E3" t="s">
        <v>223</v>
      </c>
      <c r="F3" t="s">
        <v>224</v>
      </c>
      <c r="G3" t="s">
        <v>225</v>
      </c>
      <c r="H3" t="s">
        <v>226</v>
      </c>
      <c r="I3" t="s">
        <v>227</v>
      </c>
      <c r="J3" t="s">
        <v>228</v>
      </c>
      <c r="K3" t="s">
        <v>229</v>
      </c>
      <c r="L3" t="s">
        <v>230</v>
      </c>
      <c r="M3" t="s">
        <v>231</v>
      </c>
    </row>
    <row r="4" spans="2:16" x14ac:dyDescent="0.25">
      <c r="B4" t="s">
        <v>75</v>
      </c>
      <c r="C4" s="126">
        <v>406</v>
      </c>
      <c r="D4" s="126">
        <v>303</v>
      </c>
      <c r="E4" s="126">
        <v>369</v>
      </c>
      <c r="F4" s="126">
        <v>357</v>
      </c>
      <c r="G4" s="126">
        <v>304</v>
      </c>
      <c r="H4" s="126">
        <v>300</v>
      </c>
      <c r="I4" s="126">
        <v>298</v>
      </c>
      <c r="J4" s="126">
        <v>276</v>
      </c>
      <c r="K4" s="126">
        <v>283</v>
      </c>
      <c r="L4" s="126">
        <v>270</v>
      </c>
      <c r="M4" s="187">
        <f t="shared" ref="M4:M13" si="0">SUM(C4:L4)</f>
        <v>3166</v>
      </c>
      <c r="P4" s="56" t="s">
        <v>232</v>
      </c>
    </row>
    <row r="5" spans="2:16" x14ac:dyDescent="0.25">
      <c r="B5" t="s">
        <v>77</v>
      </c>
      <c r="C5" s="126">
        <v>364</v>
      </c>
      <c r="D5" s="126">
        <v>327</v>
      </c>
      <c r="E5" s="126">
        <v>348</v>
      </c>
      <c r="F5" s="126">
        <v>310</v>
      </c>
      <c r="G5" s="126">
        <v>276</v>
      </c>
      <c r="H5" s="126">
        <v>305</v>
      </c>
      <c r="I5" s="126">
        <v>287</v>
      </c>
      <c r="J5" s="126">
        <v>308</v>
      </c>
      <c r="K5" s="126">
        <v>264</v>
      </c>
      <c r="L5" s="126">
        <v>303</v>
      </c>
      <c r="M5" s="187">
        <f t="shared" si="0"/>
        <v>3092</v>
      </c>
    </row>
    <row r="6" spans="2:16" x14ac:dyDescent="0.25">
      <c r="B6" t="s">
        <v>80</v>
      </c>
      <c r="C6" s="126">
        <v>428</v>
      </c>
      <c r="D6" s="126">
        <v>374</v>
      </c>
      <c r="E6" s="126">
        <v>432</v>
      </c>
      <c r="F6" s="126">
        <v>310</v>
      </c>
      <c r="G6" s="126">
        <v>280</v>
      </c>
      <c r="H6" s="126">
        <v>284</v>
      </c>
      <c r="I6" s="126">
        <v>321</v>
      </c>
      <c r="J6" s="126">
        <v>315</v>
      </c>
      <c r="K6" s="126">
        <v>287</v>
      </c>
      <c r="L6" s="126">
        <v>315</v>
      </c>
      <c r="M6" s="187">
        <f t="shared" si="0"/>
        <v>3346</v>
      </c>
    </row>
    <row r="7" spans="2:16" x14ac:dyDescent="0.25">
      <c r="B7" t="s">
        <v>84</v>
      </c>
      <c r="C7" s="126">
        <v>510</v>
      </c>
      <c r="D7" s="126">
        <v>441</v>
      </c>
      <c r="E7" s="126">
        <v>503</v>
      </c>
      <c r="F7" s="126">
        <v>413</v>
      </c>
      <c r="G7" s="126">
        <v>380</v>
      </c>
      <c r="H7" s="126">
        <v>370</v>
      </c>
      <c r="I7" s="126">
        <v>389</v>
      </c>
      <c r="J7" s="126">
        <v>412</v>
      </c>
      <c r="K7" s="126">
        <v>371</v>
      </c>
      <c r="L7" s="126">
        <v>387</v>
      </c>
      <c r="M7" s="187">
        <f t="shared" si="0"/>
        <v>4176</v>
      </c>
    </row>
    <row r="8" spans="2:16" x14ac:dyDescent="0.25">
      <c r="C8" s="126">
        <f>SUM(C4:C7)</f>
        <v>1708</v>
      </c>
      <c r="D8" s="126">
        <f t="shared" ref="D8:L8" si="1">SUM(D4:D7)</f>
        <v>1445</v>
      </c>
      <c r="E8" s="126">
        <f t="shared" si="1"/>
        <v>1652</v>
      </c>
      <c r="F8" s="126">
        <f t="shared" si="1"/>
        <v>1390</v>
      </c>
      <c r="G8" s="126">
        <f t="shared" si="1"/>
        <v>1240</v>
      </c>
      <c r="H8" s="126">
        <f t="shared" si="1"/>
        <v>1259</v>
      </c>
      <c r="I8" s="126">
        <f t="shared" si="1"/>
        <v>1295</v>
      </c>
      <c r="J8" s="126">
        <f t="shared" si="1"/>
        <v>1311</v>
      </c>
      <c r="K8" s="126">
        <f t="shared" si="1"/>
        <v>1205</v>
      </c>
      <c r="L8" s="126">
        <f t="shared" si="1"/>
        <v>1275</v>
      </c>
      <c r="M8" s="187">
        <f t="shared" si="0"/>
        <v>13780</v>
      </c>
    </row>
    <row r="9" spans="2:16" x14ac:dyDescent="0.25">
      <c r="B9">
        <v>2020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87"/>
    </row>
    <row r="10" spans="2:16" x14ac:dyDescent="0.25">
      <c r="B10" t="s">
        <v>75</v>
      </c>
      <c r="C10" s="126">
        <v>318</v>
      </c>
      <c r="D10" s="126">
        <v>307</v>
      </c>
      <c r="E10" s="126">
        <v>317</v>
      </c>
      <c r="F10" s="126">
        <v>295</v>
      </c>
      <c r="G10" s="126">
        <v>272</v>
      </c>
      <c r="H10" s="126">
        <v>261</v>
      </c>
      <c r="I10" s="126">
        <v>259</v>
      </c>
      <c r="J10" s="126">
        <v>259</v>
      </c>
      <c r="K10" s="126">
        <v>265</v>
      </c>
      <c r="L10" s="126">
        <v>360</v>
      </c>
      <c r="M10" s="187">
        <f t="shared" si="0"/>
        <v>2913</v>
      </c>
    </row>
    <row r="11" spans="2:16" x14ac:dyDescent="0.25">
      <c r="B11" t="s">
        <v>77</v>
      </c>
      <c r="C11" s="126">
        <v>370</v>
      </c>
      <c r="D11" s="126">
        <v>327</v>
      </c>
      <c r="E11" s="126">
        <v>390</v>
      </c>
      <c r="F11" s="126">
        <v>309</v>
      </c>
      <c r="G11" s="126">
        <v>267</v>
      </c>
      <c r="H11" s="126">
        <v>270</v>
      </c>
      <c r="I11" s="126">
        <v>248</v>
      </c>
      <c r="J11" s="126">
        <v>258</v>
      </c>
      <c r="K11" s="126">
        <v>234</v>
      </c>
      <c r="L11" s="126">
        <v>315</v>
      </c>
      <c r="M11" s="187">
        <f t="shared" si="0"/>
        <v>2988</v>
      </c>
    </row>
    <row r="12" spans="2:16" x14ac:dyDescent="0.25">
      <c r="B12" t="s">
        <v>80</v>
      </c>
      <c r="C12" s="126">
        <v>336</v>
      </c>
      <c r="D12" s="126">
        <v>313</v>
      </c>
      <c r="E12" s="126">
        <v>416</v>
      </c>
      <c r="F12" s="126">
        <v>378</v>
      </c>
      <c r="G12" s="126">
        <v>295</v>
      </c>
      <c r="H12" s="126">
        <v>273</v>
      </c>
      <c r="I12" s="126">
        <v>289</v>
      </c>
      <c r="J12" s="126">
        <v>333</v>
      </c>
      <c r="K12" s="126">
        <v>257</v>
      </c>
      <c r="L12" s="126">
        <v>271</v>
      </c>
      <c r="M12" s="187">
        <f t="shared" si="0"/>
        <v>3161</v>
      </c>
    </row>
    <row r="13" spans="2:16" x14ac:dyDescent="0.25">
      <c r="B13" t="s">
        <v>84</v>
      </c>
      <c r="C13" s="126">
        <v>458</v>
      </c>
      <c r="D13" s="126">
        <v>430</v>
      </c>
      <c r="E13" s="126">
        <v>451</v>
      </c>
      <c r="F13" s="126">
        <v>459</v>
      </c>
      <c r="G13" s="126">
        <v>380</v>
      </c>
      <c r="H13" s="126">
        <v>331</v>
      </c>
      <c r="I13" s="126">
        <v>372</v>
      </c>
      <c r="J13" s="126">
        <v>389</v>
      </c>
      <c r="K13" s="126">
        <v>318</v>
      </c>
      <c r="L13" s="126">
        <v>384</v>
      </c>
      <c r="M13" s="187">
        <f t="shared" si="0"/>
        <v>3972</v>
      </c>
    </row>
    <row r="14" spans="2:16" x14ac:dyDescent="0.25">
      <c r="C14" s="187">
        <f>SUM(C10:C13)</f>
        <v>1482</v>
      </c>
      <c r="D14" s="187">
        <f t="shared" ref="D14:L14" si="2">SUM(D10:D13)</f>
        <v>1377</v>
      </c>
      <c r="E14" s="187">
        <f t="shared" si="2"/>
        <v>1574</v>
      </c>
      <c r="F14" s="187">
        <f t="shared" si="2"/>
        <v>1441</v>
      </c>
      <c r="G14" s="187">
        <f t="shared" si="2"/>
        <v>1214</v>
      </c>
      <c r="H14" s="187">
        <f t="shared" si="2"/>
        <v>1135</v>
      </c>
      <c r="I14" s="187">
        <f t="shared" si="2"/>
        <v>1168</v>
      </c>
      <c r="J14" s="187">
        <f t="shared" si="2"/>
        <v>1239</v>
      </c>
      <c r="K14" s="187">
        <f t="shared" si="2"/>
        <v>1074</v>
      </c>
      <c r="L14" s="187">
        <f t="shared" si="2"/>
        <v>1330</v>
      </c>
      <c r="M14" s="187">
        <f>SUM(C14:L14)</f>
        <v>13034</v>
      </c>
    </row>
    <row r="17" spans="2:12" x14ac:dyDescent="0.25">
      <c r="C17" t="s">
        <v>221</v>
      </c>
      <c r="D17" t="s">
        <v>222</v>
      </c>
      <c r="E17" t="s">
        <v>223</v>
      </c>
      <c r="F17" t="s">
        <v>224</v>
      </c>
      <c r="G17" t="s">
        <v>225</v>
      </c>
      <c r="H17" t="s">
        <v>226</v>
      </c>
      <c r="I17" t="s">
        <v>227</v>
      </c>
      <c r="J17" t="s">
        <v>228</v>
      </c>
      <c r="K17" t="s">
        <v>229</v>
      </c>
      <c r="L17" t="s">
        <v>230</v>
      </c>
    </row>
    <row r="18" spans="2:12" x14ac:dyDescent="0.25">
      <c r="B18" t="s">
        <v>233</v>
      </c>
      <c r="C18">
        <v>1638</v>
      </c>
      <c r="D18">
        <v>1359.4</v>
      </c>
      <c r="E18">
        <v>1372.1999999999998</v>
      </c>
      <c r="F18">
        <v>1227</v>
      </c>
      <c r="G18">
        <v>1190.5999999999999</v>
      </c>
      <c r="H18">
        <v>1156.2</v>
      </c>
      <c r="I18">
        <v>1258</v>
      </c>
      <c r="J18">
        <v>1232.1999999999998</v>
      </c>
      <c r="K18">
        <v>1087.2</v>
      </c>
      <c r="L18">
        <v>1230</v>
      </c>
    </row>
    <row r="19" spans="2:12" x14ac:dyDescent="0.25">
      <c r="B19">
        <v>2020</v>
      </c>
      <c r="C19" s="102">
        <v>1482</v>
      </c>
      <c r="D19" s="102">
        <v>1377</v>
      </c>
      <c r="E19" s="102">
        <v>1574</v>
      </c>
      <c r="F19" s="102">
        <v>1441</v>
      </c>
      <c r="G19" s="102">
        <v>1214</v>
      </c>
      <c r="H19" s="102">
        <v>1135</v>
      </c>
      <c r="I19" s="102">
        <v>1168</v>
      </c>
      <c r="J19" s="102">
        <v>1239</v>
      </c>
      <c r="K19" s="102">
        <v>1074</v>
      </c>
      <c r="L19" s="102">
        <v>1330</v>
      </c>
    </row>
    <row r="20" spans="2:12" x14ac:dyDescent="0.25">
      <c r="B20">
        <v>2021</v>
      </c>
      <c r="C20">
        <v>1708</v>
      </c>
      <c r="D20">
        <v>1445</v>
      </c>
      <c r="E20">
        <v>1652</v>
      </c>
      <c r="F20">
        <v>1390</v>
      </c>
      <c r="G20">
        <v>1240</v>
      </c>
      <c r="H20">
        <v>1259</v>
      </c>
      <c r="I20">
        <v>1295</v>
      </c>
      <c r="J20">
        <v>1311</v>
      </c>
      <c r="K20">
        <v>1205</v>
      </c>
      <c r="L20">
        <v>1275</v>
      </c>
    </row>
    <row r="22" spans="2:12" x14ac:dyDescent="0.25">
      <c r="B22" s="1" t="s">
        <v>234</v>
      </c>
    </row>
    <row r="37" spans="2:2" x14ac:dyDescent="0.25">
      <c r="B37" s="92" t="s">
        <v>235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3"/>
  <sheetViews>
    <sheetView topLeftCell="A7" zoomScaleNormal="100" workbookViewId="0">
      <selection activeCell="J13" sqref="J13"/>
    </sheetView>
  </sheetViews>
  <sheetFormatPr defaultRowHeight="15" x14ac:dyDescent="0.25"/>
  <cols>
    <col min="2" max="2" width="51.5703125" bestFit="1" customWidth="1"/>
    <col min="3" max="3" width="8.5703125" bestFit="1" customWidth="1"/>
    <col min="4" max="4" width="9.85546875" customWidth="1"/>
    <col min="5" max="5" width="28.7109375" customWidth="1"/>
    <col min="6" max="6" width="24.7109375" customWidth="1"/>
  </cols>
  <sheetData>
    <row r="1" spans="1:5" x14ac:dyDescent="0.25">
      <c r="A1" s="1" t="s">
        <v>15</v>
      </c>
    </row>
    <row r="2" spans="1:5" x14ac:dyDescent="0.25">
      <c r="A2" s="1" t="s">
        <v>16</v>
      </c>
      <c r="B2" s="21"/>
    </row>
    <row r="3" spans="1:5" x14ac:dyDescent="0.25">
      <c r="A3" s="1"/>
      <c r="B3" s="21"/>
    </row>
    <row r="4" spans="1:5" x14ac:dyDescent="0.25">
      <c r="A4" s="1"/>
      <c r="B4" s="21"/>
    </row>
    <row r="5" spans="1:5" x14ac:dyDescent="0.25">
      <c r="A5" s="1"/>
      <c r="B5" s="21"/>
      <c r="E5" s="1" t="s">
        <v>17</v>
      </c>
    </row>
    <row r="6" spans="1:5" x14ac:dyDescent="0.25">
      <c r="E6" s="22"/>
    </row>
    <row r="8" spans="1:5" x14ac:dyDescent="0.25">
      <c r="B8" s="23" t="s">
        <v>18</v>
      </c>
    </row>
    <row r="9" spans="1:5" x14ac:dyDescent="0.25">
      <c r="C9" t="s">
        <v>19</v>
      </c>
      <c r="D9" t="s">
        <v>20</v>
      </c>
    </row>
    <row r="10" spans="1:5" x14ac:dyDescent="0.25">
      <c r="B10" t="s">
        <v>21</v>
      </c>
      <c r="C10" s="24">
        <v>31.068965517241381</v>
      </c>
      <c r="D10" s="24">
        <v>26.638555034969784</v>
      </c>
    </row>
    <row r="11" spans="1:5" x14ac:dyDescent="0.25">
      <c r="B11" t="s">
        <v>22</v>
      </c>
      <c r="C11" s="24">
        <v>79.211229946524071</v>
      </c>
      <c r="D11" s="24">
        <v>52.807746068724519</v>
      </c>
    </row>
    <row r="12" spans="1:5" x14ac:dyDescent="0.25">
      <c r="B12" t="s">
        <v>23</v>
      </c>
      <c r="C12" s="24">
        <v>18.811934900542497</v>
      </c>
      <c r="D12" s="24">
        <v>23.06656188605108</v>
      </c>
    </row>
    <row r="13" spans="1:5" x14ac:dyDescent="0.25">
      <c r="B13" t="s">
        <v>24</v>
      </c>
      <c r="C13" s="24">
        <v>24.836206896551722</v>
      </c>
      <c r="D13" s="24">
        <v>25.176833976833976</v>
      </c>
    </row>
    <row r="14" spans="1:5" x14ac:dyDescent="0.25">
      <c r="B14" t="s">
        <v>25</v>
      </c>
      <c r="C14" s="24">
        <v>20.6</v>
      </c>
      <c r="D14" s="24">
        <v>22.251399491094148</v>
      </c>
    </row>
    <row r="15" spans="1:5" x14ac:dyDescent="0.25">
      <c r="B15" s="25" t="s">
        <v>26</v>
      </c>
      <c r="C15" s="24">
        <v>18.38294573643411</v>
      </c>
      <c r="D15" s="24">
        <v>27.280829158431768</v>
      </c>
    </row>
    <row r="16" spans="1:5" ht="30" x14ac:dyDescent="0.25">
      <c r="B16" s="26" t="s">
        <v>27</v>
      </c>
      <c r="C16" s="24">
        <v>51.402735562310028</v>
      </c>
      <c r="D16" s="24">
        <v>44.178336893741594</v>
      </c>
    </row>
    <row r="17" spans="1:6" x14ac:dyDescent="0.25">
      <c r="B17" t="s">
        <v>28</v>
      </c>
      <c r="C17" s="24">
        <v>42.46033653846154</v>
      </c>
      <c r="D17" s="24">
        <v>80.483678808613405</v>
      </c>
    </row>
    <row r="18" spans="1:6" x14ac:dyDescent="0.25">
      <c r="B18" t="s">
        <v>29</v>
      </c>
      <c r="C18" s="24">
        <v>15.408536585365853</v>
      </c>
      <c r="D18" s="24">
        <v>23.614437671805906</v>
      </c>
    </row>
    <row r="19" spans="1:6" x14ac:dyDescent="0.25">
      <c r="B19" t="s">
        <v>30</v>
      </c>
      <c r="C19" s="24">
        <v>127.98684210526316</v>
      </c>
      <c r="D19" s="24">
        <v>121.92006937561942</v>
      </c>
    </row>
    <row r="22" spans="1:6" x14ac:dyDescent="0.25">
      <c r="B22">
        <f>36-12</f>
        <v>24</v>
      </c>
    </row>
    <row r="28" spans="1:6" x14ac:dyDescent="0.25">
      <c r="A28" s="1" t="s">
        <v>31</v>
      </c>
    </row>
    <row r="29" spans="1:6" x14ac:dyDescent="0.25">
      <c r="A29" s="1" t="s">
        <v>32</v>
      </c>
    </row>
    <row r="30" spans="1:6" x14ac:dyDescent="0.25">
      <c r="B30" s="23" t="s">
        <v>33</v>
      </c>
    </row>
    <row r="31" spans="1:6" x14ac:dyDescent="0.25">
      <c r="E31" s="1" t="s">
        <v>34</v>
      </c>
    </row>
    <row r="32" spans="1:6" x14ac:dyDescent="0.25">
      <c r="C32" t="s">
        <v>19</v>
      </c>
      <c r="D32" t="s">
        <v>20</v>
      </c>
      <c r="F32" s="21"/>
    </row>
    <row r="33" spans="2:5" x14ac:dyDescent="0.25">
      <c r="B33" t="s">
        <v>35</v>
      </c>
      <c r="C33" s="24">
        <v>9.2280701754385959</v>
      </c>
      <c r="D33" s="24">
        <v>9.5665052183122903</v>
      </c>
    </row>
    <row r="34" spans="2:5" x14ac:dyDescent="0.25">
      <c r="B34" t="s">
        <v>36</v>
      </c>
      <c r="C34" s="24">
        <v>38.74074074074074</v>
      </c>
      <c r="D34" s="24">
        <v>29.468857672939304</v>
      </c>
      <c r="E34" s="22"/>
    </row>
    <row r="35" spans="2:5" x14ac:dyDescent="0.25">
      <c r="B35" s="25" t="s">
        <v>37</v>
      </c>
      <c r="C35" s="24">
        <v>10.839285714285714</v>
      </c>
      <c r="D35" s="24">
        <v>12.990543735224586</v>
      </c>
    </row>
    <row r="36" spans="2:5" x14ac:dyDescent="0.25">
      <c r="B36" t="s">
        <v>38</v>
      </c>
      <c r="C36" s="24">
        <v>60.287037037037038</v>
      </c>
      <c r="D36" s="24">
        <v>97.065768869401822</v>
      </c>
    </row>
    <row r="37" spans="2:5" ht="30" x14ac:dyDescent="0.25">
      <c r="B37" s="26" t="s">
        <v>39</v>
      </c>
      <c r="C37" s="24">
        <v>72.979461756373937</v>
      </c>
      <c r="D37" s="24">
        <v>104.16150753914697</v>
      </c>
    </row>
    <row r="53" spans="2:2" x14ac:dyDescent="0.25">
      <c r="B53" s="20" t="s">
        <v>14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BP68"/>
  <sheetViews>
    <sheetView topLeftCell="U46" zoomScale="85" zoomScaleNormal="85" workbookViewId="0">
      <selection activeCell="AF82" sqref="AF82"/>
    </sheetView>
  </sheetViews>
  <sheetFormatPr defaultRowHeight="15" x14ac:dyDescent="0.25"/>
  <cols>
    <col min="1" max="1" width="11.140625" customWidth="1"/>
    <col min="2" max="2" width="23.5703125" customWidth="1"/>
    <col min="16" max="17" width="9.140625" style="28"/>
    <col min="25" max="25" width="10.7109375" bestFit="1" customWidth="1"/>
    <col min="26" max="26" width="7.5703125" bestFit="1" customWidth="1"/>
    <col min="39" max="39" width="10.85546875" customWidth="1"/>
  </cols>
  <sheetData>
    <row r="2" spans="1:68" x14ac:dyDescent="0.25">
      <c r="A2" s="27" t="s">
        <v>40</v>
      </c>
    </row>
    <row r="3" spans="1:68" x14ac:dyDescent="0.25">
      <c r="A3" s="29" t="s">
        <v>41</v>
      </c>
      <c r="B3" s="30"/>
      <c r="C3" s="31"/>
      <c r="D3" s="32" t="s">
        <v>42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4"/>
      <c r="BE3" s="35"/>
      <c r="BF3" s="35"/>
      <c r="BG3" s="35"/>
      <c r="BH3" s="35"/>
      <c r="BI3" s="35"/>
      <c r="BJ3" s="35"/>
      <c r="BK3" s="35"/>
      <c r="BL3" s="35"/>
    </row>
    <row r="4" spans="1:68" ht="15" customHeight="1" x14ac:dyDescent="0.25">
      <c r="A4" s="29" t="s">
        <v>43</v>
      </c>
      <c r="B4" s="30"/>
      <c r="C4" s="31"/>
      <c r="D4" s="32" t="s">
        <v>44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4"/>
      <c r="BE4" s="35"/>
      <c r="BF4" s="35"/>
      <c r="BG4" s="35"/>
      <c r="BH4" s="35"/>
      <c r="BI4" s="35"/>
      <c r="BJ4" s="35"/>
      <c r="BK4" s="35"/>
      <c r="BL4" s="35"/>
    </row>
    <row r="5" spans="1:68" ht="15" customHeight="1" x14ac:dyDescent="0.25">
      <c r="A5" s="29" t="s">
        <v>45</v>
      </c>
      <c r="B5" s="30"/>
      <c r="C5" s="31"/>
      <c r="D5" s="32" t="s">
        <v>44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BE5" s="35"/>
      <c r="BF5" s="35"/>
      <c r="BG5" s="35"/>
      <c r="BH5" s="35"/>
      <c r="BI5" s="35"/>
      <c r="BJ5" s="35"/>
      <c r="BK5" s="35"/>
      <c r="BL5" s="35"/>
    </row>
    <row r="6" spans="1:68" x14ac:dyDescent="0.25">
      <c r="A6" s="29" t="s">
        <v>46</v>
      </c>
      <c r="B6" s="30"/>
      <c r="C6" s="31"/>
      <c r="D6" s="32" t="s">
        <v>44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</row>
    <row r="7" spans="1:68" x14ac:dyDescent="0.25">
      <c r="A7" s="36" t="s">
        <v>47</v>
      </c>
      <c r="B7" s="37"/>
      <c r="C7" s="38"/>
      <c r="D7" s="39" t="s">
        <v>48</v>
      </c>
      <c r="E7" s="39" t="s">
        <v>49</v>
      </c>
      <c r="F7" s="39" t="s">
        <v>50</v>
      </c>
      <c r="G7" s="39" t="s">
        <v>51</v>
      </c>
      <c r="H7" s="39" t="s">
        <v>52</v>
      </c>
      <c r="I7" s="39" t="s">
        <v>53</v>
      </c>
      <c r="J7" s="39" t="s">
        <v>54</v>
      </c>
      <c r="K7" s="39" t="s">
        <v>55</v>
      </c>
      <c r="L7" s="39" t="s">
        <v>56</v>
      </c>
      <c r="M7" s="39" t="s">
        <v>57</v>
      </c>
      <c r="N7" s="39" t="s">
        <v>58</v>
      </c>
      <c r="O7" s="39" t="s">
        <v>59</v>
      </c>
      <c r="P7" s="39">
        <v>2013</v>
      </c>
      <c r="Q7" s="39">
        <v>2014</v>
      </c>
      <c r="R7" s="39">
        <v>2015</v>
      </c>
      <c r="S7" s="39" t="s">
        <v>60</v>
      </c>
      <c r="T7" s="39">
        <v>2017</v>
      </c>
      <c r="U7" s="39">
        <v>2018</v>
      </c>
      <c r="V7" s="39">
        <v>2019</v>
      </c>
      <c r="Z7" s="39" t="s">
        <v>55</v>
      </c>
      <c r="AA7" s="39" t="s">
        <v>56</v>
      </c>
      <c r="AB7" s="39" t="s">
        <v>57</v>
      </c>
      <c r="AC7" s="39" t="s">
        <v>58</v>
      </c>
      <c r="AD7" s="39" t="s">
        <v>59</v>
      </c>
      <c r="AE7" s="39" t="s">
        <v>61</v>
      </c>
      <c r="AF7" s="39" t="s">
        <v>62</v>
      </c>
      <c r="AG7" s="39" t="s">
        <v>63</v>
      </c>
      <c r="AH7" s="39" t="s">
        <v>60</v>
      </c>
      <c r="AI7" s="39">
        <v>2017</v>
      </c>
      <c r="AJ7" s="39">
        <v>2018</v>
      </c>
      <c r="AK7" s="39">
        <v>2019</v>
      </c>
    </row>
    <row r="8" spans="1:68" ht="22.5" x14ac:dyDescent="0.25">
      <c r="A8" s="40" t="s">
        <v>64</v>
      </c>
      <c r="B8" s="40" t="s">
        <v>65</v>
      </c>
      <c r="C8" s="41" t="s">
        <v>66</v>
      </c>
      <c r="D8" s="41" t="s">
        <v>66</v>
      </c>
      <c r="E8" s="41" t="s">
        <v>66</v>
      </c>
      <c r="F8" s="41" t="s">
        <v>66</v>
      </c>
      <c r="G8" s="41" t="s">
        <v>66</v>
      </c>
      <c r="H8" s="41" t="s">
        <v>66</v>
      </c>
      <c r="I8" s="41" t="s">
        <v>66</v>
      </c>
      <c r="J8" s="41" t="s">
        <v>66</v>
      </c>
      <c r="K8" s="42" t="s">
        <v>66</v>
      </c>
      <c r="L8" s="42" t="s">
        <v>66</v>
      </c>
      <c r="M8" s="42" t="s">
        <v>66</v>
      </c>
      <c r="N8" s="42" t="s">
        <v>66</v>
      </c>
      <c r="O8" s="42" t="s">
        <v>66</v>
      </c>
      <c r="P8" s="43" t="s">
        <v>66</v>
      </c>
      <c r="Q8" s="43" t="s">
        <v>66</v>
      </c>
      <c r="R8" s="43"/>
      <c r="S8" s="43"/>
      <c r="T8" s="44"/>
      <c r="U8" s="44"/>
      <c r="V8" s="44"/>
      <c r="AJ8" s="45"/>
      <c r="AK8" s="45"/>
      <c r="AT8" s="46"/>
      <c r="BE8" s="47"/>
      <c r="BP8" s="46"/>
    </row>
    <row r="9" spans="1:68" x14ac:dyDescent="0.25">
      <c r="A9" s="48" t="s">
        <v>20</v>
      </c>
      <c r="B9" s="49" t="s">
        <v>67</v>
      </c>
      <c r="C9" s="41" t="s">
        <v>66</v>
      </c>
      <c r="D9" s="50">
        <v>12201470</v>
      </c>
      <c r="E9" s="50">
        <v>12178766</v>
      </c>
      <c r="F9" s="50">
        <v>12010454</v>
      </c>
      <c r="G9" s="50">
        <v>12099619</v>
      </c>
      <c r="H9" s="50">
        <v>12111661</v>
      </c>
      <c r="I9" s="50">
        <v>11964925</v>
      </c>
      <c r="J9" s="50">
        <v>11453852</v>
      </c>
      <c r="K9" s="50">
        <v>11204922</v>
      </c>
      <c r="L9" s="50">
        <v>10772445</v>
      </c>
      <c r="M9" s="50">
        <v>10397710</v>
      </c>
      <c r="N9" s="50">
        <v>9873106</v>
      </c>
      <c r="O9" s="50">
        <v>9377003</v>
      </c>
      <c r="P9" s="50">
        <v>8981323</v>
      </c>
      <c r="Q9" s="50">
        <v>8682018</v>
      </c>
      <c r="R9" s="50">
        <v>8468060</v>
      </c>
      <c r="S9" s="50">
        <v>8237782</v>
      </c>
      <c r="T9" s="50">
        <v>8068572</v>
      </c>
      <c r="U9" s="50">
        <v>7920359</v>
      </c>
      <c r="V9" s="50">
        <v>7764143</v>
      </c>
      <c r="X9" s="51" t="s">
        <v>20</v>
      </c>
    </row>
    <row r="10" spans="1:68" ht="21" x14ac:dyDescent="0.25">
      <c r="A10" s="52"/>
      <c r="B10" s="49" t="s">
        <v>68</v>
      </c>
      <c r="C10" s="41" t="s">
        <v>66</v>
      </c>
      <c r="D10" s="53">
        <v>300509</v>
      </c>
      <c r="E10" s="53">
        <v>336317</v>
      </c>
      <c r="F10" s="53">
        <v>371388</v>
      </c>
      <c r="G10" s="53">
        <v>409162</v>
      </c>
      <c r="H10" s="53">
        <v>450218</v>
      </c>
      <c r="I10" s="53">
        <v>491218</v>
      </c>
      <c r="J10" s="53">
        <v>515303</v>
      </c>
      <c r="K10" s="53">
        <v>540426</v>
      </c>
      <c r="L10" s="53">
        <v>552782</v>
      </c>
      <c r="M10" s="53">
        <v>550526</v>
      </c>
      <c r="N10" s="53">
        <v>559339</v>
      </c>
      <c r="O10" s="53">
        <v>549580</v>
      </c>
      <c r="P10" s="53">
        <v>535709</v>
      </c>
      <c r="Q10" s="53">
        <v>529094</v>
      </c>
      <c r="R10" s="53">
        <v>517828</v>
      </c>
      <c r="S10" s="53">
        <v>513774</v>
      </c>
      <c r="T10" s="53">
        <v>512118</v>
      </c>
      <c r="U10" s="53">
        <v>511555</v>
      </c>
      <c r="V10" s="53">
        <v>496589</v>
      </c>
      <c r="X10" s="51" t="s">
        <v>20</v>
      </c>
      <c r="Y10" s="49" t="s">
        <v>68</v>
      </c>
      <c r="Z10" s="35">
        <f t="shared" ref="Z10:AH10" si="0">K10/K9*100</f>
        <v>4.8231125571422986</v>
      </c>
      <c r="AA10" s="35">
        <f t="shared" si="0"/>
        <v>5.1314441614693784</v>
      </c>
      <c r="AB10" s="35">
        <f t="shared" si="0"/>
        <v>5.2946850796954337</v>
      </c>
      <c r="AC10" s="35">
        <f t="shared" si="0"/>
        <v>5.6652789912313306</v>
      </c>
      <c r="AD10" s="35">
        <f t="shared" si="0"/>
        <v>5.8609344584831637</v>
      </c>
      <c r="AE10" s="35">
        <f t="shared" si="0"/>
        <v>5.9647003008354114</v>
      </c>
      <c r="AF10" s="35">
        <f t="shared" si="0"/>
        <v>6.0941361789390438</v>
      </c>
      <c r="AG10" s="35">
        <f t="shared" si="0"/>
        <v>6.1150724014709388</v>
      </c>
      <c r="AH10" s="35">
        <f t="shared" si="0"/>
        <v>6.2368001483894568</v>
      </c>
      <c r="AI10" s="35">
        <f>T10/T9*100</f>
        <v>6.3470710802357599</v>
      </c>
      <c r="AJ10" s="35">
        <f>U10/U9*100</f>
        <v>6.4587350144103315</v>
      </c>
      <c r="AK10" s="35">
        <f>V10/V9*100</f>
        <v>6.3959280502690383</v>
      </c>
      <c r="AL10" s="35"/>
    </row>
    <row r="11" spans="1:68" x14ac:dyDescent="0.25">
      <c r="A11" s="52"/>
      <c r="B11" s="49" t="s">
        <v>69</v>
      </c>
      <c r="C11" s="41" t="s">
        <v>66</v>
      </c>
      <c r="D11" s="50">
        <v>11856239</v>
      </c>
      <c r="E11" s="50">
        <v>11813838</v>
      </c>
      <c r="F11" s="50">
        <v>11615530</v>
      </c>
      <c r="G11" s="50">
        <v>11646052</v>
      </c>
      <c r="H11" s="50">
        <v>11636522</v>
      </c>
      <c r="I11" s="50">
        <v>11450595</v>
      </c>
      <c r="J11" s="50">
        <v>10916855</v>
      </c>
      <c r="K11" s="50">
        <v>10644747</v>
      </c>
      <c r="L11" s="50">
        <v>10198587</v>
      </c>
      <c r="M11" s="50">
        <v>9823002</v>
      </c>
      <c r="N11" s="50">
        <v>9293657</v>
      </c>
      <c r="O11" s="50">
        <v>8807698</v>
      </c>
      <c r="P11" s="50">
        <v>8427359</v>
      </c>
      <c r="Q11" s="50">
        <v>8134566</v>
      </c>
      <c r="R11" s="50">
        <v>7936597</v>
      </c>
      <c r="S11" s="50">
        <v>7710727</v>
      </c>
      <c r="T11" s="50">
        <v>7549735</v>
      </c>
      <c r="U11" s="50">
        <v>7404868</v>
      </c>
      <c r="V11" s="50">
        <v>7262252</v>
      </c>
      <c r="X11" s="51" t="s">
        <v>20</v>
      </c>
      <c r="Y11" s="49" t="s">
        <v>69</v>
      </c>
      <c r="Z11" s="35">
        <f>K11/K9*100</f>
        <v>95.00063454256977</v>
      </c>
      <c r="AA11" s="35">
        <f t="shared" ref="AA11:AK11" si="1">L11/L9*100</f>
        <v>94.672908517982691</v>
      </c>
      <c r="AB11" s="35">
        <f t="shared" si="1"/>
        <v>94.472744479313235</v>
      </c>
      <c r="AC11" s="35">
        <f t="shared" si="1"/>
        <v>94.131036372950931</v>
      </c>
      <c r="AD11" s="35">
        <f t="shared" si="1"/>
        <v>93.928710484575944</v>
      </c>
      <c r="AE11" s="35">
        <f t="shared" si="1"/>
        <v>93.832044566262667</v>
      </c>
      <c r="AF11" s="35">
        <f t="shared" si="1"/>
        <v>93.694415284557124</v>
      </c>
      <c r="AG11" s="35">
        <f t="shared" si="1"/>
        <v>93.72391078948425</v>
      </c>
      <c r="AH11" s="35">
        <f t="shared" si="1"/>
        <v>93.601979270633777</v>
      </c>
      <c r="AI11" s="35">
        <f t="shared" si="1"/>
        <v>93.569655200449347</v>
      </c>
      <c r="AJ11" s="35">
        <f t="shared" si="1"/>
        <v>93.491570268468891</v>
      </c>
      <c r="AK11" s="35">
        <f t="shared" si="1"/>
        <v>93.535783666014396</v>
      </c>
      <c r="AL11" s="35"/>
    </row>
    <row r="12" spans="1:68" x14ac:dyDescent="0.25">
      <c r="A12" s="54"/>
      <c r="B12" s="49" t="s">
        <v>70</v>
      </c>
      <c r="C12" s="41" t="s">
        <v>66</v>
      </c>
      <c r="D12" s="53">
        <v>44722</v>
      </c>
      <c r="E12" s="53">
        <v>28611</v>
      </c>
      <c r="F12" s="53">
        <v>23536</v>
      </c>
      <c r="G12" s="53">
        <v>44405</v>
      </c>
      <c r="H12" s="53">
        <v>24921</v>
      </c>
      <c r="I12" s="53">
        <v>23112</v>
      </c>
      <c r="J12" s="53">
        <v>21694</v>
      </c>
      <c r="K12" s="53">
        <v>19749</v>
      </c>
      <c r="L12" s="53">
        <v>21076</v>
      </c>
      <c r="M12" s="53">
        <v>24182</v>
      </c>
      <c r="N12" s="53">
        <v>20110</v>
      </c>
      <c r="O12" s="53">
        <v>19725</v>
      </c>
      <c r="P12" s="53">
        <v>18255</v>
      </c>
      <c r="Q12" s="53">
        <v>18358</v>
      </c>
      <c r="R12" s="53">
        <v>13635</v>
      </c>
      <c r="S12" s="53">
        <v>13281</v>
      </c>
      <c r="T12" s="53">
        <v>6719</v>
      </c>
      <c r="U12" s="53">
        <v>3936</v>
      </c>
      <c r="V12" s="53">
        <v>5302</v>
      </c>
      <c r="X12" s="51" t="s">
        <v>20</v>
      </c>
      <c r="Y12" s="49" t="s">
        <v>71</v>
      </c>
      <c r="Z12" s="55">
        <f>K12/K9*100</f>
        <v>0.17625290028792706</v>
      </c>
      <c r="AA12" s="55">
        <f t="shared" ref="AA12:AK12" si="2">L12/L9*100</f>
        <v>0.19564732054793504</v>
      </c>
      <c r="AB12" s="55">
        <f t="shared" si="2"/>
        <v>0.23257044099133367</v>
      </c>
      <c r="AC12" s="55">
        <f t="shared" si="2"/>
        <v>0.20368463581774571</v>
      </c>
      <c r="AD12" s="55">
        <f t="shared" si="2"/>
        <v>0.21035505694090104</v>
      </c>
      <c r="AE12" s="55">
        <f t="shared" si="2"/>
        <v>0.20325513290191211</v>
      </c>
      <c r="AF12" s="55">
        <f t="shared" si="2"/>
        <v>0.21144853650384046</v>
      </c>
      <c r="AG12" s="55">
        <f t="shared" si="2"/>
        <v>0.16101680904481072</v>
      </c>
      <c r="AH12" s="55">
        <f t="shared" si="2"/>
        <v>0.16122058097677264</v>
      </c>
      <c r="AI12" s="55">
        <f t="shared" si="2"/>
        <v>8.32737193148924E-2</v>
      </c>
      <c r="AJ12" s="55">
        <f t="shared" si="2"/>
        <v>4.9694717120776971E-2</v>
      </c>
      <c r="AK12" s="55">
        <f t="shared" si="2"/>
        <v>6.8288283716567311E-2</v>
      </c>
      <c r="AL12" s="55"/>
    </row>
    <row r="13" spans="1:68" x14ac:dyDescent="0.25">
      <c r="A13" s="48" t="s">
        <v>72</v>
      </c>
      <c r="B13" s="49" t="s">
        <v>67</v>
      </c>
      <c r="C13" s="41" t="s">
        <v>66</v>
      </c>
      <c r="D13" s="50">
        <v>330861</v>
      </c>
      <c r="E13" s="50">
        <v>344942</v>
      </c>
      <c r="F13" s="50">
        <v>334992</v>
      </c>
      <c r="G13" s="50">
        <v>349345</v>
      </c>
      <c r="H13" s="50">
        <v>348149</v>
      </c>
      <c r="I13" s="50">
        <v>337281</v>
      </c>
      <c r="J13" s="50">
        <v>289194</v>
      </c>
      <c r="K13" s="50">
        <v>260445</v>
      </c>
      <c r="L13" s="50">
        <v>236445</v>
      </c>
      <c r="M13" s="50">
        <v>223539</v>
      </c>
      <c r="N13" s="50">
        <v>217679</v>
      </c>
      <c r="O13" s="50">
        <v>207142</v>
      </c>
      <c r="P13" s="50">
        <v>204039</v>
      </c>
      <c r="Q13" s="50">
        <v>196689</v>
      </c>
      <c r="R13" s="50">
        <v>185104</v>
      </c>
      <c r="S13" s="50">
        <v>183752</v>
      </c>
      <c r="T13" s="50">
        <v>179076</v>
      </c>
      <c r="U13" s="50">
        <v>176624</v>
      </c>
      <c r="V13" s="50">
        <v>167208</v>
      </c>
      <c r="X13" s="51" t="s">
        <v>73</v>
      </c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</row>
    <row r="14" spans="1:68" ht="21" x14ac:dyDescent="0.25">
      <c r="A14" s="52"/>
      <c r="B14" s="49" t="s">
        <v>68</v>
      </c>
      <c r="C14" s="41" t="s">
        <v>66</v>
      </c>
      <c r="D14" s="53">
        <v>3960</v>
      </c>
      <c r="E14" s="53">
        <v>4794</v>
      </c>
      <c r="F14" s="53">
        <v>5201</v>
      </c>
      <c r="G14" s="53">
        <v>6277</v>
      </c>
      <c r="H14" s="53">
        <v>7689</v>
      </c>
      <c r="I14" s="53">
        <v>8396</v>
      </c>
      <c r="J14" s="53">
        <v>8528</v>
      </c>
      <c r="K14" s="53">
        <v>8735</v>
      </c>
      <c r="L14" s="53">
        <v>8065</v>
      </c>
      <c r="M14" s="53">
        <v>8487</v>
      </c>
      <c r="N14" s="53">
        <v>8835</v>
      </c>
      <c r="O14" s="53">
        <v>8744</v>
      </c>
      <c r="P14" s="53">
        <v>9010</v>
      </c>
      <c r="Q14" s="53">
        <v>8927</v>
      </c>
      <c r="R14" s="53">
        <v>8356</v>
      </c>
      <c r="S14" s="53">
        <v>8604</v>
      </c>
      <c r="T14" s="53">
        <v>9305</v>
      </c>
      <c r="U14" s="53">
        <v>9071</v>
      </c>
      <c r="V14" s="53">
        <v>8568</v>
      </c>
      <c r="X14" s="51" t="s">
        <v>73</v>
      </c>
      <c r="Y14" s="49" t="s">
        <v>68</v>
      </c>
      <c r="Z14" s="35">
        <f>K14/K13*100</f>
        <v>3.3538750983892953</v>
      </c>
      <c r="AA14" s="35">
        <f t="shared" ref="AA14:AK14" si="3">L14/L13*100</f>
        <v>3.4109412336907106</v>
      </c>
      <c r="AB14" s="35">
        <f t="shared" si="3"/>
        <v>3.7966529330452405</v>
      </c>
      <c r="AC14" s="35">
        <f t="shared" si="3"/>
        <v>4.0587286784669168</v>
      </c>
      <c r="AD14" s="35">
        <f t="shared" si="3"/>
        <v>4.2212588465883307</v>
      </c>
      <c r="AE14" s="35">
        <f t="shared" si="3"/>
        <v>4.4158224653130036</v>
      </c>
      <c r="AF14" s="35">
        <f t="shared" si="3"/>
        <v>4.5386371378165524</v>
      </c>
      <c r="AG14" s="35">
        <f t="shared" si="3"/>
        <v>4.5142190336243404</v>
      </c>
      <c r="AH14" s="35">
        <f t="shared" si="3"/>
        <v>4.6823980147154858</v>
      </c>
      <c r="AI14" s="35">
        <f t="shared" si="3"/>
        <v>5.1961178494047227</v>
      </c>
      <c r="AJ14" s="35">
        <f t="shared" si="3"/>
        <v>5.1357686384636292</v>
      </c>
      <c r="AK14" s="35">
        <f t="shared" si="3"/>
        <v>5.1241567389120144</v>
      </c>
      <c r="AL14" s="35"/>
    </row>
    <row r="15" spans="1:68" x14ac:dyDescent="0.25">
      <c r="A15" s="52"/>
      <c r="B15" s="49" t="s">
        <v>69</v>
      </c>
      <c r="C15" s="41" t="s">
        <v>66</v>
      </c>
      <c r="D15" s="50">
        <v>326774</v>
      </c>
      <c r="E15" s="50">
        <v>340048</v>
      </c>
      <c r="F15" s="50">
        <v>329703</v>
      </c>
      <c r="G15" s="50">
        <v>342892</v>
      </c>
      <c r="H15" s="50">
        <v>340186</v>
      </c>
      <c r="I15" s="50">
        <v>328639</v>
      </c>
      <c r="J15" s="50">
        <v>280414</v>
      </c>
      <c r="K15" s="50">
        <v>250166</v>
      </c>
      <c r="L15" s="50">
        <v>225935</v>
      </c>
      <c r="M15" s="50">
        <v>214202</v>
      </c>
      <c r="N15" s="50">
        <v>206292</v>
      </c>
      <c r="O15" s="50">
        <v>197371</v>
      </c>
      <c r="P15" s="50">
        <v>194418</v>
      </c>
      <c r="Q15" s="50">
        <v>187293</v>
      </c>
      <c r="R15" s="50">
        <v>176443</v>
      </c>
      <c r="S15" s="50">
        <v>174839</v>
      </c>
      <c r="T15" s="50">
        <v>169649</v>
      </c>
      <c r="U15" s="50">
        <v>167450</v>
      </c>
      <c r="V15" s="50">
        <v>158563</v>
      </c>
      <c r="X15" s="51" t="s">
        <v>73</v>
      </c>
      <c r="Y15" s="49" t="s">
        <v>69</v>
      </c>
      <c r="Z15" s="35">
        <f>K15/K13*100</f>
        <v>96.053293401677891</v>
      </c>
      <c r="AA15" s="35">
        <f t="shared" ref="AA15:AK15" si="4">L15/L13*100</f>
        <v>95.554991647106093</v>
      </c>
      <c r="AB15" s="35">
        <f t="shared" si="4"/>
        <v>95.823100219648467</v>
      </c>
      <c r="AC15" s="35">
        <f t="shared" si="4"/>
        <v>94.7689028339895</v>
      </c>
      <c r="AD15" s="35">
        <f t="shared" si="4"/>
        <v>95.282945998397238</v>
      </c>
      <c r="AE15" s="35">
        <f t="shared" si="4"/>
        <v>95.284724979048121</v>
      </c>
      <c r="AF15" s="35">
        <f t="shared" si="4"/>
        <v>95.222915363848514</v>
      </c>
      <c r="AG15" s="35">
        <f t="shared" si="4"/>
        <v>95.321008730227334</v>
      </c>
      <c r="AH15" s="35">
        <f t="shared" si="4"/>
        <v>95.149440550306934</v>
      </c>
      <c r="AI15" s="35">
        <f t="shared" si="4"/>
        <v>94.735754651656279</v>
      </c>
      <c r="AJ15" s="35">
        <f t="shared" si="4"/>
        <v>94.805915390886852</v>
      </c>
      <c r="AK15" s="35">
        <f t="shared" si="4"/>
        <v>94.829792832878809</v>
      </c>
      <c r="AL15" s="35"/>
    </row>
    <row r="16" spans="1:68" x14ac:dyDescent="0.25">
      <c r="A16" s="54"/>
      <c r="B16" s="49" t="s">
        <v>70</v>
      </c>
      <c r="C16" s="41" t="s">
        <v>66</v>
      </c>
      <c r="D16" s="53">
        <v>127</v>
      </c>
      <c r="E16" s="53">
        <v>100</v>
      </c>
      <c r="F16" s="53">
        <v>88</v>
      </c>
      <c r="G16" s="53">
        <v>176</v>
      </c>
      <c r="H16" s="53">
        <v>274</v>
      </c>
      <c r="I16" s="53">
        <v>246</v>
      </c>
      <c r="J16" s="53">
        <v>252</v>
      </c>
      <c r="K16" s="53">
        <v>1544</v>
      </c>
      <c r="L16" s="53">
        <v>2445</v>
      </c>
      <c r="M16" s="53">
        <v>850</v>
      </c>
      <c r="N16" s="53">
        <v>2552</v>
      </c>
      <c r="O16" s="53">
        <v>1027</v>
      </c>
      <c r="P16" s="53">
        <v>611</v>
      </c>
      <c r="Q16" s="53">
        <v>469</v>
      </c>
      <c r="R16" s="53">
        <v>305</v>
      </c>
      <c r="S16" s="53">
        <v>309</v>
      </c>
      <c r="T16" s="53">
        <v>122</v>
      </c>
      <c r="U16" s="53">
        <v>103</v>
      </c>
      <c r="V16" s="53">
        <v>77</v>
      </c>
      <c r="X16" s="51" t="s">
        <v>73</v>
      </c>
      <c r="Y16" s="49" t="s">
        <v>71</v>
      </c>
      <c r="Z16" s="55">
        <f>K16/K13*100</f>
        <v>0.59283149993280726</v>
      </c>
      <c r="AA16" s="55">
        <f t="shared" ref="AA16:AK16" si="5">L16/L13*100</f>
        <v>1.0340671192031974</v>
      </c>
      <c r="AB16" s="55">
        <f t="shared" si="5"/>
        <v>0.38024684730628661</v>
      </c>
      <c r="AC16" s="55">
        <f t="shared" si="5"/>
        <v>1.1723684875435849</v>
      </c>
      <c r="AD16" s="55">
        <f t="shared" si="5"/>
        <v>0.49579515501443455</v>
      </c>
      <c r="AE16" s="55">
        <f t="shared" si="5"/>
        <v>0.29945255563887296</v>
      </c>
      <c r="AF16" s="55">
        <f t="shared" si="5"/>
        <v>0.23844749833493484</v>
      </c>
      <c r="AG16" s="55">
        <f t="shared" si="5"/>
        <v>0.16477223614832742</v>
      </c>
      <c r="AH16" s="55">
        <f t="shared" si="5"/>
        <v>0.16816143497757849</v>
      </c>
      <c r="AI16" s="55">
        <f t="shared" si="5"/>
        <v>6.8127498938997971E-2</v>
      </c>
      <c r="AJ16" s="55">
        <f t="shared" si="5"/>
        <v>5.831597064951536E-2</v>
      </c>
      <c r="AK16" s="55">
        <f t="shared" si="5"/>
        <v>4.6050428209176597E-2</v>
      </c>
      <c r="AL16" s="55"/>
    </row>
    <row r="17" spans="1:50" x14ac:dyDescent="0.25">
      <c r="A17" s="48" t="s">
        <v>74</v>
      </c>
      <c r="B17" s="49" t="s">
        <v>67</v>
      </c>
      <c r="C17" s="41" t="s">
        <v>66</v>
      </c>
      <c r="D17" s="50">
        <v>88765</v>
      </c>
      <c r="E17" s="50">
        <v>95784</v>
      </c>
      <c r="F17" s="50">
        <v>90309</v>
      </c>
      <c r="G17" s="50">
        <v>98582</v>
      </c>
      <c r="H17" s="50">
        <v>100245</v>
      </c>
      <c r="I17" s="50">
        <v>95553</v>
      </c>
      <c r="J17" s="50">
        <v>78681</v>
      </c>
      <c r="K17" s="50">
        <v>72213</v>
      </c>
      <c r="L17" s="50">
        <v>57776</v>
      </c>
      <c r="M17" s="50">
        <v>57070</v>
      </c>
      <c r="N17" s="50">
        <v>56990</v>
      </c>
      <c r="O17" s="50">
        <v>55283</v>
      </c>
      <c r="P17" s="50">
        <v>55286</v>
      </c>
      <c r="Q17" s="50">
        <v>54294</v>
      </c>
      <c r="R17" s="50">
        <v>52807</v>
      </c>
      <c r="S17" s="50">
        <v>53317</v>
      </c>
      <c r="T17" s="50">
        <v>52279</v>
      </c>
      <c r="U17" s="50">
        <v>50029</v>
      </c>
      <c r="V17" s="50">
        <v>49368</v>
      </c>
      <c r="X17" s="51" t="s">
        <v>75</v>
      </c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</row>
    <row r="18" spans="1:50" ht="21" x14ac:dyDescent="0.25">
      <c r="A18" s="52"/>
      <c r="B18" s="49" t="s">
        <v>68</v>
      </c>
      <c r="C18" s="41" t="s">
        <v>66</v>
      </c>
      <c r="D18" s="53">
        <v>936</v>
      </c>
      <c r="E18" s="53">
        <v>1369</v>
      </c>
      <c r="F18" s="53">
        <v>1382</v>
      </c>
      <c r="G18" s="53">
        <v>1591</v>
      </c>
      <c r="H18" s="53">
        <v>1790</v>
      </c>
      <c r="I18" s="53">
        <v>1724</v>
      </c>
      <c r="J18" s="53">
        <v>1870</v>
      </c>
      <c r="K18" s="53">
        <v>1829</v>
      </c>
      <c r="L18" s="53">
        <v>1738</v>
      </c>
      <c r="M18" s="53">
        <v>1787</v>
      </c>
      <c r="N18" s="53">
        <v>1812</v>
      </c>
      <c r="O18" s="53">
        <v>1910</v>
      </c>
      <c r="P18" s="53">
        <v>1976</v>
      </c>
      <c r="Q18" s="53">
        <v>1853</v>
      </c>
      <c r="R18" s="53">
        <v>1812</v>
      </c>
      <c r="S18" s="53">
        <v>1904</v>
      </c>
      <c r="T18" s="53">
        <v>2712</v>
      </c>
      <c r="U18" s="53">
        <v>2730</v>
      </c>
      <c r="V18" s="53">
        <v>2616</v>
      </c>
      <c r="X18" s="51" t="s">
        <v>75</v>
      </c>
      <c r="Y18" s="49" t="s">
        <v>68</v>
      </c>
      <c r="Z18" s="35">
        <f>K18/K17*100</f>
        <v>2.5327849556174096</v>
      </c>
      <c r="AA18" s="35">
        <f t="shared" ref="AA18:AK18" si="6">L18/L17*100</f>
        <v>3.0081694821379119</v>
      </c>
      <c r="AB18" s="35">
        <f t="shared" si="6"/>
        <v>3.1312423339758193</v>
      </c>
      <c r="AC18" s="35">
        <f t="shared" si="6"/>
        <v>3.1795051763467272</v>
      </c>
      <c r="AD18" s="35">
        <f t="shared" si="6"/>
        <v>3.4549499846245681</v>
      </c>
      <c r="AE18" s="35">
        <f t="shared" si="6"/>
        <v>3.5741417357016241</v>
      </c>
      <c r="AF18" s="35">
        <f t="shared" si="6"/>
        <v>3.4129001362949865</v>
      </c>
      <c r="AG18" s="35">
        <f t="shared" si="6"/>
        <v>3.4313632662336433</v>
      </c>
      <c r="AH18" s="35">
        <f t="shared" si="6"/>
        <v>3.5710936474295254</v>
      </c>
      <c r="AI18" s="35">
        <f t="shared" si="6"/>
        <v>5.1875514068746531</v>
      </c>
      <c r="AJ18" s="35">
        <f t="shared" si="6"/>
        <v>5.4568350356793065</v>
      </c>
      <c r="AK18" s="35">
        <f t="shared" si="6"/>
        <v>5.2989790957705392</v>
      </c>
      <c r="AL18" s="35"/>
    </row>
    <row r="19" spans="1:50" x14ac:dyDescent="0.25">
      <c r="A19" s="52"/>
      <c r="B19" s="49" t="s">
        <v>69</v>
      </c>
      <c r="C19" s="41" t="s">
        <v>66</v>
      </c>
      <c r="D19" s="50">
        <v>87804</v>
      </c>
      <c r="E19" s="50">
        <v>94388</v>
      </c>
      <c r="F19" s="50">
        <v>88902</v>
      </c>
      <c r="G19" s="50">
        <v>96860</v>
      </c>
      <c r="H19" s="50">
        <v>98238</v>
      </c>
      <c r="I19" s="50">
        <v>93632</v>
      </c>
      <c r="J19" s="50">
        <v>76620</v>
      </c>
      <c r="K19" s="50">
        <v>68905</v>
      </c>
      <c r="L19" s="50">
        <v>54997</v>
      </c>
      <c r="M19" s="50">
        <v>54610</v>
      </c>
      <c r="N19" s="50">
        <v>54662</v>
      </c>
      <c r="O19" s="50">
        <v>53118</v>
      </c>
      <c r="P19" s="50">
        <v>53049</v>
      </c>
      <c r="Q19" s="50">
        <v>52191</v>
      </c>
      <c r="R19" s="50">
        <v>50762</v>
      </c>
      <c r="S19" s="50">
        <v>51190</v>
      </c>
      <c r="T19" s="50">
        <v>49515</v>
      </c>
      <c r="U19" s="50">
        <v>47260</v>
      </c>
      <c r="V19" s="50">
        <v>46725</v>
      </c>
      <c r="X19" s="51" t="s">
        <v>75</v>
      </c>
      <c r="Y19" s="49" t="s">
        <v>69</v>
      </c>
      <c r="Z19" s="35">
        <f>K19/K17*100</f>
        <v>95.419107362940196</v>
      </c>
      <c r="AA19" s="35">
        <f t="shared" ref="AA19:AI19" si="7">L19/L17*100</f>
        <v>95.190044309055665</v>
      </c>
      <c r="AB19" s="35">
        <f t="shared" si="7"/>
        <v>95.689504117750133</v>
      </c>
      <c r="AC19" s="35">
        <f t="shared" si="7"/>
        <v>95.91507281979294</v>
      </c>
      <c r="AD19" s="35">
        <f t="shared" si="7"/>
        <v>96.083787059312982</v>
      </c>
      <c r="AE19" s="35">
        <f t="shared" si="7"/>
        <v>95.95376768078718</v>
      </c>
      <c r="AF19" s="35">
        <f t="shared" si="7"/>
        <v>96.126643828047293</v>
      </c>
      <c r="AG19" s="35">
        <f t="shared" si="7"/>
        <v>96.127407351298118</v>
      </c>
      <c r="AH19" s="35">
        <f t="shared" si="7"/>
        <v>96.010653262561661</v>
      </c>
      <c r="AI19" s="35">
        <f t="shared" si="7"/>
        <v>94.712982268214773</v>
      </c>
      <c r="AJ19" s="35">
        <f>U19/U17*100</f>
        <v>94.465210178096697</v>
      </c>
      <c r="AK19" s="35">
        <f>V19/V17*100</f>
        <v>94.64632960622265</v>
      </c>
      <c r="AL19" s="35"/>
    </row>
    <row r="20" spans="1:50" x14ac:dyDescent="0.25">
      <c r="A20" s="54"/>
      <c r="B20" s="49" t="s">
        <v>70</v>
      </c>
      <c r="C20" s="41" t="s">
        <v>66</v>
      </c>
      <c r="D20" s="53">
        <v>25</v>
      </c>
      <c r="E20" s="53">
        <v>27</v>
      </c>
      <c r="F20" s="53">
        <v>25</v>
      </c>
      <c r="G20" s="53">
        <v>131</v>
      </c>
      <c r="H20" s="53">
        <v>217</v>
      </c>
      <c r="I20" s="53">
        <v>197</v>
      </c>
      <c r="J20" s="53">
        <v>191</v>
      </c>
      <c r="K20" s="53">
        <v>1479</v>
      </c>
      <c r="L20" s="53">
        <v>1041</v>
      </c>
      <c r="M20" s="53">
        <v>673</v>
      </c>
      <c r="N20" s="53">
        <v>516</v>
      </c>
      <c r="O20" s="53">
        <v>255</v>
      </c>
      <c r="P20" s="53">
        <v>261</v>
      </c>
      <c r="Q20" s="53">
        <v>250</v>
      </c>
      <c r="R20" s="53">
        <v>233</v>
      </c>
      <c r="S20" s="53">
        <v>223</v>
      </c>
      <c r="T20" s="53">
        <v>52</v>
      </c>
      <c r="U20" s="53">
        <v>39</v>
      </c>
      <c r="V20" s="53">
        <v>27</v>
      </c>
      <c r="X20" s="51" t="s">
        <v>75</v>
      </c>
      <c r="Y20" s="49" t="s">
        <v>71</v>
      </c>
      <c r="Z20" s="55">
        <f>K20/K17*100</f>
        <v>2.0481076814423993</v>
      </c>
      <c r="AA20" s="55">
        <f t="shared" ref="AA20:AK20" si="8">L20/L17*100</f>
        <v>1.8017862088064249</v>
      </c>
      <c r="AB20" s="55">
        <f t="shared" si="8"/>
        <v>1.1792535482740496</v>
      </c>
      <c r="AC20" s="55">
        <f t="shared" si="8"/>
        <v>0.90542200386032634</v>
      </c>
      <c r="AD20" s="55">
        <f t="shared" si="8"/>
        <v>0.46126295606244239</v>
      </c>
      <c r="AE20" s="55">
        <f t="shared" si="8"/>
        <v>0.47209058351119632</v>
      </c>
      <c r="AF20" s="55">
        <f t="shared" si="8"/>
        <v>0.46045603565771537</v>
      </c>
      <c r="AG20" s="55">
        <f t="shared" si="8"/>
        <v>0.4412293824682334</v>
      </c>
      <c r="AH20" s="55">
        <f t="shared" si="8"/>
        <v>0.41825309000881516</v>
      </c>
      <c r="AI20" s="55">
        <f t="shared" si="8"/>
        <v>9.9466324910575943E-2</v>
      </c>
      <c r="AJ20" s="55">
        <f t="shared" si="8"/>
        <v>7.7954786223990089E-2</v>
      </c>
      <c r="AK20" s="55">
        <f t="shared" si="8"/>
        <v>5.4691298006806034E-2</v>
      </c>
      <c r="AL20" s="55"/>
    </row>
    <row r="21" spans="1:50" x14ac:dyDescent="0.25">
      <c r="A21" s="48" t="s">
        <v>76</v>
      </c>
      <c r="B21" s="49" t="s">
        <v>67</v>
      </c>
      <c r="C21" s="41" t="s">
        <v>66</v>
      </c>
      <c r="D21" s="50">
        <v>61896</v>
      </c>
      <c r="E21" s="50">
        <v>63039</v>
      </c>
      <c r="F21" s="50">
        <v>58504</v>
      </c>
      <c r="G21" s="50">
        <v>57557</v>
      </c>
      <c r="H21" s="50">
        <v>55643</v>
      </c>
      <c r="I21" s="50">
        <v>52171</v>
      </c>
      <c r="J21" s="50">
        <v>46356</v>
      </c>
      <c r="K21" s="50">
        <v>42672</v>
      </c>
      <c r="L21" s="50">
        <v>39277</v>
      </c>
      <c r="M21" s="50">
        <v>37559</v>
      </c>
      <c r="N21" s="50">
        <v>35462</v>
      </c>
      <c r="O21" s="50">
        <v>34278</v>
      </c>
      <c r="P21" s="50">
        <v>33210</v>
      </c>
      <c r="Q21" s="50">
        <v>32304</v>
      </c>
      <c r="R21" s="50">
        <v>31929</v>
      </c>
      <c r="S21" s="50">
        <v>30538</v>
      </c>
      <c r="T21" s="50">
        <v>30809</v>
      </c>
      <c r="U21" s="50">
        <v>31480</v>
      </c>
      <c r="V21" s="50">
        <v>32565</v>
      </c>
      <c r="X21" s="51" t="s">
        <v>77</v>
      </c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</row>
    <row r="22" spans="1:50" ht="21" x14ac:dyDescent="0.25">
      <c r="A22" s="52"/>
      <c r="B22" s="49" t="s">
        <v>68</v>
      </c>
      <c r="C22" s="41" t="s">
        <v>66</v>
      </c>
      <c r="D22" s="53">
        <v>1299</v>
      </c>
      <c r="E22" s="53">
        <v>1327</v>
      </c>
      <c r="F22" s="53">
        <v>1308</v>
      </c>
      <c r="G22" s="53">
        <v>1954</v>
      </c>
      <c r="H22" s="53">
        <v>2687</v>
      </c>
      <c r="I22" s="53">
        <v>2886</v>
      </c>
      <c r="J22" s="53">
        <v>2611</v>
      </c>
      <c r="K22" s="53">
        <v>2675</v>
      </c>
      <c r="L22" s="53">
        <v>2389</v>
      </c>
      <c r="M22" s="53">
        <v>2185</v>
      </c>
      <c r="N22" s="53">
        <v>2189</v>
      </c>
      <c r="O22" s="53">
        <v>2232</v>
      </c>
      <c r="P22" s="53">
        <v>2184</v>
      </c>
      <c r="Q22" s="53">
        <v>2104</v>
      </c>
      <c r="R22" s="53">
        <v>2059</v>
      </c>
      <c r="S22" s="53">
        <v>1913</v>
      </c>
      <c r="T22" s="53">
        <v>2110</v>
      </c>
      <c r="U22" s="53">
        <v>1874</v>
      </c>
      <c r="V22" s="53">
        <v>2017</v>
      </c>
      <c r="X22" s="51" t="s">
        <v>77</v>
      </c>
      <c r="Y22" s="49" t="s">
        <v>68</v>
      </c>
      <c r="Z22" s="35">
        <f>K22/K21*100</f>
        <v>6.2687476565429323</v>
      </c>
      <c r="AA22" s="35">
        <f t="shared" ref="AA22:AK22" si="9">L22/L21*100</f>
        <v>6.0824401048959951</v>
      </c>
      <c r="AB22" s="35">
        <f t="shared" si="9"/>
        <v>5.8175137783221063</v>
      </c>
      <c r="AC22" s="35">
        <f t="shared" si="9"/>
        <v>6.1728046923467375</v>
      </c>
      <c r="AD22" s="35">
        <f t="shared" si="9"/>
        <v>6.5114650796429192</v>
      </c>
      <c r="AE22" s="35">
        <f t="shared" si="9"/>
        <v>6.5763324299909662</v>
      </c>
      <c r="AF22" s="35">
        <f t="shared" si="9"/>
        <v>6.5131253095591886</v>
      </c>
      <c r="AG22" s="35">
        <f t="shared" si="9"/>
        <v>6.4486830154405084</v>
      </c>
      <c r="AH22" s="35">
        <f t="shared" si="9"/>
        <v>6.2643264129936469</v>
      </c>
      <c r="AI22" s="35">
        <f t="shared" si="9"/>
        <v>6.848648122301924</v>
      </c>
      <c r="AJ22" s="35">
        <f t="shared" si="9"/>
        <v>5.9529860228716647</v>
      </c>
      <c r="AK22" s="35">
        <f t="shared" si="9"/>
        <v>6.1937663135267922</v>
      </c>
      <c r="AL22" s="35"/>
    </row>
    <row r="23" spans="1:50" x14ac:dyDescent="0.25">
      <c r="A23" s="52"/>
      <c r="B23" s="49" t="s">
        <v>69</v>
      </c>
      <c r="C23" s="41" t="s">
        <v>66</v>
      </c>
      <c r="D23" s="50">
        <v>60589</v>
      </c>
      <c r="E23" s="50">
        <v>61685</v>
      </c>
      <c r="F23" s="50">
        <v>57187</v>
      </c>
      <c r="G23" s="50">
        <v>55589</v>
      </c>
      <c r="H23" s="50">
        <v>52937</v>
      </c>
      <c r="I23" s="50">
        <v>49275</v>
      </c>
      <c r="J23" s="50">
        <v>43735</v>
      </c>
      <c r="K23" s="50">
        <v>39962</v>
      </c>
      <c r="L23" s="50">
        <v>36873</v>
      </c>
      <c r="M23" s="50">
        <v>35306</v>
      </c>
      <c r="N23" s="50">
        <v>33173</v>
      </c>
      <c r="O23" s="50">
        <v>31960</v>
      </c>
      <c r="P23" s="50">
        <v>30963</v>
      </c>
      <c r="Q23" s="50">
        <v>30145</v>
      </c>
      <c r="R23" s="50">
        <v>29844</v>
      </c>
      <c r="S23" s="50">
        <v>28606</v>
      </c>
      <c r="T23" s="50">
        <v>28670</v>
      </c>
      <c r="U23" s="50">
        <v>29577</v>
      </c>
      <c r="V23" s="50">
        <v>30525</v>
      </c>
      <c r="X23" s="51" t="s">
        <v>77</v>
      </c>
      <c r="Y23" s="49" t="s">
        <v>69</v>
      </c>
      <c r="Z23" s="35">
        <f>K23/K21*100</f>
        <v>93.649231346081734</v>
      </c>
      <c r="AA23" s="35">
        <f t="shared" ref="AA23:AK23" si="10">L23/L21*100</f>
        <v>93.879369605621605</v>
      </c>
      <c r="AB23" s="35">
        <f t="shared" si="10"/>
        <v>94.001437737958952</v>
      </c>
      <c r="AC23" s="35">
        <f t="shared" si="10"/>
        <v>93.545203316225823</v>
      </c>
      <c r="AD23" s="35">
        <f t="shared" si="10"/>
        <v>93.237645136822451</v>
      </c>
      <c r="AE23" s="35">
        <f t="shared" si="10"/>
        <v>93.233965672990067</v>
      </c>
      <c r="AF23" s="35">
        <f t="shared" si="10"/>
        <v>93.31661713719663</v>
      </c>
      <c r="AG23" s="35">
        <f t="shared" si="10"/>
        <v>93.469886310250871</v>
      </c>
      <c r="AH23" s="35">
        <f t="shared" si="10"/>
        <v>93.673456022005368</v>
      </c>
      <c r="AI23" s="35">
        <f t="shared" si="10"/>
        <v>93.057223538576395</v>
      </c>
      <c r="AJ23" s="35">
        <f t="shared" si="10"/>
        <v>93.954891994917418</v>
      </c>
      <c r="AK23" s="35">
        <f t="shared" si="10"/>
        <v>93.735605711653619</v>
      </c>
      <c r="AL23" s="35"/>
    </row>
    <row r="24" spans="1:50" x14ac:dyDescent="0.25">
      <c r="A24" s="54"/>
      <c r="B24" s="49" t="s">
        <v>70</v>
      </c>
      <c r="C24" s="41" t="s">
        <v>66</v>
      </c>
      <c r="D24" s="53">
        <v>8</v>
      </c>
      <c r="E24" s="53">
        <v>27</v>
      </c>
      <c r="F24" s="53">
        <v>9</v>
      </c>
      <c r="G24" s="53">
        <v>14</v>
      </c>
      <c r="H24" s="53">
        <v>19</v>
      </c>
      <c r="I24" s="53">
        <v>10</v>
      </c>
      <c r="J24" s="53">
        <v>10</v>
      </c>
      <c r="K24" s="53">
        <v>35</v>
      </c>
      <c r="L24" s="53">
        <v>15</v>
      </c>
      <c r="M24" s="53">
        <v>68</v>
      </c>
      <c r="N24" s="53">
        <v>100</v>
      </c>
      <c r="O24" s="53">
        <v>86</v>
      </c>
      <c r="P24" s="53">
        <v>63</v>
      </c>
      <c r="Q24" s="53">
        <v>55</v>
      </c>
      <c r="R24" s="53">
        <v>26</v>
      </c>
      <c r="S24" s="53">
        <v>19</v>
      </c>
      <c r="T24" s="53">
        <v>29</v>
      </c>
      <c r="U24" s="53">
        <v>29</v>
      </c>
      <c r="V24" s="53">
        <v>23</v>
      </c>
      <c r="X24" s="51" t="s">
        <v>77</v>
      </c>
      <c r="Y24" s="49" t="s">
        <v>71</v>
      </c>
      <c r="Z24" s="55">
        <f>K24/K21*100</f>
        <v>8.2020997375328086E-2</v>
      </c>
      <c r="AA24" s="55">
        <f t="shared" ref="AA24:AK24" si="11">L24/L21*100</f>
        <v>3.8190289482394273E-2</v>
      </c>
      <c r="AB24" s="55">
        <f t="shared" si="11"/>
        <v>0.18104848371894885</v>
      </c>
      <c r="AC24" s="55">
        <f t="shared" si="11"/>
        <v>0.28199199142744347</v>
      </c>
      <c r="AD24" s="55">
        <f t="shared" si="11"/>
        <v>0.25088978353462865</v>
      </c>
      <c r="AE24" s="55">
        <f t="shared" si="11"/>
        <v>0.18970189701897019</v>
      </c>
      <c r="AF24" s="55">
        <f t="shared" si="11"/>
        <v>0.17025755324418029</v>
      </c>
      <c r="AG24" s="55">
        <f t="shared" si="11"/>
        <v>8.1430674308622247E-2</v>
      </c>
      <c r="AH24" s="55">
        <f t="shared" si="11"/>
        <v>6.2217565000982383E-2</v>
      </c>
      <c r="AI24" s="55">
        <f t="shared" si="11"/>
        <v>9.4128339121685223E-2</v>
      </c>
      <c r="AJ24" s="55">
        <f t="shared" si="11"/>
        <v>9.2121982210927572E-2</v>
      </c>
      <c r="AK24" s="55">
        <f t="shared" si="11"/>
        <v>7.0627974819591585E-2</v>
      </c>
      <c r="AL24" s="55"/>
      <c r="AM24" s="56" t="s">
        <v>78</v>
      </c>
    </row>
    <row r="25" spans="1:50" ht="23.1" customHeight="1" x14ac:dyDescent="0.25">
      <c r="A25" s="48" t="s">
        <v>79</v>
      </c>
      <c r="B25" s="49" t="s">
        <v>67</v>
      </c>
      <c r="C25" s="41" t="s">
        <v>66</v>
      </c>
      <c r="D25" s="50">
        <v>71678</v>
      </c>
      <c r="E25" s="50">
        <v>73466</v>
      </c>
      <c r="F25" s="50">
        <v>72987</v>
      </c>
      <c r="G25" s="50">
        <v>77133</v>
      </c>
      <c r="H25" s="50">
        <v>76222</v>
      </c>
      <c r="I25" s="50">
        <v>76693</v>
      </c>
      <c r="J25" s="50">
        <v>71449</v>
      </c>
      <c r="K25" s="50">
        <v>67601</v>
      </c>
      <c r="L25" s="50">
        <v>66016</v>
      </c>
      <c r="M25" s="50">
        <v>62320</v>
      </c>
      <c r="N25" s="50">
        <v>59989</v>
      </c>
      <c r="O25" s="50">
        <v>56039</v>
      </c>
      <c r="P25" s="50">
        <v>54473</v>
      </c>
      <c r="Q25" s="50">
        <v>53255</v>
      </c>
      <c r="R25" s="50">
        <v>49062</v>
      </c>
      <c r="S25" s="50">
        <v>54048</v>
      </c>
      <c r="T25" s="50">
        <v>51776</v>
      </c>
      <c r="U25" s="50">
        <v>50881</v>
      </c>
      <c r="V25" s="50">
        <v>42430</v>
      </c>
      <c r="X25" s="51" t="s">
        <v>80</v>
      </c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57" t="s">
        <v>81</v>
      </c>
      <c r="AN25" s="58" t="s">
        <v>82</v>
      </c>
      <c r="AO25" s="59"/>
      <c r="AP25" s="59"/>
      <c r="AQ25" s="59"/>
      <c r="AR25" s="59"/>
      <c r="AS25" s="59"/>
      <c r="AT25" s="59"/>
      <c r="AU25" s="59"/>
    </row>
    <row r="26" spans="1:50" ht="21.75" thickBot="1" x14ac:dyDescent="0.3">
      <c r="A26" s="52"/>
      <c r="B26" s="49" t="s">
        <v>68</v>
      </c>
      <c r="C26" s="41" t="s">
        <v>66</v>
      </c>
      <c r="D26" s="53">
        <v>896</v>
      </c>
      <c r="E26" s="53">
        <v>1122</v>
      </c>
      <c r="F26" s="53">
        <v>1305</v>
      </c>
      <c r="G26" s="53">
        <v>1408</v>
      </c>
      <c r="H26" s="53">
        <v>1702</v>
      </c>
      <c r="I26" s="53">
        <v>2094</v>
      </c>
      <c r="J26" s="53">
        <v>2226</v>
      </c>
      <c r="K26" s="53">
        <v>2317</v>
      </c>
      <c r="L26" s="53">
        <v>2045</v>
      </c>
      <c r="M26" s="53">
        <v>2286</v>
      </c>
      <c r="N26" s="53">
        <v>2524</v>
      </c>
      <c r="O26" s="53">
        <v>2151</v>
      </c>
      <c r="P26" s="53">
        <v>2158</v>
      </c>
      <c r="Q26" s="53">
        <v>2223</v>
      </c>
      <c r="R26" s="53">
        <v>2067</v>
      </c>
      <c r="S26" s="53">
        <v>2241</v>
      </c>
      <c r="T26" s="53">
        <v>2157</v>
      </c>
      <c r="U26" s="53">
        <v>2101</v>
      </c>
      <c r="V26" s="53">
        <v>1722</v>
      </c>
      <c r="X26" s="51" t="s">
        <v>80</v>
      </c>
      <c r="Y26" s="49" t="s">
        <v>68</v>
      </c>
      <c r="Z26" s="35">
        <f>K26/K25*100</f>
        <v>3.4274640907678879</v>
      </c>
      <c r="AA26" s="35">
        <f t="shared" ref="AA26:AK26" si="12">L26/L25*100</f>
        <v>3.0977338826951044</v>
      </c>
      <c r="AB26" s="35">
        <f t="shared" si="12"/>
        <v>3.6681643132220798</v>
      </c>
      <c r="AC26" s="35">
        <f t="shared" si="12"/>
        <v>4.2074380303055561</v>
      </c>
      <c r="AD26" s="35">
        <f t="shared" si="12"/>
        <v>3.8383982583557881</v>
      </c>
      <c r="AE26" s="35">
        <f t="shared" si="12"/>
        <v>3.9615956528922589</v>
      </c>
      <c r="AF26" s="35">
        <f t="shared" si="12"/>
        <v>4.174255938409539</v>
      </c>
      <c r="AG26" s="35">
        <f t="shared" si="12"/>
        <v>4.2130365659777427</v>
      </c>
      <c r="AH26" s="35">
        <f t="shared" si="12"/>
        <v>4.1463143872113672</v>
      </c>
      <c r="AI26" s="35">
        <f t="shared" si="12"/>
        <v>4.1660228677379481</v>
      </c>
      <c r="AJ26" s="35">
        <f t="shared" si="12"/>
        <v>4.1292427428706198</v>
      </c>
      <c r="AK26" s="35">
        <f t="shared" si="12"/>
        <v>4.0584492104642944</v>
      </c>
      <c r="AL26" s="35"/>
      <c r="AM26" s="60"/>
      <c r="AN26" s="61" t="s">
        <v>56</v>
      </c>
      <c r="AO26" s="61" t="s">
        <v>57</v>
      </c>
      <c r="AP26" s="62" t="s">
        <v>58</v>
      </c>
      <c r="AQ26" s="62" t="s">
        <v>59</v>
      </c>
      <c r="AR26" s="62" t="s">
        <v>61</v>
      </c>
      <c r="AS26" s="62">
        <v>2014</v>
      </c>
      <c r="AT26" s="62">
        <v>2015</v>
      </c>
      <c r="AU26" s="62">
        <v>2016</v>
      </c>
      <c r="AV26" s="62">
        <v>2017</v>
      </c>
      <c r="AW26" s="62">
        <v>2018</v>
      </c>
      <c r="AX26" s="62">
        <v>2019</v>
      </c>
    </row>
    <row r="27" spans="1:50" x14ac:dyDescent="0.25">
      <c r="A27" s="52"/>
      <c r="B27" s="49" t="s">
        <v>69</v>
      </c>
      <c r="C27" s="41" t="s">
        <v>66</v>
      </c>
      <c r="D27" s="50">
        <v>70765</v>
      </c>
      <c r="E27" s="50">
        <v>72334</v>
      </c>
      <c r="F27" s="50">
        <v>71678</v>
      </c>
      <c r="G27" s="50">
        <v>75725</v>
      </c>
      <c r="H27" s="50">
        <v>74513</v>
      </c>
      <c r="I27" s="50">
        <v>74595</v>
      </c>
      <c r="J27" s="50">
        <v>69200</v>
      </c>
      <c r="K27" s="50">
        <v>65281</v>
      </c>
      <c r="L27" s="50">
        <v>63969</v>
      </c>
      <c r="M27" s="50">
        <v>59981</v>
      </c>
      <c r="N27" s="50">
        <v>57416</v>
      </c>
      <c r="O27" s="50">
        <v>53858</v>
      </c>
      <c r="P27" s="50">
        <v>52298</v>
      </c>
      <c r="Q27" s="50">
        <v>51011</v>
      </c>
      <c r="R27" s="50">
        <v>46981</v>
      </c>
      <c r="S27" s="50">
        <v>51803</v>
      </c>
      <c r="T27" s="50">
        <v>49615</v>
      </c>
      <c r="U27" s="50">
        <v>48777</v>
      </c>
      <c r="V27" s="50">
        <v>40704</v>
      </c>
      <c r="X27" s="51" t="s">
        <v>80</v>
      </c>
      <c r="Y27" s="49" t="s">
        <v>69</v>
      </c>
      <c r="Z27" s="35">
        <f>K27/K25*100</f>
        <v>96.568098105057615</v>
      </c>
      <c r="AA27" s="35">
        <f t="shared" ref="AA27:AK27" si="13">L27/L25*100</f>
        <v>96.899236548715464</v>
      </c>
      <c r="AB27" s="35">
        <f t="shared" si="13"/>
        <v>96.246790757381262</v>
      </c>
      <c r="AC27" s="35">
        <f t="shared" si="13"/>
        <v>95.710880328060142</v>
      </c>
      <c r="AD27" s="35">
        <f t="shared" si="13"/>
        <v>96.108067595781506</v>
      </c>
      <c r="AE27" s="35">
        <f t="shared" si="13"/>
        <v>96.007196225653075</v>
      </c>
      <c r="AF27" s="35">
        <f t="shared" si="13"/>
        <v>95.786311144493482</v>
      </c>
      <c r="AG27" s="35">
        <f t="shared" si="13"/>
        <v>95.758428111369284</v>
      </c>
      <c r="AH27" s="35">
        <f t="shared" si="13"/>
        <v>95.846284783895797</v>
      </c>
      <c r="AI27" s="35">
        <f t="shared" si="13"/>
        <v>95.826251545117429</v>
      </c>
      <c r="AJ27" s="35">
        <f t="shared" si="13"/>
        <v>95.864861146596951</v>
      </c>
      <c r="AK27" s="35">
        <f t="shared" si="13"/>
        <v>95.932123497525339</v>
      </c>
      <c r="AL27" s="35"/>
      <c r="AM27" s="63" t="s">
        <v>75</v>
      </c>
      <c r="AN27" s="64">
        <v>57776</v>
      </c>
      <c r="AO27" s="64">
        <v>57070</v>
      </c>
      <c r="AP27" s="65">
        <v>56990</v>
      </c>
      <c r="AQ27" s="65">
        <v>55283</v>
      </c>
      <c r="AR27" s="65">
        <v>55286</v>
      </c>
      <c r="AS27" s="65">
        <v>54294</v>
      </c>
      <c r="AT27" s="65">
        <v>52807</v>
      </c>
      <c r="AU27" s="65">
        <v>53317</v>
      </c>
      <c r="AV27" s="65">
        <v>52279</v>
      </c>
      <c r="AW27" s="65">
        <v>50029</v>
      </c>
      <c r="AX27" s="65">
        <v>49368</v>
      </c>
    </row>
    <row r="28" spans="1:50" x14ac:dyDescent="0.25">
      <c r="A28" s="54"/>
      <c r="B28" s="49" t="s">
        <v>70</v>
      </c>
      <c r="C28" s="41" t="s">
        <v>66</v>
      </c>
      <c r="D28" s="53">
        <v>17</v>
      </c>
      <c r="E28" s="53">
        <v>10</v>
      </c>
      <c r="F28" s="53">
        <v>4</v>
      </c>
      <c r="G28" s="53">
        <v>0</v>
      </c>
      <c r="H28" s="53">
        <v>7</v>
      </c>
      <c r="I28" s="53">
        <v>4</v>
      </c>
      <c r="J28" s="53">
        <v>23</v>
      </c>
      <c r="K28" s="53">
        <v>3</v>
      </c>
      <c r="L28" s="53">
        <v>2</v>
      </c>
      <c r="M28" s="53">
        <v>53</v>
      </c>
      <c r="N28" s="53">
        <v>49</v>
      </c>
      <c r="O28" s="53">
        <v>30</v>
      </c>
      <c r="P28" s="53">
        <v>17</v>
      </c>
      <c r="Q28" s="53">
        <v>21</v>
      </c>
      <c r="R28" s="53">
        <v>14</v>
      </c>
      <c r="S28" s="53">
        <v>4</v>
      </c>
      <c r="T28" s="53">
        <v>4</v>
      </c>
      <c r="U28" s="53">
        <v>3</v>
      </c>
      <c r="V28" s="53">
        <v>4</v>
      </c>
      <c r="X28" s="51" t="s">
        <v>80</v>
      </c>
      <c r="Y28" s="49" t="s">
        <v>71</v>
      </c>
      <c r="Z28" s="55">
        <f>K28/K25*100</f>
        <v>4.4378041744944597E-3</v>
      </c>
      <c r="AA28" s="55">
        <f t="shared" ref="AA28:AK28" si="14">L28/L25*100</f>
        <v>3.0295685894328648E-3</v>
      </c>
      <c r="AB28" s="55">
        <f t="shared" si="14"/>
        <v>8.5044929396662389E-2</v>
      </c>
      <c r="AC28" s="55">
        <f t="shared" si="14"/>
        <v>8.1681641634299626E-2</v>
      </c>
      <c r="AD28" s="55">
        <f t="shared" si="14"/>
        <v>5.3534145862702755E-2</v>
      </c>
      <c r="AE28" s="55">
        <f t="shared" si="14"/>
        <v>3.1208121454665613E-2</v>
      </c>
      <c r="AF28" s="55">
        <f t="shared" si="14"/>
        <v>3.9432917096986195E-2</v>
      </c>
      <c r="AG28" s="55">
        <f t="shared" si="14"/>
        <v>2.8535322652969715E-2</v>
      </c>
      <c r="AH28" s="55">
        <f t="shared" si="14"/>
        <v>7.4008288928359969E-3</v>
      </c>
      <c r="AI28" s="55">
        <f t="shared" si="14"/>
        <v>7.7255871446229906E-3</v>
      </c>
      <c r="AJ28" s="55">
        <f t="shared" si="14"/>
        <v>5.8961105324187814E-3</v>
      </c>
      <c r="AK28" s="55">
        <f t="shared" si="14"/>
        <v>9.4272920103700211E-3</v>
      </c>
      <c r="AL28" s="55"/>
      <c r="AM28" s="63" t="s">
        <v>77</v>
      </c>
      <c r="AN28" s="64">
        <v>39277</v>
      </c>
      <c r="AO28" s="64">
        <v>37559</v>
      </c>
      <c r="AP28" s="65">
        <v>35462</v>
      </c>
      <c r="AQ28" s="65">
        <v>34278</v>
      </c>
      <c r="AR28" s="65">
        <v>33210</v>
      </c>
      <c r="AS28" s="65">
        <v>32304</v>
      </c>
      <c r="AT28" s="65">
        <v>31929</v>
      </c>
      <c r="AU28" s="65">
        <v>30538</v>
      </c>
      <c r="AV28" s="65">
        <v>30809</v>
      </c>
      <c r="AW28" s="65">
        <v>31480</v>
      </c>
      <c r="AX28" s="65">
        <v>32565</v>
      </c>
    </row>
    <row r="29" spans="1:50" x14ac:dyDescent="0.25">
      <c r="A29" s="48" t="s">
        <v>83</v>
      </c>
      <c r="B29" s="49" t="s">
        <v>67</v>
      </c>
      <c r="C29" s="41" t="s">
        <v>66</v>
      </c>
      <c r="D29" s="50">
        <v>108522</v>
      </c>
      <c r="E29" s="50">
        <v>112653</v>
      </c>
      <c r="F29" s="50">
        <v>113192</v>
      </c>
      <c r="G29" s="50">
        <v>116073</v>
      </c>
      <c r="H29" s="50">
        <v>116039</v>
      </c>
      <c r="I29" s="50">
        <v>112864</v>
      </c>
      <c r="J29" s="50">
        <v>92708</v>
      </c>
      <c r="K29" s="50">
        <v>77959</v>
      </c>
      <c r="L29" s="50">
        <v>73376</v>
      </c>
      <c r="M29" s="50">
        <v>66590</v>
      </c>
      <c r="N29" s="50">
        <v>65238</v>
      </c>
      <c r="O29" s="50">
        <v>61542</v>
      </c>
      <c r="P29" s="50">
        <v>61070</v>
      </c>
      <c r="Q29" s="50">
        <v>56836</v>
      </c>
      <c r="R29" s="50">
        <v>51306</v>
      </c>
      <c r="S29" s="50">
        <v>45849</v>
      </c>
      <c r="T29" s="50">
        <v>44212</v>
      </c>
      <c r="U29" s="50">
        <v>44234</v>
      </c>
      <c r="V29" s="50">
        <v>42845</v>
      </c>
      <c r="X29" s="51" t="s">
        <v>84</v>
      </c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63" t="s">
        <v>80</v>
      </c>
      <c r="AN29" s="64">
        <v>66016</v>
      </c>
      <c r="AO29" s="64">
        <v>62320</v>
      </c>
      <c r="AP29" s="65">
        <v>59989</v>
      </c>
      <c r="AQ29" s="65">
        <v>56039</v>
      </c>
      <c r="AR29" s="65">
        <v>54473</v>
      </c>
      <c r="AS29" s="65">
        <v>53255</v>
      </c>
      <c r="AT29" s="65">
        <v>49062</v>
      </c>
      <c r="AU29" s="65">
        <v>54048</v>
      </c>
      <c r="AV29" s="65">
        <v>51776</v>
      </c>
      <c r="AW29" s="65">
        <v>50881</v>
      </c>
      <c r="AX29" s="65">
        <v>42430</v>
      </c>
    </row>
    <row r="30" spans="1:50" ht="15" customHeight="1" x14ac:dyDescent="0.25">
      <c r="A30" s="52"/>
      <c r="B30" s="49" t="s">
        <v>68</v>
      </c>
      <c r="C30" s="41" t="s">
        <v>66</v>
      </c>
      <c r="D30" s="53">
        <v>829</v>
      </c>
      <c r="E30" s="53">
        <v>976</v>
      </c>
      <c r="F30" s="53">
        <v>1206</v>
      </c>
      <c r="G30" s="53">
        <v>1324</v>
      </c>
      <c r="H30" s="53">
        <v>1510</v>
      </c>
      <c r="I30" s="53">
        <v>1692</v>
      </c>
      <c r="J30" s="53">
        <v>1821</v>
      </c>
      <c r="K30" s="53">
        <v>1914</v>
      </c>
      <c r="L30" s="53">
        <v>1893</v>
      </c>
      <c r="M30" s="53">
        <v>2229</v>
      </c>
      <c r="N30" s="53">
        <v>2310</v>
      </c>
      <c r="O30" s="53">
        <v>2451</v>
      </c>
      <c r="P30" s="53">
        <v>2692</v>
      </c>
      <c r="Q30" s="53">
        <v>2747</v>
      </c>
      <c r="R30" s="53">
        <v>2418</v>
      </c>
      <c r="S30" s="53">
        <v>2546</v>
      </c>
      <c r="T30" s="53">
        <v>2326</v>
      </c>
      <c r="U30" s="53">
        <v>2366</v>
      </c>
      <c r="V30" s="53">
        <v>2213</v>
      </c>
      <c r="X30" s="51" t="s">
        <v>84</v>
      </c>
      <c r="Y30" s="49" t="s">
        <v>68</v>
      </c>
      <c r="Z30" s="35">
        <f>K30/K29*100</f>
        <v>2.4551366744057774</v>
      </c>
      <c r="AA30" s="35">
        <f t="shared" ref="AA30:AK30" si="15">L30/L29*100</f>
        <v>2.5798626253815962</v>
      </c>
      <c r="AB30" s="35">
        <f t="shared" si="15"/>
        <v>3.34734945186965</v>
      </c>
      <c r="AC30" s="35">
        <f t="shared" si="15"/>
        <v>3.5408810815782212</v>
      </c>
      <c r="AD30" s="35">
        <f t="shared" si="15"/>
        <v>3.9826459978551236</v>
      </c>
      <c r="AE30" s="35">
        <f t="shared" si="15"/>
        <v>4.4080563288030135</v>
      </c>
      <c r="AF30" s="35">
        <f t="shared" si="15"/>
        <v>4.8332043071292841</v>
      </c>
      <c r="AG30" s="35">
        <f t="shared" si="15"/>
        <v>4.7128990761314462</v>
      </c>
      <c r="AH30" s="35">
        <f t="shared" si="15"/>
        <v>5.5530109707954374</v>
      </c>
      <c r="AI30" s="35">
        <f t="shared" si="15"/>
        <v>5.2610151090201756</v>
      </c>
      <c r="AJ30" s="35">
        <f t="shared" si="15"/>
        <v>5.3488266943979745</v>
      </c>
      <c r="AK30" s="35">
        <f t="shared" si="15"/>
        <v>5.1651301202007236</v>
      </c>
      <c r="AL30" s="35"/>
      <c r="AM30" s="63" t="s">
        <v>84</v>
      </c>
      <c r="AN30" s="64">
        <v>73376</v>
      </c>
      <c r="AO30" s="64">
        <v>66590</v>
      </c>
      <c r="AP30" s="65">
        <v>65238</v>
      </c>
      <c r="AQ30" s="65">
        <v>61542</v>
      </c>
      <c r="AR30" s="65">
        <v>61070</v>
      </c>
      <c r="AS30" s="65">
        <v>56836</v>
      </c>
      <c r="AT30" s="65">
        <v>51306</v>
      </c>
      <c r="AU30" s="65">
        <v>45849</v>
      </c>
      <c r="AV30" s="65">
        <v>44212</v>
      </c>
      <c r="AW30" s="65">
        <v>44234</v>
      </c>
      <c r="AX30" s="65">
        <v>42845</v>
      </c>
    </row>
    <row r="31" spans="1:50" x14ac:dyDescent="0.25">
      <c r="A31" s="52"/>
      <c r="B31" s="49" t="s">
        <v>69</v>
      </c>
      <c r="C31" s="41" t="s">
        <v>66</v>
      </c>
      <c r="D31" s="50">
        <v>107616</v>
      </c>
      <c r="E31" s="50">
        <v>111641</v>
      </c>
      <c r="F31" s="50">
        <v>111936</v>
      </c>
      <c r="G31" s="50">
        <v>114718</v>
      </c>
      <c r="H31" s="50">
        <v>114498</v>
      </c>
      <c r="I31" s="50">
        <v>111137</v>
      </c>
      <c r="J31" s="50">
        <v>90859</v>
      </c>
      <c r="K31" s="50">
        <v>76018</v>
      </c>
      <c r="L31" s="50">
        <v>70096</v>
      </c>
      <c r="M31" s="50">
        <v>64305</v>
      </c>
      <c r="N31" s="50">
        <v>61041</v>
      </c>
      <c r="O31" s="50">
        <v>58435</v>
      </c>
      <c r="P31" s="50">
        <v>58108</v>
      </c>
      <c r="Q31" s="50">
        <v>53946</v>
      </c>
      <c r="R31" s="50">
        <v>48856</v>
      </c>
      <c r="S31" s="50">
        <v>43240</v>
      </c>
      <c r="T31" s="50">
        <v>41849</v>
      </c>
      <c r="U31" s="50">
        <v>41836</v>
      </c>
      <c r="V31" s="50">
        <v>40609</v>
      </c>
      <c r="X31" s="51" t="s">
        <v>84</v>
      </c>
      <c r="Y31" s="49" t="s">
        <v>69</v>
      </c>
      <c r="Z31" s="35">
        <f>K31/K29*100</f>
        <v>97.510229736143359</v>
      </c>
      <c r="AA31" s="35">
        <f t="shared" ref="AA31:AK31" si="16">L31/L29*100</f>
        <v>95.529873528129087</v>
      </c>
      <c r="AB31" s="35">
        <f t="shared" si="16"/>
        <v>96.568553836912457</v>
      </c>
      <c r="AC31" s="35">
        <f t="shared" si="16"/>
        <v>93.566632943989703</v>
      </c>
      <c r="AD31" s="35">
        <f t="shared" si="16"/>
        <v>94.951415293620613</v>
      </c>
      <c r="AE31" s="35">
        <f t="shared" si="16"/>
        <v>95.149828066153603</v>
      </c>
      <c r="AF31" s="35">
        <f t="shared" si="16"/>
        <v>94.91519459497502</v>
      </c>
      <c r="AG31" s="35">
        <f>R31/R29*100</f>
        <v>95.22473005106616</v>
      </c>
      <c r="AH31" s="35">
        <f t="shared" si="16"/>
        <v>94.30958145215817</v>
      </c>
      <c r="AI31" s="35">
        <f t="shared" si="16"/>
        <v>94.655297204378897</v>
      </c>
      <c r="AJ31" s="35">
        <f t="shared" si="16"/>
        <v>94.578830763665962</v>
      </c>
      <c r="AK31" s="35">
        <f t="shared" si="16"/>
        <v>94.781188003267587</v>
      </c>
      <c r="AL31" s="35"/>
      <c r="AM31" s="66" t="s">
        <v>73</v>
      </c>
      <c r="AN31" s="67">
        <v>236445</v>
      </c>
      <c r="AO31" s="67">
        <v>223539</v>
      </c>
      <c r="AP31" s="68">
        <v>217679</v>
      </c>
      <c r="AQ31" s="68">
        <v>207142</v>
      </c>
      <c r="AR31" s="68">
        <v>204039</v>
      </c>
      <c r="AS31" s="68">
        <v>196689</v>
      </c>
      <c r="AT31" s="68">
        <v>185104</v>
      </c>
      <c r="AU31" s="68">
        <v>183752</v>
      </c>
      <c r="AV31" s="68">
        <v>179076</v>
      </c>
      <c r="AW31" s="68">
        <v>176624</v>
      </c>
      <c r="AX31" s="68">
        <v>167208</v>
      </c>
    </row>
    <row r="32" spans="1:50" x14ac:dyDescent="0.25">
      <c r="A32" s="54"/>
      <c r="B32" s="49" t="s">
        <v>70</v>
      </c>
      <c r="C32" s="41" t="s">
        <v>66</v>
      </c>
      <c r="D32" s="53">
        <v>77</v>
      </c>
      <c r="E32" s="53">
        <v>36</v>
      </c>
      <c r="F32" s="53">
        <v>50</v>
      </c>
      <c r="G32" s="53">
        <v>31</v>
      </c>
      <c r="H32" s="53">
        <v>31</v>
      </c>
      <c r="I32" s="53">
        <v>35</v>
      </c>
      <c r="J32" s="53">
        <v>28</v>
      </c>
      <c r="K32" s="53">
        <v>27</v>
      </c>
      <c r="L32" s="53">
        <v>1387</v>
      </c>
      <c r="M32" s="53">
        <v>56</v>
      </c>
      <c r="N32" s="53">
        <v>1887</v>
      </c>
      <c r="O32" s="53">
        <v>656</v>
      </c>
      <c r="P32" s="53">
        <v>270</v>
      </c>
      <c r="Q32" s="53">
        <v>143</v>
      </c>
      <c r="R32" s="53">
        <v>32</v>
      </c>
      <c r="S32" s="53">
        <v>63</v>
      </c>
      <c r="T32" s="53">
        <v>37</v>
      </c>
      <c r="U32" s="53">
        <v>32</v>
      </c>
      <c r="V32" s="53">
        <v>23</v>
      </c>
      <c r="X32" s="51" t="s">
        <v>84</v>
      </c>
      <c r="Y32" s="49" t="s">
        <v>71</v>
      </c>
      <c r="Z32" s="55">
        <f>K32/K29*100</f>
        <v>3.4633589450865199E-2</v>
      </c>
      <c r="AA32" s="55">
        <f t="shared" ref="AA32:AK32" si="17">L32/L29*100</f>
        <v>1.8902638464893156</v>
      </c>
      <c r="AB32" s="55">
        <f t="shared" si="17"/>
        <v>8.4096711217900591E-2</v>
      </c>
      <c r="AC32" s="55">
        <f t="shared" si="17"/>
        <v>2.8924859744320792</v>
      </c>
      <c r="AD32" s="55">
        <f t="shared" si="17"/>
        <v>1.06593870852426</v>
      </c>
      <c r="AE32" s="55">
        <f t="shared" si="17"/>
        <v>0.44211560504339287</v>
      </c>
      <c r="AF32" s="55">
        <f t="shared" si="17"/>
        <v>0.2516010978956999</v>
      </c>
      <c r="AG32" s="55">
        <f t="shared" si="17"/>
        <v>6.2370872802401278E-2</v>
      </c>
      <c r="AH32" s="55">
        <f t="shared" si="17"/>
        <v>0.13740757704639142</v>
      </c>
      <c r="AI32" s="55">
        <f t="shared" si="17"/>
        <v>8.3687686600922823E-2</v>
      </c>
      <c r="AJ32" s="55">
        <f t="shared" si="17"/>
        <v>7.2342541936067276E-2</v>
      </c>
      <c r="AK32" s="55">
        <f t="shared" si="17"/>
        <v>5.3681876531683971E-2</v>
      </c>
      <c r="AL32" s="55"/>
      <c r="AM32" s="69" t="s">
        <v>20</v>
      </c>
      <c r="AN32" s="70">
        <v>10772445</v>
      </c>
      <c r="AO32" s="70">
        <v>10397710</v>
      </c>
      <c r="AP32" s="71">
        <v>9873106</v>
      </c>
      <c r="AQ32" s="71">
        <v>9377003</v>
      </c>
      <c r="AR32" s="71">
        <v>8981323</v>
      </c>
      <c r="AS32" s="71">
        <v>8682018</v>
      </c>
      <c r="AT32" s="71">
        <v>8468060</v>
      </c>
      <c r="AU32" s="71">
        <v>8237782</v>
      </c>
      <c r="AV32" s="71">
        <v>8068572</v>
      </c>
      <c r="AW32" s="71">
        <v>7920359</v>
      </c>
      <c r="AX32" s="71">
        <v>7764143</v>
      </c>
    </row>
    <row r="33" spans="1:39" x14ac:dyDescent="0.25">
      <c r="A33" s="72" t="s">
        <v>85</v>
      </c>
      <c r="P33"/>
      <c r="Q33"/>
    </row>
    <row r="34" spans="1:39" x14ac:dyDescent="0.25">
      <c r="P34"/>
      <c r="Q34"/>
      <c r="X34" s="73" t="s">
        <v>69</v>
      </c>
      <c r="Y34" s="74"/>
    </row>
    <row r="35" spans="1:39" x14ac:dyDescent="0.25">
      <c r="Y35" s="75" t="s">
        <v>56</v>
      </c>
      <c r="Z35" s="39" t="s">
        <v>57</v>
      </c>
      <c r="AA35" s="39" t="s">
        <v>58</v>
      </c>
      <c r="AB35" s="39" t="s">
        <v>59</v>
      </c>
      <c r="AC35" s="39" t="s">
        <v>61</v>
      </c>
      <c r="AD35" s="39" t="s">
        <v>62</v>
      </c>
      <c r="AE35" s="39" t="s">
        <v>63</v>
      </c>
      <c r="AF35" s="39" t="s">
        <v>60</v>
      </c>
      <c r="AG35" s="39" t="s">
        <v>86</v>
      </c>
      <c r="AH35" s="39">
        <v>2018</v>
      </c>
      <c r="AI35" s="39">
        <v>2019</v>
      </c>
      <c r="AM35" s="76"/>
    </row>
    <row r="36" spans="1:39" x14ac:dyDescent="0.25">
      <c r="X36" s="51" t="s">
        <v>20</v>
      </c>
      <c r="Y36" s="55">
        <v>94.672908517982691</v>
      </c>
      <c r="Z36" s="35">
        <v>94.472744479313235</v>
      </c>
      <c r="AA36" s="35">
        <v>94.131036372950931</v>
      </c>
      <c r="AB36" s="35">
        <v>93.928710484575944</v>
      </c>
      <c r="AC36" s="35">
        <v>93.832044566262667</v>
      </c>
      <c r="AD36" s="35">
        <v>93.694415284557124</v>
      </c>
      <c r="AE36" s="35">
        <v>92.843874511989753</v>
      </c>
      <c r="AF36" s="35">
        <v>93.601979270633777</v>
      </c>
      <c r="AG36" s="35">
        <v>93.569655200449304</v>
      </c>
      <c r="AH36" s="35">
        <v>93.491570268468891</v>
      </c>
      <c r="AI36" s="35">
        <v>93.535783666014396</v>
      </c>
      <c r="AM36" s="76" t="s">
        <v>87</v>
      </c>
    </row>
    <row r="37" spans="1:39" x14ac:dyDescent="0.25">
      <c r="X37" s="51" t="s">
        <v>73</v>
      </c>
      <c r="Y37" s="55">
        <v>95.554991647106093</v>
      </c>
      <c r="Z37" s="35">
        <v>95.823100219648467</v>
      </c>
      <c r="AA37" s="35">
        <v>94.7689028339895</v>
      </c>
      <c r="AB37" s="35">
        <v>95.282945998397238</v>
      </c>
      <c r="AC37" s="35">
        <v>95.284724979048121</v>
      </c>
      <c r="AD37" s="35">
        <v>95.222915363848514</v>
      </c>
      <c r="AE37" s="35">
        <v>95.321008730227334</v>
      </c>
      <c r="AF37" s="35">
        <v>95.149440550306934</v>
      </c>
      <c r="AG37" s="35">
        <v>94.735754651656279</v>
      </c>
      <c r="AH37" s="35">
        <v>94.805915390886852</v>
      </c>
      <c r="AI37" s="35">
        <v>94.829792832878809</v>
      </c>
    </row>
    <row r="38" spans="1:39" x14ac:dyDescent="0.25">
      <c r="X38" s="51" t="s">
        <v>75</v>
      </c>
      <c r="Y38" s="55">
        <v>95.190044309055665</v>
      </c>
      <c r="Z38" s="35">
        <v>95.689504117750133</v>
      </c>
      <c r="AA38" s="35">
        <v>95.91507281979294</v>
      </c>
      <c r="AB38" s="35">
        <v>96.083787059312982</v>
      </c>
      <c r="AC38" s="35">
        <v>95.95376768078718</v>
      </c>
      <c r="AD38" s="35">
        <v>96.126643828047293</v>
      </c>
      <c r="AE38" s="35">
        <v>96.127407351298118</v>
      </c>
      <c r="AF38" s="35">
        <v>96.010653262561661</v>
      </c>
      <c r="AG38" s="35">
        <v>94.712982268214773</v>
      </c>
      <c r="AH38" s="35">
        <v>94.465210178096697</v>
      </c>
      <c r="AI38" s="35">
        <v>94.64632960622265</v>
      </c>
    </row>
    <row r="39" spans="1:39" x14ac:dyDescent="0.25">
      <c r="X39" s="51" t="s">
        <v>77</v>
      </c>
      <c r="Y39" s="55">
        <v>93.879369605621605</v>
      </c>
      <c r="Z39" s="35">
        <v>94.001437737958952</v>
      </c>
      <c r="AA39" s="35">
        <v>93.545203316225823</v>
      </c>
      <c r="AB39" s="35">
        <v>93.237645136822451</v>
      </c>
      <c r="AC39" s="35">
        <v>93.233965672990067</v>
      </c>
      <c r="AD39" s="35">
        <v>93.31661713719663</v>
      </c>
      <c r="AE39" s="35">
        <v>93.469886310250871</v>
      </c>
      <c r="AF39" s="35">
        <v>93.673456022005368</v>
      </c>
      <c r="AG39" s="35">
        <v>93.057223538576395</v>
      </c>
      <c r="AH39" s="35">
        <v>93.954891994917418</v>
      </c>
      <c r="AI39" s="35">
        <v>93.735605711653619</v>
      </c>
    </row>
    <row r="40" spans="1:39" x14ac:dyDescent="0.25">
      <c r="X40" s="51" t="s">
        <v>80</v>
      </c>
      <c r="Y40" s="55">
        <v>96.899236548715464</v>
      </c>
      <c r="Z40" s="35">
        <v>96.246790757381262</v>
      </c>
      <c r="AA40" s="35">
        <v>95.710880328060142</v>
      </c>
      <c r="AB40" s="35">
        <v>96.108067595781506</v>
      </c>
      <c r="AC40" s="35">
        <v>96.007196225653075</v>
      </c>
      <c r="AD40" s="35">
        <v>95.786311144493482</v>
      </c>
      <c r="AE40" s="35">
        <v>95.758428111369284</v>
      </c>
      <c r="AF40" s="35">
        <v>95.846284783895797</v>
      </c>
      <c r="AG40" s="35">
        <v>95.826251545117429</v>
      </c>
      <c r="AH40" s="35">
        <v>95.864861146596951</v>
      </c>
      <c r="AI40" s="35">
        <v>95.932123497525339</v>
      </c>
    </row>
    <row r="41" spans="1:39" x14ac:dyDescent="0.25">
      <c r="X41" s="51" t="s">
        <v>84</v>
      </c>
      <c r="Y41" s="55">
        <v>95.529873528129087</v>
      </c>
      <c r="Z41" s="35">
        <v>96.568553836912457</v>
      </c>
      <c r="AA41" s="35">
        <v>93.566632943989703</v>
      </c>
      <c r="AB41" s="35">
        <v>94.951415293620613</v>
      </c>
      <c r="AC41" s="35">
        <v>95.149828066153603</v>
      </c>
      <c r="AD41" s="35">
        <v>94.91519459497502</v>
      </c>
      <c r="AE41" s="35">
        <v>95.22473005106616</v>
      </c>
      <c r="AF41" s="35">
        <v>94.30958145215817</v>
      </c>
      <c r="AG41" s="35">
        <v>94.655297204378897</v>
      </c>
      <c r="AH41" s="35">
        <v>94.578830763665962</v>
      </c>
      <c r="AI41" s="35">
        <v>94.781188003267587</v>
      </c>
    </row>
    <row r="46" spans="1:39" x14ac:dyDescent="0.25">
      <c r="X46" s="77" t="s">
        <v>68</v>
      </c>
      <c r="Y46" s="78"/>
    </row>
    <row r="47" spans="1:39" x14ac:dyDescent="0.25">
      <c r="Y47" s="75" t="s">
        <v>56</v>
      </c>
      <c r="Z47" s="39" t="s">
        <v>57</v>
      </c>
      <c r="AA47" s="39" t="s">
        <v>58</v>
      </c>
      <c r="AB47" s="39" t="s">
        <v>59</v>
      </c>
      <c r="AC47" s="39" t="s">
        <v>61</v>
      </c>
      <c r="AD47" s="39" t="s">
        <v>62</v>
      </c>
      <c r="AE47" s="39" t="s">
        <v>63</v>
      </c>
      <c r="AF47" s="39" t="s">
        <v>60</v>
      </c>
      <c r="AG47" s="39" t="s">
        <v>86</v>
      </c>
      <c r="AH47" s="39">
        <v>2018</v>
      </c>
      <c r="AI47" s="39">
        <v>2019</v>
      </c>
    </row>
    <row r="48" spans="1:39" x14ac:dyDescent="0.25">
      <c r="X48" s="51" t="s">
        <v>20</v>
      </c>
      <c r="Y48" s="55">
        <v>5.1314441614693784</v>
      </c>
      <c r="Z48" s="35">
        <v>5.2946850796954337</v>
      </c>
      <c r="AA48" s="35">
        <v>5.6652789912313306</v>
      </c>
      <c r="AB48" s="35">
        <v>5.8609344584831637</v>
      </c>
      <c r="AC48" s="35">
        <v>5.9647003008354114</v>
      </c>
      <c r="AD48" s="35">
        <v>6.0941361789390438</v>
      </c>
      <c r="AE48" s="35">
        <v>6.1150724014709388</v>
      </c>
      <c r="AF48" s="35">
        <v>6.2368001483894568</v>
      </c>
      <c r="AG48" s="35">
        <v>6.3470710802357599</v>
      </c>
      <c r="AH48" s="35">
        <v>6.4587350144103315</v>
      </c>
      <c r="AI48" s="35">
        <v>6.3959280502690383</v>
      </c>
    </row>
    <row r="49" spans="24:38" x14ac:dyDescent="0.25">
      <c r="X49" s="51" t="s">
        <v>73</v>
      </c>
      <c r="Y49" s="55">
        <v>3.4109412336907106</v>
      </c>
      <c r="Z49" s="35">
        <v>3.7966529330452405</v>
      </c>
      <c r="AA49" s="35">
        <v>4.0587286784669168</v>
      </c>
      <c r="AB49" s="35">
        <v>4.2212588465883307</v>
      </c>
      <c r="AC49" s="35">
        <v>4.4158224653130036</v>
      </c>
      <c r="AD49" s="35">
        <v>4.5386371378165524</v>
      </c>
      <c r="AE49" s="35">
        <v>4.5142190336243404</v>
      </c>
      <c r="AF49" s="35">
        <v>4.6823980147154858</v>
      </c>
      <c r="AG49" s="35">
        <v>5.1961178494047227</v>
      </c>
      <c r="AH49" s="35">
        <v>5.1357686384636292</v>
      </c>
      <c r="AI49" s="35">
        <v>5.1241567389120144</v>
      </c>
    </row>
    <row r="50" spans="24:38" x14ac:dyDescent="0.25">
      <c r="X50" s="51" t="s">
        <v>75</v>
      </c>
      <c r="Y50" s="55">
        <v>3.0081694821379119</v>
      </c>
      <c r="Z50" s="35">
        <v>3.1312423339758193</v>
      </c>
      <c r="AA50" s="35">
        <v>3.1795051763467272</v>
      </c>
      <c r="AB50" s="35">
        <v>3.4549499846245681</v>
      </c>
      <c r="AC50" s="35">
        <v>3.5741417357016241</v>
      </c>
      <c r="AD50" s="35">
        <v>3.4129001362949865</v>
      </c>
      <c r="AE50" s="35">
        <v>3.4313632662336433</v>
      </c>
      <c r="AF50" s="35">
        <v>3.5710936474295254</v>
      </c>
      <c r="AG50" s="35">
        <v>5.1875514068746531</v>
      </c>
      <c r="AH50" s="35">
        <v>5.4568350356793065</v>
      </c>
      <c r="AI50" s="35">
        <v>5.2989790957705392</v>
      </c>
    </row>
    <row r="51" spans="24:38" x14ac:dyDescent="0.25">
      <c r="X51" s="51" t="s">
        <v>77</v>
      </c>
      <c r="Y51" s="55">
        <v>6.0824401048959951</v>
      </c>
      <c r="Z51" s="35">
        <v>5.8175137783221063</v>
      </c>
      <c r="AA51" s="35">
        <v>6.1728046923467375</v>
      </c>
      <c r="AB51" s="35">
        <v>6.5114650796429192</v>
      </c>
      <c r="AC51" s="35">
        <v>6.5763324299909662</v>
      </c>
      <c r="AD51" s="35">
        <v>6.5131253095591886</v>
      </c>
      <c r="AE51" s="35">
        <v>6.4486830154405084</v>
      </c>
      <c r="AF51" s="35">
        <v>6.2643264129936469</v>
      </c>
      <c r="AG51" s="35">
        <v>6.848648122301924</v>
      </c>
      <c r="AH51" s="35">
        <v>5.9529860228716647</v>
      </c>
      <c r="AI51" s="35">
        <v>6.1937663135267922</v>
      </c>
      <c r="AL51" s="79" t="s">
        <v>88</v>
      </c>
    </row>
    <row r="52" spans="24:38" x14ac:dyDescent="0.25">
      <c r="X52" s="51" t="s">
        <v>80</v>
      </c>
      <c r="Y52" s="55">
        <v>3.0977338826951044</v>
      </c>
      <c r="Z52" s="35">
        <v>3.6681643132220798</v>
      </c>
      <c r="AA52" s="35">
        <v>4.2074380303055561</v>
      </c>
      <c r="AB52" s="35">
        <v>3.8383982583557881</v>
      </c>
      <c r="AC52" s="35">
        <v>3.9615956528922589</v>
      </c>
      <c r="AD52" s="35">
        <v>4.174255938409539</v>
      </c>
      <c r="AE52" s="35">
        <v>4.2130365659777427</v>
      </c>
      <c r="AF52" s="35">
        <v>4.1463143872113672</v>
      </c>
      <c r="AG52" s="35">
        <v>4.1660228677379481</v>
      </c>
      <c r="AH52" s="35">
        <v>4.1292427428706198</v>
      </c>
      <c r="AI52" s="35">
        <v>4.0584492104642944</v>
      </c>
      <c r="AL52" s="79" t="s">
        <v>89</v>
      </c>
    </row>
    <row r="53" spans="24:38" x14ac:dyDescent="0.25">
      <c r="X53" s="51" t="s">
        <v>84</v>
      </c>
      <c r="Y53" s="55">
        <v>2.5798626253815962</v>
      </c>
      <c r="Z53" s="35">
        <v>3.34734945186965</v>
      </c>
      <c r="AA53" s="35">
        <v>3.5408810815782212</v>
      </c>
      <c r="AB53" s="35">
        <v>3.9826459978551236</v>
      </c>
      <c r="AC53" s="35">
        <v>4.4080563288030135</v>
      </c>
      <c r="AD53" s="35">
        <v>4.8332043071292841</v>
      </c>
      <c r="AE53" s="35">
        <v>4.7128990761314462</v>
      </c>
      <c r="AF53" s="35">
        <v>5.5530109707954374</v>
      </c>
      <c r="AG53" s="35">
        <v>5.2610151090201756</v>
      </c>
      <c r="AH53" s="35">
        <v>5.3488266943979745</v>
      </c>
      <c r="AI53" s="35">
        <v>5.1651301202007236</v>
      </c>
      <c r="AL53" s="80"/>
    </row>
    <row r="68" spans="38:38" x14ac:dyDescent="0.25">
      <c r="AL68" t="s">
        <v>90</v>
      </c>
    </row>
  </sheetData>
  <mergeCells count="19">
    <mergeCell ref="X46:Y46"/>
    <mergeCell ref="A21:A24"/>
    <mergeCell ref="A25:A28"/>
    <mergeCell ref="AM25:AM26"/>
    <mergeCell ref="AN25:AU25"/>
    <mergeCell ref="A29:A32"/>
    <mergeCell ref="X34:Y34"/>
    <mergeCell ref="A6:C6"/>
    <mergeCell ref="D6:V6"/>
    <mergeCell ref="A7:C7"/>
    <mergeCell ref="A9:A12"/>
    <mergeCell ref="A13:A16"/>
    <mergeCell ref="A17:A20"/>
    <mergeCell ref="A3:C3"/>
    <mergeCell ref="D3:V3"/>
    <mergeCell ref="A4:C4"/>
    <mergeCell ref="D4:V4"/>
    <mergeCell ref="A5:C5"/>
    <mergeCell ref="D5:V5"/>
  </mergeCells>
  <hyperlinks>
    <hyperlink ref="A33" r:id="rId1" tooltip="Click once to display linked information. Click and hold to select this cell." display="http://dativ7a.istat.it/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P34"/>
  <sheetViews>
    <sheetView zoomScaleNormal="100" workbookViewId="0">
      <selection activeCell="Y24" sqref="Y24"/>
    </sheetView>
  </sheetViews>
  <sheetFormatPr defaultRowHeight="15" x14ac:dyDescent="0.25"/>
  <cols>
    <col min="1" max="1" width="22.7109375" customWidth="1"/>
    <col min="2" max="4" width="14.7109375" customWidth="1"/>
    <col min="5" max="5" width="2.7109375" customWidth="1"/>
    <col min="6" max="8" width="14.7109375" customWidth="1"/>
    <col min="11" max="11" width="18.85546875" bestFit="1" customWidth="1"/>
    <col min="14" max="14" width="9.42578125" bestFit="1" customWidth="1"/>
  </cols>
  <sheetData>
    <row r="2" spans="1:16" x14ac:dyDescent="0.25">
      <c r="A2" s="1" t="s">
        <v>91</v>
      </c>
    </row>
    <row r="3" spans="1:16" x14ac:dyDescent="0.25">
      <c r="P3" s="79" t="s">
        <v>92</v>
      </c>
    </row>
    <row r="4" spans="1:16" x14ac:dyDescent="0.25">
      <c r="A4" s="81" t="s">
        <v>93</v>
      </c>
      <c r="B4" s="81" t="s">
        <v>94</v>
      </c>
      <c r="C4" s="81"/>
      <c r="D4" s="81"/>
      <c r="E4" s="82"/>
      <c r="F4" s="81" t="s">
        <v>95</v>
      </c>
      <c r="G4" s="81"/>
      <c r="H4" s="81"/>
      <c r="K4" s="81" t="s">
        <v>93</v>
      </c>
      <c r="L4" s="81" t="s">
        <v>96</v>
      </c>
      <c r="M4" s="81"/>
      <c r="P4" s="79" t="s">
        <v>97</v>
      </c>
    </row>
    <row r="5" spans="1:16" ht="25.5" customHeight="1" x14ac:dyDescent="0.25">
      <c r="A5" s="83"/>
      <c r="B5" s="84" t="s">
        <v>98</v>
      </c>
      <c r="C5" s="84" t="s">
        <v>99</v>
      </c>
      <c r="D5" s="84" t="s">
        <v>11</v>
      </c>
      <c r="E5" s="85"/>
      <c r="F5" s="84" t="s">
        <v>98</v>
      </c>
      <c r="G5" s="84" t="s">
        <v>99</v>
      </c>
      <c r="H5" s="84" t="s">
        <v>11</v>
      </c>
      <c r="K5" s="83"/>
      <c r="L5" s="84" t="s">
        <v>7</v>
      </c>
      <c r="M5" s="84" t="s">
        <v>100</v>
      </c>
      <c r="P5" s="86"/>
    </row>
    <row r="6" spans="1:16" x14ac:dyDescent="0.25">
      <c r="K6" s="87" t="s">
        <v>101</v>
      </c>
      <c r="L6" s="88">
        <v>85.129988519365796</v>
      </c>
      <c r="M6" s="88">
        <v>22.392354210470817</v>
      </c>
      <c r="N6" s="89">
        <f t="shared" ref="N6:N27" si="0">L6+M6</f>
        <v>107.52234272983661</v>
      </c>
    </row>
    <row r="7" spans="1:16" x14ac:dyDescent="0.25">
      <c r="A7" s="87" t="s">
        <v>102</v>
      </c>
      <c r="B7" s="88">
        <v>81.861874809771464</v>
      </c>
      <c r="C7" s="88">
        <v>6.1352211088529875</v>
      </c>
      <c r="D7" s="88">
        <v>87.997095918624453</v>
      </c>
      <c r="E7" s="88"/>
      <c r="F7" s="88">
        <v>24.280236529726508</v>
      </c>
      <c r="G7" s="88">
        <v>2.6154588514584147</v>
      </c>
      <c r="H7" s="88">
        <v>26.895695381184922</v>
      </c>
      <c r="K7" s="87" t="s">
        <v>103</v>
      </c>
      <c r="L7" s="88">
        <v>87.11359898989032</v>
      </c>
      <c r="M7" s="88">
        <v>23.394440644124757</v>
      </c>
      <c r="N7" s="89">
        <f t="shared" si="0"/>
        <v>110.50803963401508</v>
      </c>
    </row>
    <row r="8" spans="1:16" x14ac:dyDescent="0.25">
      <c r="A8" s="87" t="s">
        <v>104</v>
      </c>
      <c r="B8" s="88">
        <v>84.476338946476233</v>
      </c>
      <c r="C8" s="88">
        <v>17.083374972311958</v>
      </c>
      <c r="D8" s="88">
        <v>101.55971391878819</v>
      </c>
      <c r="E8" s="88"/>
      <c r="F8" s="88">
        <v>32.373217368063337</v>
      </c>
      <c r="G8" s="88">
        <v>5.5971930824823781</v>
      </c>
      <c r="H8" s="88">
        <v>37.970410450545714</v>
      </c>
      <c r="K8" s="87" t="s">
        <v>105</v>
      </c>
      <c r="L8" s="88">
        <v>99.569053106970756</v>
      </c>
      <c r="M8" s="88">
        <v>11.077213147678846</v>
      </c>
      <c r="N8" s="89">
        <f t="shared" si="0"/>
        <v>110.6462662546496</v>
      </c>
    </row>
    <row r="9" spans="1:16" x14ac:dyDescent="0.25">
      <c r="A9" s="87" t="s">
        <v>103</v>
      </c>
      <c r="B9" s="88">
        <v>83.031542316881058</v>
      </c>
      <c r="C9" s="88">
        <v>4.0820566730092684</v>
      </c>
      <c r="D9" s="88">
        <v>87.11359898989032</v>
      </c>
      <c r="E9" s="88"/>
      <c r="F9" s="88">
        <v>22.258140949827531</v>
      </c>
      <c r="G9" s="88">
        <v>1.1362996942972259</v>
      </c>
      <c r="H9" s="88">
        <v>23.394440644124757</v>
      </c>
      <c r="K9" s="87" t="s">
        <v>106</v>
      </c>
      <c r="L9" s="88">
        <v>90.277594375335582</v>
      </c>
      <c r="M9" s="88">
        <v>21.553538360537683</v>
      </c>
      <c r="N9" s="89">
        <f t="shared" si="0"/>
        <v>111.83113273587327</v>
      </c>
    </row>
    <row r="10" spans="1:16" x14ac:dyDescent="0.25">
      <c r="A10" s="87" t="s">
        <v>107</v>
      </c>
      <c r="B10" s="88">
        <v>98.716403063873017</v>
      </c>
      <c r="C10" s="88">
        <v>5.166992439476914</v>
      </c>
      <c r="D10" s="88">
        <v>103.88339550334993</v>
      </c>
      <c r="E10" s="88"/>
      <c r="F10" s="88">
        <v>27.323208331303338</v>
      </c>
      <c r="G10" s="88">
        <v>1.5770960750438556</v>
      </c>
      <c r="H10" s="88">
        <v>28.900304406347193</v>
      </c>
      <c r="K10" s="87" t="s">
        <v>102</v>
      </c>
      <c r="L10" s="88">
        <v>87.997095918624453</v>
      </c>
      <c r="M10" s="88">
        <v>26.895695381184922</v>
      </c>
      <c r="N10" s="89">
        <f t="shared" si="0"/>
        <v>114.89279129980937</v>
      </c>
    </row>
    <row r="11" spans="1:16" x14ac:dyDescent="0.25">
      <c r="A11" s="87" t="s">
        <v>108</v>
      </c>
      <c r="B11" s="88">
        <v>74.367690987632628</v>
      </c>
      <c r="C11" s="88">
        <v>13.28522826147827</v>
      </c>
      <c r="D11" s="88">
        <v>87.652919249110894</v>
      </c>
      <c r="E11" s="88"/>
      <c r="F11" s="88">
        <v>31.320826547040806</v>
      </c>
      <c r="G11" s="88">
        <v>4.5866795842989942</v>
      </c>
      <c r="H11" s="88">
        <v>35.907506131339801</v>
      </c>
      <c r="K11" s="87" t="s">
        <v>109</v>
      </c>
      <c r="L11" s="88">
        <v>88.191930753648933</v>
      </c>
      <c r="M11" s="88">
        <v>28.060103912413219</v>
      </c>
      <c r="N11" s="89">
        <f t="shared" si="0"/>
        <v>116.25203466606214</v>
      </c>
    </row>
    <row r="12" spans="1:16" x14ac:dyDescent="0.25">
      <c r="A12" s="87" t="s">
        <v>106</v>
      </c>
      <c r="B12" s="88">
        <v>84.423608941442112</v>
      </c>
      <c r="C12" s="88">
        <v>5.853985433893472</v>
      </c>
      <c r="D12" s="88">
        <v>90.277594375335582</v>
      </c>
      <c r="E12" s="88"/>
      <c r="F12" s="88">
        <v>18.826534097639012</v>
      </c>
      <c r="G12" s="88">
        <v>2.7270042628986713</v>
      </c>
      <c r="H12" s="88">
        <v>21.553538360537683</v>
      </c>
      <c r="K12" s="87" t="s">
        <v>110</v>
      </c>
      <c r="L12" s="88">
        <v>80.791243173346942</v>
      </c>
      <c r="M12" s="88">
        <v>35.523433892326118</v>
      </c>
      <c r="N12" s="89">
        <f t="shared" si="0"/>
        <v>116.31467706567307</v>
      </c>
    </row>
    <row r="13" spans="1:16" x14ac:dyDescent="0.25">
      <c r="A13" s="87" t="s">
        <v>111</v>
      </c>
      <c r="B13" s="88">
        <v>85.672287119110038</v>
      </c>
      <c r="C13" s="88">
        <v>7.1908634434999952</v>
      </c>
      <c r="D13" s="88">
        <v>92.863150562610031</v>
      </c>
      <c r="E13" s="88"/>
      <c r="F13" s="88">
        <v>23.640546071974732</v>
      </c>
      <c r="G13" s="88">
        <v>2.1494214402645331</v>
      </c>
      <c r="H13" s="88">
        <v>25.789967512239265</v>
      </c>
      <c r="K13" s="87" t="s">
        <v>112</v>
      </c>
      <c r="L13" s="88">
        <v>90.169664265749859</v>
      </c>
      <c r="M13" s="88">
        <v>27.05940157329556</v>
      </c>
      <c r="N13" s="89">
        <f t="shared" si="0"/>
        <v>117.22906583904542</v>
      </c>
    </row>
    <row r="14" spans="1:16" x14ac:dyDescent="0.25">
      <c r="A14" s="87" t="s">
        <v>113</v>
      </c>
      <c r="B14" s="88">
        <v>82.674757948572733</v>
      </c>
      <c r="C14" s="88">
        <v>13.67959850925874</v>
      </c>
      <c r="D14" s="88">
        <v>96.354356457831472</v>
      </c>
      <c r="E14" s="88"/>
      <c r="F14" s="88">
        <v>32.768790310213923</v>
      </c>
      <c r="G14" s="88">
        <v>3.9888783920768298</v>
      </c>
      <c r="H14" s="88">
        <v>36.757668702290751</v>
      </c>
      <c r="K14" s="87" t="s">
        <v>114</v>
      </c>
      <c r="L14" s="88">
        <v>87.408913863471611</v>
      </c>
      <c r="M14" s="88">
        <v>30.282132262615075</v>
      </c>
      <c r="N14" s="89">
        <f t="shared" si="0"/>
        <v>117.69104612608669</v>
      </c>
    </row>
    <row r="15" spans="1:16" x14ac:dyDescent="0.25">
      <c r="A15" s="87" t="s">
        <v>115</v>
      </c>
      <c r="B15" s="88">
        <v>92.614165853613883</v>
      </c>
      <c r="C15" s="88">
        <v>6.0725186232688495</v>
      </c>
      <c r="D15" s="88">
        <v>98.686684476882732</v>
      </c>
      <c r="E15" s="88"/>
      <c r="F15" s="88">
        <v>22.441566335183566</v>
      </c>
      <c r="G15" s="88">
        <v>2.375370624843816</v>
      </c>
      <c r="H15" s="88">
        <v>24.816936960027384</v>
      </c>
      <c r="K15" s="90" t="s">
        <v>116</v>
      </c>
      <c r="L15" s="91">
        <v>90.093321343533461</v>
      </c>
      <c r="M15" s="91">
        <v>27.821334495355536</v>
      </c>
      <c r="N15" s="89">
        <f t="shared" si="0"/>
        <v>117.91465583888899</v>
      </c>
    </row>
    <row r="16" spans="1:16" x14ac:dyDescent="0.25">
      <c r="A16" s="87" t="s">
        <v>114</v>
      </c>
      <c r="B16" s="88">
        <v>81.449799073256543</v>
      </c>
      <c r="C16" s="88">
        <v>5.9591147902150752</v>
      </c>
      <c r="D16" s="88">
        <v>87.408913863471611</v>
      </c>
      <c r="E16" s="88"/>
      <c r="F16" s="88">
        <v>28.073935722321849</v>
      </c>
      <c r="G16" s="88">
        <v>2.2081965402932275</v>
      </c>
      <c r="H16" s="88">
        <v>30.282132262615075</v>
      </c>
      <c r="K16" s="87" t="s">
        <v>117</v>
      </c>
      <c r="L16" s="88">
        <v>92.863150562610031</v>
      </c>
      <c r="M16" s="88">
        <v>25.789967512239265</v>
      </c>
      <c r="N16" s="89">
        <f t="shared" si="0"/>
        <v>118.65311807484929</v>
      </c>
    </row>
    <row r="17" spans="1:16" x14ac:dyDescent="0.25">
      <c r="A17" s="87" t="s">
        <v>118</v>
      </c>
      <c r="B17" s="88">
        <v>82.421544036996536</v>
      </c>
      <c r="C17" s="88">
        <v>12.220556003922983</v>
      </c>
      <c r="D17" s="88">
        <v>94.642100040919516</v>
      </c>
      <c r="E17" s="88"/>
      <c r="F17" s="88">
        <v>24.031022943077051</v>
      </c>
      <c r="G17" s="88">
        <v>5.8157945728737097</v>
      </c>
      <c r="H17" s="88">
        <v>29.846817515950761</v>
      </c>
      <c r="K17" s="87" t="s">
        <v>119</v>
      </c>
      <c r="L17" s="88">
        <v>98.686684476882732</v>
      </c>
      <c r="M17" s="88">
        <v>24.816936960027384</v>
      </c>
      <c r="N17" s="89">
        <f t="shared" si="0"/>
        <v>123.50362143691012</v>
      </c>
    </row>
    <row r="18" spans="1:16" x14ac:dyDescent="0.25">
      <c r="A18" s="87" t="s">
        <v>120</v>
      </c>
      <c r="B18" s="88">
        <v>80.311645182954337</v>
      </c>
      <c r="C18" s="88">
        <v>13.115220552147369</v>
      </c>
      <c r="D18" s="88">
        <v>93.4268657351017</v>
      </c>
      <c r="E18" s="88"/>
      <c r="F18" s="88">
        <v>28.566179144718724</v>
      </c>
      <c r="G18" s="88">
        <v>4.8248163485775439</v>
      </c>
      <c r="H18" s="88">
        <v>33.390995493296266</v>
      </c>
      <c r="K18" s="87" t="s">
        <v>108</v>
      </c>
      <c r="L18" s="88">
        <v>87.652919249110894</v>
      </c>
      <c r="M18" s="88">
        <v>35.907506131339801</v>
      </c>
      <c r="N18" s="89">
        <f t="shared" si="0"/>
        <v>123.5604253804507</v>
      </c>
    </row>
    <row r="19" spans="1:16" x14ac:dyDescent="0.25">
      <c r="A19" s="87" t="s">
        <v>110</v>
      </c>
      <c r="B19" s="88">
        <v>73.427298685503757</v>
      </c>
      <c r="C19" s="88">
        <v>7.3639444878431899</v>
      </c>
      <c r="D19" s="88">
        <v>80.791243173346942</v>
      </c>
      <c r="E19" s="88"/>
      <c r="F19" s="88">
        <v>33.257957408650434</v>
      </c>
      <c r="G19" s="88">
        <v>2.2654764836756835</v>
      </c>
      <c r="H19" s="88">
        <v>35.523433892326118</v>
      </c>
      <c r="K19" s="87" t="s">
        <v>118</v>
      </c>
      <c r="L19" s="88">
        <v>94.642100040919516</v>
      </c>
      <c r="M19" s="88">
        <v>29.846817515950761</v>
      </c>
      <c r="N19" s="89">
        <f t="shared" si="0"/>
        <v>124.48891755687028</v>
      </c>
    </row>
    <row r="20" spans="1:16" x14ac:dyDescent="0.25">
      <c r="A20" s="87" t="s">
        <v>73</v>
      </c>
      <c r="B20" s="88">
        <v>77.525977390743506</v>
      </c>
      <c r="C20" s="88">
        <v>16.652903948304534</v>
      </c>
      <c r="D20" s="88">
        <v>94.178881339048047</v>
      </c>
      <c r="E20" s="88"/>
      <c r="F20" s="88">
        <v>24.307062781262186</v>
      </c>
      <c r="G20" s="88">
        <v>6.7829809086960786</v>
      </c>
      <c r="H20" s="88">
        <v>31.090043689958264</v>
      </c>
      <c r="K20" s="87" t="s">
        <v>73</v>
      </c>
      <c r="L20" s="88">
        <v>94.178881339048047</v>
      </c>
      <c r="M20" s="88">
        <v>31.090043689958264</v>
      </c>
      <c r="N20" s="89">
        <f t="shared" si="0"/>
        <v>125.26892502900631</v>
      </c>
    </row>
    <row r="21" spans="1:16" x14ac:dyDescent="0.25">
      <c r="A21" s="87" t="s">
        <v>121</v>
      </c>
      <c r="B21" s="88">
        <v>64.387527577774037</v>
      </c>
      <c r="C21" s="88">
        <v>27.838157495151538</v>
      </c>
      <c r="D21" s="88">
        <v>92.225685072925572</v>
      </c>
      <c r="E21" s="88"/>
      <c r="F21" s="88">
        <v>22.127454098093558</v>
      </c>
      <c r="G21" s="88">
        <v>11.138505591725723</v>
      </c>
      <c r="H21" s="88">
        <v>33.265959689819283</v>
      </c>
      <c r="K21" s="87" t="s">
        <v>121</v>
      </c>
      <c r="L21" s="88">
        <v>92.225685072925572</v>
      </c>
      <c r="M21" s="88">
        <v>33.265959689819283</v>
      </c>
      <c r="N21" s="89">
        <f t="shared" si="0"/>
        <v>125.49164476274485</v>
      </c>
    </row>
    <row r="22" spans="1:16" x14ac:dyDescent="0.25">
      <c r="A22" s="87" t="s">
        <v>122</v>
      </c>
      <c r="B22" s="88">
        <v>83.656239161937307</v>
      </c>
      <c r="C22" s="88">
        <v>8.8486822665745777</v>
      </c>
      <c r="D22" s="88">
        <v>92.504921428511892</v>
      </c>
      <c r="E22" s="88"/>
      <c r="F22" s="88">
        <v>38.858835236607767</v>
      </c>
      <c r="G22" s="88">
        <v>3.1744158970065124</v>
      </c>
      <c r="H22" s="88">
        <v>42.033251133614279</v>
      </c>
      <c r="K22" s="87" t="s">
        <v>120</v>
      </c>
      <c r="L22" s="88">
        <v>93.4268657351017</v>
      </c>
      <c r="M22" s="88">
        <v>33.390995493296266</v>
      </c>
      <c r="N22" s="89">
        <f t="shared" si="0"/>
        <v>126.81786122839796</v>
      </c>
    </row>
    <row r="23" spans="1:16" x14ac:dyDescent="0.25">
      <c r="A23" s="87" t="s">
        <v>105</v>
      </c>
      <c r="B23" s="88">
        <v>90.415761861524871</v>
      </c>
      <c r="C23" s="88">
        <v>9.1532912454458888</v>
      </c>
      <c r="D23" s="88">
        <v>99.569053106970756</v>
      </c>
      <c r="E23" s="88"/>
      <c r="F23" s="88">
        <v>7.851562111451404</v>
      </c>
      <c r="G23" s="88">
        <v>3.2256510362274415</v>
      </c>
      <c r="H23" s="88">
        <v>11.077213147678846</v>
      </c>
      <c r="K23" s="87" t="s">
        <v>123</v>
      </c>
      <c r="L23" s="88">
        <v>91.772618555233109</v>
      </c>
      <c r="M23" s="88">
        <v>39.1092098323454</v>
      </c>
      <c r="N23" s="89">
        <f t="shared" si="0"/>
        <v>130.88182838757851</v>
      </c>
    </row>
    <row r="24" spans="1:16" x14ac:dyDescent="0.25">
      <c r="A24" s="87" t="s">
        <v>112</v>
      </c>
      <c r="B24" s="88">
        <v>66.826764633392415</v>
      </c>
      <c r="C24" s="88">
        <v>23.34289963235744</v>
      </c>
      <c r="D24" s="88">
        <v>90.169664265749859</v>
      </c>
      <c r="E24" s="88"/>
      <c r="F24" s="88">
        <v>19.503949396691127</v>
      </c>
      <c r="G24" s="88">
        <v>7.555452176604434</v>
      </c>
      <c r="H24" s="88">
        <v>27.05940157329556</v>
      </c>
      <c r="K24" s="87" t="s">
        <v>107</v>
      </c>
      <c r="L24" s="88">
        <v>103.88339550334993</v>
      </c>
      <c r="M24" s="88">
        <v>28.900304406347193</v>
      </c>
      <c r="N24" s="89">
        <f t="shared" si="0"/>
        <v>132.78369990969713</v>
      </c>
    </row>
    <row r="25" spans="1:16" x14ac:dyDescent="0.25">
      <c r="A25" s="87" t="s">
        <v>109</v>
      </c>
      <c r="B25" s="88">
        <v>70.779029195724476</v>
      </c>
      <c r="C25" s="88">
        <v>17.412901557924464</v>
      </c>
      <c r="D25" s="88">
        <v>88.191930753648933</v>
      </c>
      <c r="E25" s="88"/>
      <c r="F25" s="88">
        <v>21.617209398058822</v>
      </c>
      <c r="G25" s="88">
        <v>6.4428945143543963</v>
      </c>
      <c r="H25" s="88">
        <v>28.060103912413219</v>
      </c>
      <c r="K25" s="87" t="s">
        <v>113</v>
      </c>
      <c r="L25" s="88">
        <v>96.354356457831472</v>
      </c>
      <c r="M25" s="88">
        <v>36.757668702290751</v>
      </c>
      <c r="N25" s="89">
        <f t="shared" si="0"/>
        <v>133.11202516012222</v>
      </c>
    </row>
    <row r="26" spans="1:16" x14ac:dyDescent="0.25">
      <c r="A26" s="87" t="s">
        <v>101</v>
      </c>
      <c r="B26" s="88">
        <v>78.60910892114893</v>
      </c>
      <c r="C26" s="88">
        <v>6.5208795982168617</v>
      </c>
      <c r="D26" s="88">
        <v>85.129988519365796</v>
      </c>
      <c r="E26" s="88"/>
      <c r="F26" s="88">
        <v>20.385606288621265</v>
      </c>
      <c r="G26" s="88">
        <v>2.0067479218495521</v>
      </c>
      <c r="H26" s="88">
        <v>22.392354210470817</v>
      </c>
      <c r="K26" s="87" t="s">
        <v>122</v>
      </c>
      <c r="L26" s="88">
        <v>92.504921428511892</v>
      </c>
      <c r="M26" s="88">
        <v>42.033251133614279</v>
      </c>
      <c r="N26" s="89">
        <f t="shared" si="0"/>
        <v>134.53817256212616</v>
      </c>
    </row>
    <row r="27" spans="1:16" x14ac:dyDescent="0.25">
      <c r="A27" s="87" t="s">
        <v>123</v>
      </c>
      <c r="B27" s="88">
        <v>86.313839419072963</v>
      </c>
      <c r="C27" s="88">
        <v>5.458779136160147</v>
      </c>
      <c r="D27" s="88">
        <v>91.772618555233109</v>
      </c>
      <c r="E27" s="88"/>
      <c r="F27" s="88">
        <v>36.816004932116321</v>
      </c>
      <c r="G27" s="88">
        <v>2.2932049002290746</v>
      </c>
      <c r="H27" s="88">
        <v>39.1092098323454</v>
      </c>
      <c r="K27" s="87" t="s">
        <v>104</v>
      </c>
      <c r="L27" s="88">
        <v>101.55971391878819</v>
      </c>
      <c r="M27" s="88">
        <v>37.970410450545714</v>
      </c>
      <c r="N27" s="89">
        <f t="shared" si="0"/>
        <v>139.53012436933392</v>
      </c>
      <c r="P27" s="20" t="s">
        <v>14</v>
      </c>
    </row>
    <row r="28" spans="1:16" x14ac:dyDescent="0.25">
      <c r="A28" s="87"/>
      <c r="B28" s="87"/>
      <c r="C28" s="87"/>
      <c r="D28" s="87"/>
      <c r="E28" s="87"/>
      <c r="F28" s="87"/>
      <c r="G28" s="87"/>
      <c r="H28" s="87"/>
    </row>
    <row r="29" spans="1:16" x14ac:dyDescent="0.25">
      <c r="A29" s="90" t="s">
        <v>116</v>
      </c>
      <c r="B29" s="91">
        <v>82.340142812273427</v>
      </c>
      <c r="C29" s="91">
        <v>7.7531785312600334</v>
      </c>
      <c r="D29" s="91">
        <v>90.093321343533461</v>
      </c>
      <c r="E29" s="91"/>
      <c r="F29" s="91">
        <v>25.046738256982888</v>
      </c>
      <c r="G29" s="91">
        <v>2.7745962383726477</v>
      </c>
      <c r="H29" s="91">
        <v>27.821334495355536</v>
      </c>
    </row>
    <row r="30" spans="1:16" x14ac:dyDescent="0.25">
      <c r="A30" s="85"/>
      <c r="B30" s="85"/>
      <c r="C30" s="85"/>
      <c r="D30" s="85"/>
      <c r="E30" s="85"/>
      <c r="F30" s="85"/>
      <c r="G30" s="85"/>
      <c r="H30" s="85"/>
    </row>
    <row r="32" spans="1:16" x14ac:dyDescent="0.25">
      <c r="A32" s="20" t="s">
        <v>124</v>
      </c>
    </row>
    <row r="33" spans="1:1" x14ac:dyDescent="0.25">
      <c r="A33" s="20" t="s">
        <v>125</v>
      </c>
    </row>
    <row r="34" spans="1:1" x14ac:dyDescent="0.25">
      <c r="A34" s="20" t="s">
        <v>126</v>
      </c>
    </row>
  </sheetData>
  <mergeCells count="5">
    <mergeCell ref="A4:A5"/>
    <mergeCell ref="B4:D4"/>
    <mergeCell ref="F4:H4"/>
    <mergeCell ref="K4:K5"/>
    <mergeCell ref="L4:M4"/>
  </mergeCells>
  <pageMargins left="0.7" right="0.7" top="0.75" bottom="0.75" header="0.3" footer="0.3"/>
  <pageSetup paperSize="9" scale="96" orientation="landscape" verticalDpi="0" r:id="rId1"/>
  <headerFooter>
    <oddHeader>&amp;L&amp;6Ministero della Salute
Direzione Generale della Programmazione sanitaria - Ufficio 6
Fonte: Elaborazione Banca Dati SDO Anno 2019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58"/>
  <sheetViews>
    <sheetView zoomScale="115" zoomScaleNormal="115" workbookViewId="0">
      <selection activeCell="N27" sqref="N27"/>
    </sheetView>
  </sheetViews>
  <sheetFormatPr defaultRowHeight="15" x14ac:dyDescent="0.25"/>
  <cols>
    <col min="1" max="1" width="22.7109375" customWidth="1"/>
    <col min="2" max="4" width="14.7109375" customWidth="1"/>
    <col min="5" max="5" width="2.7109375" customWidth="1"/>
    <col min="6" max="8" width="14.7109375" customWidth="1"/>
    <col min="9" max="9" width="16.140625" customWidth="1"/>
  </cols>
  <sheetData>
    <row r="2" spans="1:7" x14ac:dyDescent="0.25">
      <c r="A2" s="92" t="s">
        <v>91</v>
      </c>
    </row>
    <row r="4" spans="1:7" x14ac:dyDescent="0.25">
      <c r="A4" s="81" t="s">
        <v>93</v>
      </c>
      <c r="B4" s="81" t="s">
        <v>94</v>
      </c>
      <c r="C4" s="81"/>
      <c r="D4" s="81"/>
      <c r="E4" s="82"/>
    </row>
    <row r="5" spans="1:7" ht="39" customHeight="1" x14ac:dyDescent="0.25">
      <c r="A5" s="83"/>
      <c r="B5" s="84" t="s">
        <v>98</v>
      </c>
      <c r="C5" s="84" t="s">
        <v>99</v>
      </c>
      <c r="D5" s="84" t="s">
        <v>11</v>
      </c>
      <c r="E5" s="85"/>
    </row>
    <row r="6" spans="1:7" x14ac:dyDescent="0.25">
      <c r="A6" s="87" t="s">
        <v>107</v>
      </c>
      <c r="B6" s="88">
        <v>98.716403063873017</v>
      </c>
      <c r="C6" s="88">
        <v>5.166992439476914</v>
      </c>
      <c r="D6" s="88">
        <v>103.88339550334993</v>
      </c>
      <c r="E6" s="88"/>
      <c r="G6" s="1" t="s">
        <v>127</v>
      </c>
    </row>
    <row r="7" spans="1:7" x14ac:dyDescent="0.25">
      <c r="A7" s="87" t="s">
        <v>104</v>
      </c>
      <c r="B7" s="88">
        <v>84.476338946476233</v>
      </c>
      <c r="C7" s="88">
        <v>17.083374972311958</v>
      </c>
      <c r="D7" s="88">
        <v>101.55971391878819</v>
      </c>
      <c r="E7" s="88"/>
    </row>
    <row r="8" spans="1:7" x14ac:dyDescent="0.25">
      <c r="A8" s="87" t="s">
        <v>105</v>
      </c>
      <c r="B8" s="88">
        <v>90.415761861524871</v>
      </c>
      <c r="C8" s="88">
        <v>9.1532912454458888</v>
      </c>
      <c r="D8" s="88">
        <v>99.569053106970756</v>
      </c>
      <c r="E8" s="88"/>
    </row>
    <row r="9" spans="1:7" x14ac:dyDescent="0.25">
      <c r="A9" s="87" t="s">
        <v>115</v>
      </c>
      <c r="B9" s="88">
        <v>92.614165853613883</v>
      </c>
      <c r="C9" s="88">
        <v>6.0725186232688495</v>
      </c>
      <c r="D9" s="88">
        <v>98.686684476882732</v>
      </c>
      <c r="E9" s="88"/>
    </row>
    <row r="10" spans="1:7" x14ac:dyDescent="0.25">
      <c r="A10" s="87" t="s">
        <v>113</v>
      </c>
      <c r="B10" s="88">
        <v>82.674757948572733</v>
      </c>
      <c r="C10" s="88">
        <v>13.67959850925874</v>
      </c>
      <c r="D10" s="88">
        <v>96.354356457831472</v>
      </c>
      <c r="E10" s="88"/>
    </row>
    <row r="11" spans="1:7" x14ac:dyDescent="0.25">
      <c r="A11" s="87" t="s">
        <v>118</v>
      </c>
      <c r="B11" s="88">
        <v>82.421544036996536</v>
      </c>
      <c r="C11" s="88">
        <v>12.220556003922983</v>
      </c>
      <c r="D11" s="88">
        <v>94.642100040919516</v>
      </c>
      <c r="E11" s="88"/>
    </row>
    <row r="12" spans="1:7" x14ac:dyDescent="0.25">
      <c r="A12" s="87" t="s">
        <v>73</v>
      </c>
      <c r="B12" s="88">
        <v>77.525977390743506</v>
      </c>
      <c r="C12" s="88">
        <v>16.652903948304534</v>
      </c>
      <c r="D12" s="88">
        <v>94.178881339048047</v>
      </c>
      <c r="E12" s="88"/>
    </row>
    <row r="13" spans="1:7" x14ac:dyDescent="0.25">
      <c r="A13" s="87" t="s">
        <v>120</v>
      </c>
      <c r="B13" s="88">
        <v>80.311645182954337</v>
      </c>
      <c r="C13" s="88">
        <v>13.115220552147369</v>
      </c>
      <c r="D13" s="88">
        <v>93.4268657351017</v>
      </c>
      <c r="E13" s="88"/>
      <c r="F13" s="93"/>
    </row>
    <row r="14" spans="1:7" x14ac:dyDescent="0.25">
      <c r="A14" s="87" t="s">
        <v>111</v>
      </c>
      <c r="B14" s="88">
        <v>85.672287119110038</v>
      </c>
      <c r="C14" s="88">
        <v>7.1908634434999952</v>
      </c>
      <c r="D14" s="88">
        <v>92.863150562610031</v>
      </c>
      <c r="E14" s="88"/>
    </row>
    <row r="15" spans="1:7" x14ac:dyDescent="0.25">
      <c r="A15" s="87" t="s">
        <v>122</v>
      </c>
      <c r="B15" s="88">
        <v>83.656239161937307</v>
      </c>
      <c r="C15" s="88">
        <v>8.8486822665745777</v>
      </c>
      <c r="D15" s="88">
        <v>92.504921428511892</v>
      </c>
      <c r="E15" s="88"/>
    </row>
    <row r="16" spans="1:7" x14ac:dyDescent="0.25">
      <c r="A16" s="87" t="s">
        <v>121</v>
      </c>
      <c r="B16" s="88">
        <v>64.387527577774037</v>
      </c>
      <c r="C16" s="88">
        <v>27.838157495151538</v>
      </c>
      <c r="D16" s="88">
        <v>92.225685072925572</v>
      </c>
      <c r="E16" s="88"/>
    </row>
    <row r="17" spans="1:5" x14ac:dyDescent="0.25">
      <c r="A17" s="87" t="s">
        <v>123</v>
      </c>
      <c r="B17" s="88">
        <v>86.313839419072963</v>
      </c>
      <c r="C17" s="88">
        <v>5.458779136160147</v>
      </c>
      <c r="D17" s="88">
        <v>91.772618555233109</v>
      </c>
      <c r="E17" s="88"/>
    </row>
    <row r="18" spans="1:5" x14ac:dyDescent="0.25">
      <c r="A18" s="87" t="s">
        <v>106</v>
      </c>
      <c r="B18" s="88">
        <v>84.423608941442112</v>
      </c>
      <c r="C18" s="88">
        <v>5.853985433893472</v>
      </c>
      <c r="D18" s="88">
        <v>90.277594375335582</v>
      </c>
      <c r="E18" s="88"/>
    </row>
    <row r="19" spans="1:5" x14ac:dyDescent="0.25">
      <c r="A19" s="87" t="s">
        <v>112</v>
      </c>
      <c r="B19" s="88">
        <v>66.826764633392415</v>
      </c>
      <c r="C19" s="88">
        <v>23.34289963235744</v>
      </c>
      <c r="D19" s="88">
        <v>90.169664265749859</v>
      </c>
      <c r="E19" s="88"/>
    </row>
    <row r="20" spans="1:5" x14ac:dyDescent="0.25">
      <c r="A20" s="90" t="s">
        <v>116</v>
      </c>
      <c r="B20" s="91">
        <v>82.340142812273427</v>
      </c>
      <c r="C20" s="91">
        <v>7.7531785312600334</v>
      </c>
      <c r="D20" s="91">
        <v>90.093321343533461</v>
      </c>
      <c r="E20" s="88"/>
    </row>
    <row r="21" spans="1:5" x14ac:dyDescent="0.25">
      <c r="A21" s="87" t="s">
        <v>109</v>
      </c>
      <c r="B21" s="88">
        <v>70.779029195724476</v>
      </c>
      <c r="C21" s="88">
        <v>17.412901557924464</v>
      </c>
      <c r="D21" s="88">
        <v>88.191930753648933</v>
      </c>
      <c r="E21" s="88"/>
    </row>
    <row r="22" spans="1:5" x14ac:dyDescent="0.25">
      <c r="A22" s="87" t="s">
        <v>102</v>
      </c>
      <c r="B22" s="88">
        <v>81.861874809771464</v>
      </c>
      <c r="C22" s="88">
        <v>6.1352211088529875</v>
      </c>
      <c r="D22" s="88">
        <v>87.997095918624453</v>
      </c>
      <c r="E22" s="88"/>
    </row>
    <row r="23" spans="1:5" x14ac:dyDescent="0.25">
      <c r="A23" s="87" t="s">
        <v>108</v>
      </c>
      <c r="B23" s="88">
        <v>74.367690987632628</v>
      </c>
      <c r="C23" s="88">
        <v>13.28522826147827</v>
      </c>
      <c r="D23" s="88">
        <v>87.652919249110894</v>
      </c>
      <c r="E23" s="88"/>
    </row>
    <row r="24" spans="1:5" x14ac:dyDescent="0.25">
      <c r="A24" s="87" t="s">
        <v>114</v>
      </c>
      <c r="B24" s="88">
        <v>81.449799073256543</v>
      </c>
      <c r="C24" s="88">
        <v>5.9591147902150752</v>
      </c>
      <c r="D24" s="88">
        <v>87.408913863471611</v>
      </c>
      <c r="E24" s="88"/>
    </row>
    <row r="25" spans="1:5" x14ac:dyDescent="0.25">
      <c r="A25" s="87" t="s">
        <v>103</v>
      </c>
      <c r="B25" s="88">
        <v>83.031542316881058</v>
      </c>
      <c r="C25" s="88">
        <v>4.0820566730092684</v>
      </c>
      <c r="D25" s="88">
        <v>87.11359898989032</v>
      </c>
      <c r="E25" s="88"/>
    </row>
    <row r="26" spans="1:5" x14ac:dyDescent="0.25">
      <c r="A26" s="87" t="s">
        <v>101</v>
      </c>
      <c r="B26" s="88">
        <v>78.60910892114893</v>
      </c>
      <c r="C26" s="88">
        <v>6.5208795982168617</v>
      </c>
      <c r="D26" s="88">
        <v>85.129988519365796</v>
      </c>
      <c r="E26" s="88"/>
    </row>
    <row r="27" spans="1:5" x14ac:dyDescent="0.25">
      <c r="A27" s="87" t="s">
        <v>110</v>
      </c>
      <c r="B27" s="88">
        <v>73.427298685503757</v>
      </c>
      <c r="C27" s="88">
        <v>7.3639444878431899</v>
      </c>
      <c r="D27" s="88">
        <v>80.791243173346942</v>
      </c>
      <c r="E27" s="91"/>
    </row>
    <row r="28" spans="1:5" x14ac:dyDescent="0.25">
      <c r="A28" s="85"/>
      <c r="B28" s="85"/>
      <c r="C28" s="85"/>
      <c r="D28" s="85"/>
      <c r="E28" s="85"/>
    </row>
    <row r="30" spans="1:5" x14ac:dyDescent="0.25">
      <c r="A30" s="20" t="s">
        <v>124</v>
      </c>
    </row>
    <row r="31" spans="1:5" x14ac:dyDescent="0.25">
      <c r="A31" s="20" t="s">
        <v>125</v>
      </c>
    </row>
    <row r="32" spans="1:5" x14ac:dyDescent="0.25">
      <c r="A32" s="20" t="s">
        <v>126</v>
      </c>
    </row>
    <row r="34" spans="1:11" x14ac:dyDescent="0.25">
      <c r="A34" s="81" t="s">
        <v>93</v>
      </c>
      <c r="B34" s="81" t="s">
        <v>95</v>
      </c>
      <c r="C34" s="81"/>
      <c r="D34" s="81"/>
    </row>
    <row r="35" spans="1:11" ht="24" x14ac:dyDescent="0.25">
      <c r="A35" s="83"/>
      <c r="B35" s="84" t="s">
        <v>98</v>
      </c>
      <c r="C35" s="84" t="s">
        <v>99</v>
      </c>
      <c r="D35" s="84" t="s">
        <v>11</v>
      </c>
    </row>
    <row r="36" spans="1:11" x14ac:dyDescent="0.25">
      <c r="A36" s="87" t="s">
        <v>122</v>
      </c>
      <c r="B36" s="88">
        <v>38.858835236607767</v>
      </c>
      <c r="C36" s="88">
        <v>3.1744158970065124</v>
      </c>
      <c r="D36" s="88">
        <v>42.033251133614279</v>
      </c>
      <c r="G36" s="1" t="s">
        <v>128</v>
      </c>
    </row>
    <row r="37" spans="1:11" x14ac:dyDescent="0.25">
      <c r="A37" s="87" t="s">
        <v>123</v>
      </c>
      <c r="B37" s="88">
        <v>36.816004932116321</v>
      </c>
      <c r="C37" s="88">
        <v>2.2932049002290746</v>
      </c>
      <c r="D37" s="88">
        <v>39.1092098323454</v>
      </c>
    </row>
    <row r="38" spans="1:11" x14ac:dyDescent="0.25">
      <c r="A38" s="87" t="s">
        <v>104</v>
      </c>
      <c r="B38" s="88">
        <v>32.373217368063337</v>
      </c>
      <c r="C38" s="88">
        <v>5.5971930824823781</v>
      </c>
      <c r="D38" s="88">
        <v>37.970410450545714</v>
      </c>
    </row>
    <row r="39" spans="1:11" x14ac:dyDescent="0.25">
      <c r="A39" s="87" t="s">
        <v>113</v>
      </c>
      <c r="B39" s="88">
        <v>32.768790310213923</v>
      </c>
      <c r="C39" s="88">
        <v>3.9888783920768298</v>
      </c>
      <c r="D39" s="88">
        <v>36.757668702290751</v>
      </c>
      <c r="K39" s="22"/>
    </row>
    <row r="40" spans="1:11" x14ac:dyDescent="0.25">
      <c r="A40" s="87" t="s">
        <v>108</v>
      </c>
      <c r="B40" s="88">
        <v>31.320826547040806</v>
      </c>
      <c r="C40" s="88">
        <v>4.5866795842989942</v>
      </c>
      <c r="D40" s="88">
        <v>35.907506131339801</v>
      </c>
    </row>
    <row r="41" spans="1:11" x14ac:dyDescent="0.25">
      <c r="A41" s="87" t="s">
        <v>110</v>
      </c>
      <c r="B41" s="88">
        <v>33.257957408650434</v>
      </c>
      <c r="C41" s="88">
        <v>2.2654764836756835</v>
      </c>
      <c r="D41" s="88">
        <v>35.523433892326118</v>
      </c>
    </row>
    <row r="42" spans="1:11" x14ac:dyDescent="0.25">
      <c r="A42" s="87" t="s">
        <v>120</v>
      </c>
      <c r="B42" s="88">
        <v>28.566179144718724</v>
      </c>
      <c r="C42" s="88">
        <v>4.8248163485775439</v>
      </c>
      <c r="D42" s="88">
        <v>33.390995493296266</v>
      </c>
    </row>
    <row r="43" spans="1:11" x14ac:dyDescent="0.25">
      <c r="A43" s="87" t="s">
        <v>121</v>
      </c>
      <c r="B43" s="88">
        <v>22.127454098093558</v>
      </c>
      <c r="C43" s="88">
        <v>11.138505591725723</v>
      </c>
      <c r="D43" s="88">
        <v>33.265959689819283</v>
      </c>
    </row>
    <row r="44" spans="1:11" x14ac:dyDescent="0.25">
      <c r="A44" s="87" t="s">
        <v>73</v>
      </c>
      <c r="B44" s="88">
        <v>24.307062781262186</v>
      </c>
      <c r="C44" s="88">
        <v>6.7829809086960786</v>
      </c>
      <c r="D44" s="88">
        <v>31.090043689958264</v>
      </c>
    </row>
    <row r="45" spans="1:11" x14ac:dyDescent="0.25">
      <c r="A45" s="87" t="s">
        <v>114</v>
      </c>
      <c r="B45" s="88">
        <v>28.073935722321849</v>
      </c>
      <c r="C45" s="88">
        <v>2.2081965402932275</v>
      </c>
      <c r="D45" s="88">
        <v>30.282132262615075</v>
      </c>
    </row>
    <row r="46" spans="1:11" x14ac:dyDescent="0.25">
      <c r="A46" s="87" t="s">
        <v>118</v>
      </c>
      <c r="B46" s="88">
        <v>24.031022943077051</v>
      </c>
      <c r="C46" s="88">
        <v>5.8157945728737097</v>
      </c>
      <c r="D46" s="88">
        <v>29.846817515950761</v>
      </c>
    </row>
    <row r="47" spans="1:11" x14ac:dyDescent="0.25">
      <c r="A47" s="87" t="s">
        <v>107</v>
      </c>
      <c r="B47" s="88">
        <v>27.323208331303338</v>
      </c>
      <c r="C47" s="88">
        <v>1.5770960750438556</v>
      </c>
      <c r="D47" s="88">
        <v>28.900304406347193</v>
      </c>
    </row>
    <row r="48" spans="1:11" x14ac:dyDescent="0.25">
      <c r="A48" s="87" t="s">
        <v>109</v>
      </c>
      <c r="B48" s="88">
        <v>21.617209398058822</v>
      </c>
      <c r="C48" s="88">
        <v>6.4428945143543963</v>
      </c>
      <c r="D48" s="88">
        <v>28.060103912413219</v>
      </c>
    </row>
    <row r="49" spans="1:8" x14ac:dyDescent="0.25">
      <c r="A49" s="90" t="s">
        <v>116</v>
      </c>
      <c r="B49" s="91">
        <v>25.046738256982888</v>
      </c>
      <c r="C49" s="91">
        <v>2.7745962383726477</v>
      </c>
      <c r="D49" s="91">
        <v>27.821334495355536</v>
      </c>
    </row>
    <row r="50" spans="1:8" x14ac:dyDescent="0.25">
      <c r="A50" s="87" t="s">
        <v>112</v>
      </c>
      <c r="B50" s="88">
        <v>19.503949396691127</v>
      </c>
      <c r="C50" s="88">
        <v>7.555452176604434</v>
      </c>
      <c r="D50" s="88">
        <v>27.05940157329556</v>
      </c>
    </row>
    <row r="51" spans="1:8" x14ac:dyDescent="0.25">
      <c r="A51" s="87" t="s">
        <v>102</v>
      </c>
      <c r="B51" s="88">
        <v>24.280236529726508</v>
      </c>
      <c r="C51" s="88">
        <v>2.6154588514584147</v>
      </c>
      <c r="D51" s="88">
        <v>26.895695381184922</v>
      </c>
    </row>
    <row r="52" spans="1:8" x14ac:dyDescent="0.25">
      <c r="A52" s="87" t="s">
        <v>111</v>
      </c>
      <c r="B52" s="88">
        <v>23.640546071974732</v>
      </c>
      <c r="C52" s="88">
        <v>2.1494214402645331</v>
      </c>
      <c r="D52" s="88">
        <v>25.789967512239265</v>
      </c>
    </row>
    <row r="53" spans="1:8" x14ac:dyDescent="0.25">
      <c r="A53" s="87" t="s">
        <v>115</v>
      </c>
      <c r="B53" s="88">
        <v>22.441566335183566</v>
      </c>
      <c r="C53" s="88">
        <v>2.375370624843816</v>
      </c>
      <c r="D53" s="88">
        <v>24.816936960027384</v>
      </c>
    </row>
    <row r="54" spans="1:8" x14ac:dyDescent="0.25">
      <c r="A54" s="87" t="s">
        <v>103</v>
      </c>
      <c r="B54" s="88">
        <v>22.258140949827531</v>
      </c>
      <c r="C54" s="88">
        <v>1.1362996942972259</v>
      </c>
      <c r="D54" s="88">
        <v>23.394440644124757</v>
      </c>
      <c r="G54" s="20" t="s">
        <v>14</v>
      </c>
    </row>
    <row r="55" spans="1:8" x14ac:dyDescent="0.25">
      <c r="A55" s="87" t="s">
        <v>101</v>
      </c>
      <c r="B55" s="88">
        <v>20.385606288621265</v>
      </c>
      <c r="C55" s="88">
        <v>2.0067479218495521</v>
      </c>
      <c r="D55" s="88">
        <v>22.392354210470817</v>
      </c>
    </row>
    <row r="56" spans="1:8" x14ac:dyDescent="0.25">
      <c r="A56" s="87" t="s">
        <v>106</v>
      </c>
      <c r="B56" s="88">
        <v>18.826534097639012</v>
      </c>
      <c r="C56" s="88">
        <v>2.7270042628986713</v>
      </c>
      <c r="D56" s="88">
        <v>21.553538360537683</v>
      </c>
      <c r="H56" s="94"/>
    </row>
    <row r="57" spans="1:8" x14ac:dyDescent="0.25">
      <c r="A57" s="87" t="s">
        <v>105</v>
      </c>
      <c r="B57" s="88">
        <v>7.851562111451404</v>
      </c>
      <c r="C57" s="88">
        <v>3.2256510362274415</v>
      </c>
      <c r="D57" s="88">
        <v>11.077213147678846</v>
      </c>
    </row>
    <row r="58" spans="1:8" x14ac:dyDescent="0.25">
      <c r="B58" s="85"/>
      <c r="C58" s="85"/>
      <c r="D58" s="85"/>
    </row>
  </sheetData>
  <mergeCells count="4">
    <mergeCell ref="A4:A5"/>
    <mergeCell ref="B4:D4"/>
    <mergeCell ref="A34:A35"/>
    <mergeCell ref="B34:D3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65"/>
  <sheetViews>
    <sheetView topLeftCell="A34" zoomScaleNormal="100" workbookViewId="0">
      <selection activeCell="K57" sqref="K57"/>
    </sheetView>
  </sheetViews>
  <sheetFormatPr defaultRowHeight="15" x14ac:dyDescent="0.25"/>
  <cols>
    <col min="1" max="1" width="22.7109375" customWidth="1"/>
    <col min="2" max="4" width="14.7109375" customWidth="1"/>
    <col min="5" max="5" width="2.7109375" customWidth="1"/>
    <col min="6" max="7" width="8" customWidth="1"/>
    <col min="8" max="8" width="7.5703125" customWidth="1"/>
    <col min="11" max="11" width="14.85546875" customWidth="1"/>
    <col min="12" max="13" width="11.140625" customWidth="1"/>
  </cols>
  <sheetData>
    <row r="2" spans="1:7" x14ac:dyDescent="0.25">
      <c r="A2" s="1" t="s">
        <v>129</v>
      </c>
    </row>
    <row r="4" spans="1:7" x14ac:dyDescent="0.25">
      <c r="A4" s="81" t="s">
        <v>93</v>
      </c>
      <c r="B4" s="81" t="s">
        <v>130</v>
      </c>
      <c r="C4" s="81"/>
      <c r="D4" s="81"/>
      <c r="E4" s="95"/>
      <c r="F4" s="96"/>
    </row>
    <row r="5" spans="1:7" ht="24" x14ac:dyDescent="0.25">
      <c r="A5" s="83"/>
      <c r="B5" s="84" t="s">
        <v>98</v>
      </c>
      <c r="C5" s="84" t="s">
        <v>99</v>
      </c>
      <c r="D5" s="84" t="s">
        <v>11</v>
      </c>
      <c r="E5" s="96"/>
      <c r="F5" s="96"/>
    </row>
    <row r="6" spans="1:7" x14ac:dyDescent="0.25">
      <c r="A6" s="87" t="s">
        <v>104</v>
      </c>
      <c r="B6" s="88">
        <v>5.6382451721204312</v>
      </c>
      <c r="C6" s="88">
        <v>1.6393146452092806</v>
      </c>
      <c r="D6" s="88">
        <v>7.2775598173297116</v>
      </c>
      <c r="E6" s="97"/>
      <c r="F6" s="96"/>
      <c r="G6" s="1" t="s">
        <v>131</v>
      </c>
    </row>
    <row r="7" spans="1:7" x14ac:dyDescent="0.25">
      <c r="A7" s="87" t="s">
        <v>103</v>
      </c>
      <c r="B7" s="88">
        <v>6.2865202155210875</v>
      </c>
      <c r="C7" s="88">
        <v>0.71233028049832592</v>
      </c>
      <c r="D7" s="88">
        <v>6.9988504960194131</v>
      </c>
      <c r="E7" s="88"/>
    </row>
    <row r="8" spans="1:7" x14ac:dyDescent="0.25">
      <c r="A8" s="87" t="s">
        <v>102</v>
      </c>
      <c r="B8" s="88">
        <v>5.8159407945930495</v>
      </c>
      <c r="C8" s="88">
        <v>0.73172343697712794</v>
      </c>
      <c r="D8" s="88">
        <v>6.5476642315701774</v>
      </c>
      <c r="E8" s="88"/>
    </row>
    <row r="9" spans="1:7" x14ac:dyDescent="0.25">
      <c r="A9" s="87" t="s">
        <v>108</v>
      </c>
      <c r="B9" s="88">
        <v>5.1073724868625145</v>
      </c>
      <c r="C9" s="88">
        <v>1.026618369784124</v>
      </c>
      <c r="D9" s="88">
        <v>6.1339908566466388</v>
      </c>
      <c r="E9" s="88"/>
    </row>
    <row r="10" spans="1:7" x14ac:dyDescent="0.25">
      <c r="A10" s="87" t="s">
        <v>107</v>
      </c>
      <c r="B10" s="88">
        <v>5.6704752536682177</v>
      </c>
      <c r="C10" s="88">
        <v>0.45227210263826123</v>
      </c>
      <c r="D10" s="88">
        <v>6.1227473563064789</v>
      </c>
      <c r="E10" s="88"/>
    </row>
    <row r="11" spans="1:7" x14ac:dyDescent="0.25">
      <c r="A11" s="87" t="s">
        <v>113</v>
      </c>
      <c r="B11" s="88">
        <v>4.2105464894418096</v>
      </c>
      <c r="C11" s="88">
        <v>1.7181361871489471</v>
      </c>
      <c r="D11" s="88">
        <v>5.928682676590757</v>
      </c>
      <c r="E11" s="88"/>
    </row>
    <row r="12" spans="1:7" x14ac:dyDescent="0.25">
      <c r="A12" s="98" t="s">
        <v>73</v>
      </c>
      <c r="B12" s="99">
        <v>3.3821551231249365</v>
      </c>
      <c r="C12" s="99">
        <v>1.0507789838517874</v>
      </c>
      <c r="D12" s="99">
        <v>4.4329341069767239</v>
      </c>
      <c r="E12" s="88"/>
    </row>
    <row r="13" spans="1:7" x14ac:dyDescent="0.25">
      <c r="A13" s="87" t="s">
        <v>110</v>
      </c>
      <c r="B13" s="88">
        <v>3.851626636832767</v>
      </c>
      <c r="C13" s="88">
        <v>0.50505327222646346</v>
      </c>
      <c r="D13" s="88">
        <v>4.3566799090592303</v>
      </c>
      <c r="E13" s="88"/>
    </row>
    <row r="14" spans="1:7" x14ac:dyDescent="0.25">
      <c r="A14" s="87" t="s">
        <v>109</v>
      </c>
      <c r="B14" s="88">
        <v>3.1475091747806125</v>
      </c>
      <c r="C14" s="88">
        <v>1.1965746720993415</v>
      </c>
      <c r="D14" s="88">
        <v>4.3440838468799541</v>
      </c>
      <c r="E14" s="88"/>
    </row>
    <row r="15" spans="1:7" x14ac:dyDescent="0.25">
      <c r="A15" s="100" t="s">
        <v>116</v>
      </c>
      <c r="B15" s="101">
        <v>3.6001169402551296</v>
      </c>
      <c r="C15" s="101">
        <v>0.73104837639810583</v>
      </c>
      <c r="D15" s="101">
        <v>4.3311653166532356</v>
      </c>
      <c r="E15" s="88"/>
    </row>
    <row r="16" spans="1:7" x14ac:dyDescent="0.25">
      <c r="A16" s="87" t="s">
        <v>106</v>
      </c>
      <c r="B16" s="88">
        <v>3.5388479590433213</v>
      </c>
      <c r="C16" s="88">
        <v>0.63028821796069867</v>
      </c>
      <c r="D16" s="88">
        <v>4.1691361770040203</v>
      </c>
      <c r="E16" s="88"/>
    </row>
    <row r="17" spans="1:5" x14ac:dyDescent="0.25">
      <c r="A17" s="87" t="s">
        <v>101</v>
      </c>
      <c r="B17" s="88">
        <v>3.190453567625549</v>
      </c>
      <c r="C17" s="88">
        <v>0.53683091144653738</v>
      </c>
      <c r="D17" s="88">
        <v>3.7272844790720865</v>
      </c>
      <c r="E17" s="88"/>
    </row>
    <row r="18" spans="1:5" x14ac:dyDescent="0.25">
      <c r="A18" s="87" t="s">
        <v>121</v>
      </c>
      <c r="B18" s="88">
        <v>1.9508520374381524</v>
      </c>
      <c r="C18" s="88">
        <v>1.7099493228102343</v>
      </c>
      <c r="D18" s="88">
        <v>3.6608013602483869</v>
      </c>
      <c r="E18" s="88"/>
    </row>
    <row r="19" spans="1:5" x14ac:dyDescent="0.25">
      <c r="A19" s="87" t="s">
        <v>118</v>
      </c>
      <c r="B19" s="88">
        <v>2.648923414499682</v>
      </c>
      <c r="C19" s="88">
        <v>0.88132115507906994</v>
      </c>
      <c r="D19" s="88">
        <v>3.5302445695787519</v>
      </c>
      <c r="E19" s="88"/>
    </row>
    <row r="20" spans="1:5" x14ac:dyDescent="0.25">
      <c r="A20" s="87" t="s">
        <v>105</v>
      </c>
      <c r="B20" s="88">
        <v>2.6935120139915889</v>
      </c>
      <c r="C20" s="88">
        <v>0.75918353242668024</v>
      </c>
      <c r="D20" s="88">
        <v>3.4526955464182691</v>
      </c>
      <c r="E20" s="88"/>
    </row>
    <row r="21" spans="1:5" x14ac:dyDescent="0.25">
      <c r="A21" s="87" t="s">
        <v>112</v>
      </c>
      <c r="B21" s="88">
        <v>1.7360096953381186</v>
      </c>
      <c r="C21" s="88">
        <v>1.611015488899731</v>
      </c>
      <c r="D21" s="88">
        <v>3.3470251842378493</v>
      </c>
      <c r="E21" s="88"/>
    </row>
    <row r="22" spans="1:5" x14ac:dyDescent="0.25">
      <c r="A22" s="87" t="s">
        <v>122</v>
      </c>
      <c r="B22" s="88">
        <v>2.2813416717794421</v>
      </c>
      <c r="C22" s="88">
        <v>0.76112770117683903</v>
      </c>
      <c r="D22" s="88">
        <v>3.0424693729562811</v>
      </c>
      <c r="E22" s="88"/>
    </row>
    <row r="23" spans="1:5" x14ac:dyDescent="0.25">
      <c r="A23" s="87" t="s">
        <v>120</v>
      </c>
      <c r="B23" s="88">
        <v>1.9817950623604739</v>
      </c>
      <c r="C23" s="88">
        <v>0.86003662100652889</v>
      </c>
      <c r="D23" s="88">
        <v>2.841831683367003</v>
      </c>
      <c r="E23" s="88"/>
    </row>
    <row r="24" spans="1:5" x14ac:dyDescent="0.25">
      <c r="A24" s="87" t="s">
        <v>119</v>
      </c>
      <c r="B24" s="88">
        <v>1.9669838837715599</v>
      </c>
      <c r="C24" s="88">
        <v>0.64645070843692998</v>
      </c>
      <c r="D24" s="88">
        <v>2.6134345922084901</v>
      </c>
      <c r="E24" s="88"/>
    </row>
    <row r="25" spans="1:5" x14ac:dyDescent="0.25">
      <c r="A25" s="87" t="s">
        <v>117</v>
      </c>
      <c r="B25" s="88">
        <v>1.5358663808667812</v>
      </c>
      <c r="C25" s="88">
        <v>1.0358952532038228</v>
      </c>
      <c r="D25" s="88">
        <v>2.571761634070604</v>
      </c>
      <c r="E25" s="88"/>
    </row>
    <row r="26" spans="1:5" x14ac:dyDescent="0.25">
      <c r="A26" s="87" t="s">
        <v>114</v>
      </c>
      <c r="B26" s="88">
        <v>1.5629493245298378</v>
      </c>
      <c r="C26" s="88">
        <v>0.46048599034185506</v>
      </c>
      <c r="D26" s="88">
        <v>2.0234353148716928</v>
      </c>
      <c r="E26" s="88"/>
    </row>
    <row r="27" spans="1:5" x14ac:dyDescent="0.25">
      <c r="A27" s="87" t="s">
        <v>123</v>
      </c>
      <c r="B27" s="88">
        <v>1.1701058459422007</v>
      </c>
      <c r="C27" s="88">
        <v>0.41770234004413476</v>
      </c>
      <c r="D27" s="88">
        <v>1.5878081859863356</v>
      </c>
      <c r="E27" s="91"/>
    </row>
    <row r="28" spans="1:5" x14ac:dyDescent="0.25">
      <c r="A28" s="85"/>
      <c r="B28" s="85"/>
      <c r="C28" s="85"/>
      <c r="D28" s="85"/>
      <c r="E28" s="96"/>
    </row>
    <row r="29" spans="1:5" x14ac:dyDescent="0.25">
      <c r="E29" s="96"/>
    </row>
    <row r="30" spans="1:5" x14ac:dyDescent="0.25">
      <c r="A30" s="20" t="s">
        <v>124</v>
      </c>
    </row>
    <row r="31" spans="1:5" x14ac:dyDescent="0.25">
      <c r="A31" s="20" t="s">
        <v>125</v>
      </c>
    </row>
    <row r="32" spans="1:5" x14ac:dyDescent="0.25">
      <c r="A32" s="20" t="s">
        <v>126</v>
      </c>
    </row>
    <row r="34" spans="1:7" x14ac:dyDescent="0.25">
      <c r="A34" s="81" t="s">
        <v>93</v>
      </c>
      <c r="B34" s="81" t="s">
        <v>132</v>
      </c>
      <c r="C34" s="81"/>
      <c r="D34" s="81"/>
    </row>
    <row r="35" spans="1:7" ht="24" x14ac:dyDescent="0.25">
      <c r="A35" s="83"/>
      <c r="B35" s="84" t="s">
        <v>98</v>
      </c>
      <c r="C35" s="84" t="s">
        <v>99</v>
      </c>
      <c r="D35" s="84" t="s">
        <v>11</v>
      </c>
    </row>
    <row r="36" spans="1:7" x14ac:dyDescent="0.25">
      <c r="A36" s="87" t="s">
        <v>108</v>
      </c>
      <c r="B36" s="88">
        <v>1.1810376758656811</v>
      </c>
      <c r="C36" s="88">
        <v>9.6726805037291072E-2</v>
      </c>
      <c r="D36" s="88">
        <v>1.2777644809029722</v>
      </c>
      <c r="G36" s="102" t="s">
        <v>133</v>
      </c>
    </row>
    <row r="37" spans="1:7" x14ac:dyDescent="0.25">
      <c r="A37" s="87" t="s">
        <v>110</v>
      </c>
      <c r="B37" s="88">
        <v>0.82404850958851028</v>
      </c>
      <c r="C37" s="88">
        <v>2.8774394999069735E-2</v>
      </c>
      <c r="D37" s="88">
        <v>0.85282290458758003</v>
      </c>
    </row>
    <row r="38" spans="1:7" x14ac:dyDescent="0.25">
      <c r="A38" s="87" t="s">
        <v>122</v>
      </c>
      <c r="B38" s="88">
        <v>0.63356176956684107</v>
      </c>
      <c r="C38" s="88">
        <v>5.1793610446721747E-2</v>
      </c>
      <c r="D38" s="88">
        <v>0.68535538001356278</v>
      </c>
    </row>
    <row r="39" spans="1:7" x14ac:dyDescent="0.25">
      <c r="A39" s="87" t="s">
        <v>101</v>
      </c>
      <c r="B39" s="88">
        <v>0.59638711330080985</v>
      </c>
      <c r="C39" s="88">
        <v>3.7660638631657653E-2</v>
      </c>
      <c r="D39" s="88">
        <v>0.63404775193246754</v>
      </c>
    </row>
    <row r="40" spans="1:7" x14ac:dyDescent="0.25">
      <c r="A40" s="87" t="s">
        <v>106</v>
      </c>
      <c r="B40" s="88">
        <v>0.58475640438090581</v>
      </c>
      <c r="C40" s="88">
        <v>4.8305602166231629E-2</v>
      </c>
      <c r="D40" s="88">
        <v>0.6330620065471374</v>
      </c>
    </row>
    <row r="41" spans="1:7" x14ac:dyDescent="0.25">
      <c r="A41" s="87" t="s">
        <v>109</v>
      </c>
      <c r="B41" s="88">
        <v>0.40732465943501245</v>
      </c>
      <c r="C41" s="88">
        <v>0.13996050318041181</v>
      </c>
      <c r="D41" s="88">
        <v>0.54728516261542426</v>
      </c>
    </row>
    <row r="42" spans="1:7" x14ac:dyDescent="0.25">
      <c r="A42" s="87" t="s">
        <v>113</v>
      </c>
      <c r="B42" s="88">
        <v>0.4173873368169333</v>
      </c>
      <c r="C42" s="88">
        <v>6.6754160570108162E-2</v>
      </c>
      <c r="D42" s="88">
        <v>0.48414149738704149</v>
      </c>
    </row>
    <row r="43" spans="1:7" x14ac:dyDescent="0.25">
      <c r="A43" s="87" t="s">
        <v>118</v>
      </c>
      <c r="B43" s="88">
        <v>0.35536654359109726</v>
      </c>
      <c r="C43" s="88">
        <v>0.12181623581164507</v>
      </c>
      <c r="D43" s="88">
        <v>0.47718277940274234</v>
      </c>
    </row>
    <row r="44" spans="1:7" x14ac:dyDescent="0.25">
      <c r="A44" s="87" t="s">
        <v>102</v>
      </c>
      <c r="B44" s="88">
        <v>0.42357807971996081</v>
      </c>
      <c r="C44" s="88">
        <v>4.1795775141011529E-2</v>
      </c>
      <c r="D44" s="88">
        <v>0.46537385486097232</v>
      </c>
    </row>
    <row r="45" spans="1:7" x14ac:dyDescent="0.25">
      <c r="A45" s="100" t="s">
        <v>116</v>
      </c>
      <c r="B45" s="101">
        <v>0.3891410240856884</v>
      </c>
      <c r="C45" s="101">
        <v>5.2260119930133103E-2</v>
      </c>
      <c r="D45" s="101">
        <v>0.44140114401582153</v>
      </c>
    </row>
    <row r="46" spans="1:7" x14ac:dyDescent="0.25">
      <c r="A46" s="87" t="s">
        <v>119</v>
      </c>
      <c r="B46" s="88">
        <v>0.36289895685676848</v>
      </c>
      <c r="C46" s="88">
        <v>3.1227440132774745E-2</v>
      </c>
      <c r="D46" s="88">
        <v>0.39412639698954322</v>
      </c>
    </row>
    <row r="47" spans="1:7" x14ac:dyDescent="0.25">
      <c r="A47" s="87" t="s">
        <v>123</v>
      </c>
      <c r="B47" s="88">
        <v>0.30110575688038099</v>
      </c>
      <c r="C47" s="88">
        <v>4.6918672148935262E-2</v>
      </c>
      <c r="D47" s="88">
        <v>0.34802442902931624</v>
      </c>
    </row>
    <row r="48" spans="1:7" x14ac:dyDescent="0.25">
      <c r="A48" s="87" t="s">
        <v>107</v>
      </c>
      <c r="B48" s="88">
        <v>0.25914434309529921</v>
      </c>
      <c r="C48" s="88">
        <v>2.8438560083760837E-2</v>
      </c>
      <c r="D48" s="88">
        <v>0.28758290317906005</v>
      </c>
    </row>
    <row r="49" spans="1:9" x14ac:dyDescent="0.25">
      <c r="A49" s="87" t="s">
        <v>121</v>
      </c>
      <c r="B49" s="88">
        <v>0.14516897436793449</v>
      </c>
      <c r="C49" s="88">
        <v>0.14148166846623925</v>
      </c>
      <c r="D49" s="88">
        <v>0.28665064283417374</v>
      </c>
    </row>
    <row r="50" spans="1:9" x14ac:dyDescent="0.25">
      <c r="A50" s="87" t="s">
        <v>112</v>
      </c>
      <c r="B50" s="88">
        <v>0.16567976259513956</v>
      </c>
      <c r="C50" s="88">
        <v>7.5354985829294618E-2</v>
      </c>
      <c r="D50" s="88">
        <v>0.24103474842443418</v>
      </c>
      <c r="I50" s="22"/>
    </row>
    <row r="51" spans="1:9" x14ac:dyDescent="0.25">
      <c r="A51" s="87" t="s">
        <v>114</v>
      </c>
      <c r="B51" s="88">
        <v>0.1544067888952155</v>
      </c>
      <c r="C51" s="88">
        <v>5.4275173850671016E-2</v>
      </c>
      <c r="D51" s="88">
        <v>0.20868196274588652</v>
      </c>
    </row>
    <row r="52" spans="1:9" x14ac:dyDescent="0.25">
      <c r="A52" s="87" t="s">
        <v>105</v>
      </c>
      <c r="B52" s="88">
        <v>0.15334553445263691</v>
      </c>
      <c r="C52" s="88">
        <v>4.834395358333362E-2</v>
      </c>
      <c r="D52" s="88">
        <v>0.20168948803597053</v>
      </c>
    </row>
    <row r="53" spans="1:9" x14ac:dyDescent="0.25">
      <c r="A53" s="87" t="s">
        <v>117</v>
      </c>
      <c r="B53" s="88">
        <v>4.3522986829404291E-3</v>
      </c>
      <c r="C53" s="88">
        <v>0.18186688815731605</v>
      </c>
      <c r="D53" s="88">
        <v>0.18621918684025648</v>
      </c>
    </row>
    <row r="54" spans="1:9" x14ac:dyDescent="0.25">
      <c r="A54" s="87" t="s">
        <v>103</v>
      </c>
      <c r="B54" s="88">
        <v>0.1416601707174637</v>
      </c>
      <c r="C54" s="88">
        <v>3.0969122354928821E-2</v>
      </c>
      <c r="D54" s="88">
        <v>0.17262929307239253</v>
      </c>
    </row>
    <row r="55" spans="1:9" x14ac:dyDescent="0.25">
      <c r="A55" s="87" t="s">
        <v>120</v>
      </c>
      <c r="B55" s="88">
        <v>5.6388844433214486E-2</v>
      </c>
      <c r="C55" s="88">
        <v>9.2805047550938977E-2</v>
      </c>
      <c r="D55" s="88">
        <v>0.14919389198415345</v>
      </c>
      <c r="G55" s="20" t="s">
        <v>14</v>
      </c>
    </row>
    <row r="56" spans="1:9" x14ac:dyDescent="0.25">
      <c r="A56" s="87" t="s">
        <v>73</v>
      </c>
      <c r="B56" s="88">
        <v>1.1233347223724712E-2</v>
      </c>
      <c r="C56" s="88">
        <v>0.11647537401961013</v>
      </c>
      <c r="D56" s="88">
        <v>0.12770872124333485</v>
      </c>
    </row>
    <row r="57" spans="1:9" x14ac:dyDescent="0.25">
      <c r="A57" s="87" t="s">
        <v>104</v>
      </c>
      <c r="B57" s="88">
        <v>0</v>
      </c>
      <c r="C57" s="88">
        <v>0.1263826663403724</v>
      </c>
      <c r="D57" s="88">
        <v>0.1263826663403724</v>
      </c>
    </row>
    <row r="58" spans="1:9" x14ac:dyDescent="0.25">
      <c r="B58" s="85"/>
      <c r="C58" s="85"/>
      <c r="D58" s="85"/>
    </row>
    <row r="65" spans="9:9" x14ac:dyDescent="0.25">
      <c r="I65" s="94"/>
    </row>
  </sheetData>
  <mergeCells count="4">
    <mergeCell ref="A4:A5"/>
    <mergeCell ref="B4:D4"/>
    <mergeCell ref="A34:A35"/>
    <mergeCell ref="B34:D34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33"/>
  <sheetViews>
    <sheetView zoomScale="85" zoomScaleNormal="85" workbookViewId="0">
      <selection activeCell="U12" sqref="U12"/>
    </sheetView>
  </sheetViews>
  <sheetFormatPr defaultRowHeight="15" x14ac:dyDescent="0.25"/>
  <cols>
    <col min="1" max="1" width="22.7109375" customWidth="1"/>
    <col min="2" max="4" width="14.7109375" customWidth="1"/>
  </cols>
  <sheetData>
    <row r="2" spans="1:7" x14ac:dyDescent="0.25">
      <c r="A2" s="1" t="s">
        <v>134</v>
      </c>
    </row>
    <row r="4" spans="1:7" x14ac:dyDescent="0.25">
      <c r="A4" s="81" t="s">
        <v>93</v>
      </c>
      <c r="B4" s="81" t="s">
        <v>135</v>
      </c>
      <c r="C4" s="81"/>
      <c r="D4" s="81"/>
    </row>
    <row r="5" spans="1:7" ht="25.5" customHeight="1" x14ac:dyDescent="0.25">
      <c r="A5" s="83"/>
      <c r="B5" s="84" t="s">
        <v>98</v>
      </c>
      <c r="C5" s="84" t="s">
        <v>99</v>
      </c>
      <c r="D5" s="84" t="s">
        <v>11</v>
      </c>
    </row>
    <row r="6" spans="1:7" x14ac:dyDescent="0.25">
      <c r="A6" s="87" t="s">
        <v>119</v>
      </c>
      <c r="B6" s="88">
        <v>4.7082501213313055</v>
      </c>
      <c r="C6" s="88">
        <v>3.4785809785541306E-2</v>
      </c>
      <c r="D6" s="88">
        <v>4.7430359311168466</v>
      </c>
      <c r="G6" s="1" t="s">
        <v>136</v>
      </c>
    </row>
    <row r="7" spans="1:7" x14ac:dyDescent="0.25">
      <c r="A7" s="87" t="s">
        <v>107</v>
      </c>
      <c r="B7" s="88">
        <v>3.8552973517049547</v>
      </c>
      <c r="C7" s="88">
        <v>2.7871698357494642E-2</v>
      </c>
      <c r="D7" s="88">
        <v>3.8831690500624494</v>
      </c>
    </row>
    <row r="8" spans="1:7" x14ac:dyDescent="0.25">
      <c r="A8" s="87" t="s">
        <v>108</v>
      </c>
      <c r="B8" s="88">
        <v>2.3157986866917812</v>
      </c>
      <c r="C8" s="88">
        <v>6.7766787785383281E-2</v>
      </c>
      <c r="D8" s="88">
        <v>2.3835654744771646</v>
      </c>
      <c r="G8" s="22"/>
    </row>
    <row r="9" spans="1:7" x14ac:dyDescent="0.25">
      <c r="A9" s="87" t="s">
        <v>120</v>
      </c>
      <c r="B9" s="88">
        <v>1.8113104684399457</v>
      </c>
      <c r="C9" s="88">
        <v>0.163794579563694</v>
      </c>
      <c r="D9" s="88">
        <v>1.9751050480036396</v>
      </c>
    </row>
    <row r="10" spans="1:7" x14ac:dyDescent="0.25">
      <c r="A10" s="87" t="s">
        <v>113</v>
      </c>
      <c r="B10" s="88">
        <v>1.8605858672804476</v>
      </c>
      <c r="C10" s="88">
        <v>4.5641403971544932E-2</v>
      </c>
      <c r="D10" s="88">
        <v>1.9062272712519925</v>
      </c>
    </row>
    <row r="11" spans="1:7" x14ac:dyDescent="0.25">
      <c r="A11" s="87" t="s">
        <v>112</v>
      </c>
      <c r="B11" s="88">
        <v>1.5577078902970647</v>
      </c>
      <c r="C11" s="88">
        <v>7.3388760211083648E-2</v>
      </c>
      <c r="D11" s="88">
        <v>1.6310966505081483</v>
      </c>
    </row>
    <row r="12" spans="1:7" x14ac:dyDescent="0.25">
      <c r="A12" s="87" t="s">
        <v>118</v>
      </c>
      <c r="B12" s="88">
        <v>1.3664826041962825</v>
      </c>
      <c r="C12" s="88">
        <v>6.508727389938726E-2</v>
      </c>
      <c r="D12" s="88">
        <v>1.4315698780956698</v>
      </c>
    </row>
    <row r="13" spans="1:7" x14ac:dyDescent="0.25">
      <c r="A13" s="87" t="s">
        <v>73</v>
      </c>
      <c r="B13" s="88">
        <v>1.266150431894504</v>
      </c>
      <c r="C13" s="88">
        <v>9.1161563752566385E-2</v>
      </c>
      <c r="D13" s="88">
        <v>1.3573119956470705</v>
      </c>
    </row>
    <row r="14" spans="1:7" x14ac:dyDescent="0.25">
      <c r="A14" s="87" t="s">
        <v>102</v>
      </c>
      <c r="B14" s="88">
        <v>1.2872034266455854</v>
      </c>
      <c r="C14" s="88">
        <v>2.2051518614362404E-2</v>
      </c>
      <c r="D14" s="88">
        <v>1.3092549452599478</v>
      </c>
    </row>
    <row r="15" spans="1:7" x14ac:dyDescent="0.25">
      <c r="A15" s="100" t="s">
        <v>116</v>
      </c>
      <c r="B15" s="101">
        <v>1.1722360021036857</v>
      </c>
      <c r="C15" s="101">
        <v>7.7355795177185327E-2</v>
      </c>
      <c r="D15" s="101">
        <v>1.2495917972808712</v>
      </c>
    </row>
    <row r="16" spans="1:7" x14ac:dyDescent="0.25">
      <c r="A16" s="87" t="s">
        <v>106</v>
      </c>
      <c r="B16" s="88">
        <v>1.0909678909929315</v>
      </c>
      <c r="C16" s="88">
        <v>0.12684689801804969</v>
      </c>
      <c r="D16" s="88">
        <v>1.2178147890109812</v>
      </c>
    </row>
    <row r="17" spans="1:9" x14ac:dyDescent="0.25">
      <c r="A17" s="87" t="s">
        <v>104</v>
      </c>
      <c r="B17" s="88">
        <v>1.1608323691711988</v>
      </c>
      <c r="C17" s="88">
        <v>5.1775005424941914E-2</v>
      </c>
      <c r="D17" s="88">
        <v>1.2126073745961408</v>
      </c>
    </row>
    <row r="18" spans="1:9" x14ac:dyDescent="0.25">
      <c r="A18" s="87" t="s">
        <v>110</v>
      </c>
      <c r="B18" s="88">
        <v>0.97099297208766666</v>
      </c>
      <c r="C18" s="88">
        <v>5.8768258031177349E-2</v>
      </c>
      <c r="D18" s="88">
        <v>1.0297612301188439</v>
      </c>
    </row>
    <row r="19" spans="1:9" x14ac:dyDescent="0.25">
      <c r="A19" s="87" t="s">
        <v>123</v>
      </c>
      <c r="B19" s="88">
        <v>0.83446050019225115</v>
      </c>
      <c r="C19" s="88">
        <v>3.0969090719947249E-2</v>
      </c>
      <c r="D19" s="88">
        <v>0.8654295909121984</v>
      </c>
    </row>
    <row r="20" spans="1:9" x14ac:dyDescent="0.25">
      <c r="A20" s="87" t="s">
        <v>117</v>
      </c>
      <c r="B20" s="88">
        <v>0.80959849708859155</v>
      </c>
      <c r="C20" s="88">
        <v>2.0895125996659047E-2</v>
      </c>
      <c r="D20" s="88">
        <v>0.83049362308525065</v>
      </c>
    </row>
    <row r="21" spans="1:9" x14ac:dyDescent="0.25">
      <c r="A21" s="87" t="s">
        <v>122</v>
      </c>
      <c r="B21" s="88">
        <v>0.75747834422122284</v>
      </c>
      <c r="C21" s="88">
        <v>4.2656365284396591E-2</v>
      </c>
      <c r="D21" s="88">
        <v>0.80013470950561949</v>
      </c>
    </row>
    <row r="22" spans="1:9" x14ac:dyDescent="0.25">
      <c r="A22" s="87" t="s">
        <v>109</v>
      </c>
      <c r="B22" s="88">
        <v>0.67643876819288185</v>
      </c>
      <c r="C22" s="88">
        <v>0.11053467289966128</v>
      </c>
      <c r="D22" s="88">
        <v>0.78697344109254308</v>
      </c>
    </row>
    <row r="23" spans="1:9" x14ac:dyDescent="0.25">
      <c r="A23" s="87" t="s">
        <v>101</v>
      </c>
      <c r="B23" s="88">
        <v>0.71501970093897926</v>
      </c>
      <c r="C23" s="88">
        <v>3.6151423506007148E-2</v>
      </c>
      <c r="D23" s="88">
        <v>0.75117112444498646</v>
      </c>
    </row>
    <row r="24" spans="1:9" x14ac:dyDescent="0.25">
      <c r="A24" s="87" t="s">
        <v>103</v>
      </c>
      <c r="B24" s="88">
        <v>0.38365881060093981</v>
      </c>
      <c r="C24" s="88">
        <v>0.14682342434001858</v>
      </c>
      <c r="D24" s="88">
        <v>0.53048223494095836</v>
      </c>
    </row>
    <row r="25" spans="1:9" x14ac:dyDescent="0.25">
      <c r="A25" s="87" t="s">
        <v>105</v>
      </c>
      <c r="B25" s="88">
        <v>0.42948997559080915</v>
      </c>
      <c r="C25" s="88">
        <v>6.3660411204622375E-2</v>
      </c>
      <c r="D25" s="88">
        <v>0.49315038679543155</v>
      </c>
    </row>
    <row r="26" spans="1:9" x14ac:dyDescent="0.25">
      <c r="A26" s="87" t="s">
        <v>114</v>
      </c>
      <c r="B26" s="88">
        <v>0.34351549006606708</v>
      </c>
      <c r="C26" s="88">
        <v>9.7716438885233195E-2</v>
      </c>
      <c r="D26" s="88">
        <v>0.44123192895130026</v>
      </c>
    </row>
    <row r="27" spans="1:9" x14ac:dyDescent="0.25">
      <c r="A27" s="87" t="s">
        <v>121</v>
      </c>
      <c r="B27" s="88">
        <v>8.8686017156420341E-2</v>
      </c>
      <c r="C27" s="88">
        <v>9.6184332997502522E-2</v>
      </c>
      <c r="D27" s="88">
        <v>0.18487035015392286</v>
      </c>
    </row>
    <row r="28" spans="1:9" x14ac:dyDescent="0.25">
      <c r="A28" s="85"/>
      <c r="B28" s="85"/>
      <c r="C28" s="85"/>
      <c r="D28" s="85"/>
    </row>
    <row r="29" spans="1:9" x14ac:dyDescent="0.25">
      <c r="I29" s="20" t="s">
        <v>14</v>
      </c>
    </row>
    <row r="30" spans="1:9" x14ac:dyDescent="0.25">
      <c r="A30" s="20" t="s">
        <v>124</v>
      </c>
    </row>
    <row r="31" spans="1:9" x14ac:dyDescent="0.25">
      <c r="A31" s="20" t="s">
        <v>125</v>
      </c>
    </row>
    <row r="32" spans="1:9" x14ac:dyDescent="0.25">
      <c r="A32" s="20" t="s">
        <v>126</v>
      </c>
    </row>
    <row r="33" spans="1:1" x14ac:dyDescent="0.25">
      <c r="A33" s="20" t="s">
        <v>137</v>
      </c>
    </row>
  </sheetData>
  <mergeCells count="2">
    <mergeCell ref="A4:A5"/>
    <mergeCell ref="B4:D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37"/>
  <sheetViews>
    <sheetView topLeftCell="A10" zoomScale="115" zoomScaleNormal="115" workbookViewId="0">
      <selection activeCell="A37" sqref="A37"/>
    </sheetView>
  </sheetViews>
  <sheetFormatPr defaultRowHeight="15" x14ac:dyDescent="0.25"/>
  <cols>
    <col min="1" max="1" width="14.28515625" customWidth="1"/>
    <col min="2" max="2" width="12.42578125" customWidth="1"/>
    <col min="3" max="3" width="11.7109375" style="138" customWidth="1"/>
    <col min="4" max="4" width="9.140625" style="138" customWidth="1"/>
    <col min="5" max="5" width="9.42578125" style="139" customWidth="1"/>
    <col min="6" max="6" width="11.85546875" style="96" customWidth="1"/>
    <col min="7" max="7" width="11" style="96" customWidth="1"/>
    <col min="8" max="8" width="7.140625" style="96" customWidth="1"/>
    <col min="9" max="9" width="10.28515625" customWidth="1"/>
  </cols>
  <sheetData>
    <row r="1" spans="1:25" s="94" customFormat="1" ht="15.75" x14ac:dyDescent="0.25">
      <c r="A1" s="103" t="s">
        <v>138</v>
      </c>
      <c r="F1" s="104"/>
      <c r="G1" s="104"/>
      <c r="H1" s="104"/>
    </row>
    <row r="2" spans="1:25" s="94" customFormat="1" x14ac:dyDescent="0.25">
      <c r="A2" s="105" t="s">
        <v>139</v>
      </c>
      <c r="F2" s="104"/>
      <c r="G2" s="104"/>
      <c r="H2" s="104"/>
    </row>
    <row r="3" spans="1:25" s="94" customFormat="1" x14ac:dyDescent="0.25">
      <c r="A3" s="20" t="s">
        <v>182</v>
      </c>
      <c r="F3" s="104"/>
      <c r="G3" s="104"/>
      <c r="H3" s="104"/>
    </row>
    <row r="4" spans="1:25" x14ac:dyDescent="0.25">
      <c r="A4" s="106" t="s">
        <v>140</v>
      </c>
      <c r="B4" s="107"/>
      <c r="C4" s="107"/>
      <c r="D4" s="107"/>
      <c r="E4" s="107"/>
      <c r="F4" s="107"/>
      <c r="G4" s="107"/>
      <c r="H4" s="107"/>
      <c r="I4" s="107"/>
    </row>
    <row r="5" spans="1:25" x14ac:dyDescent="0.25">
      <c r="A5" s="106"/>
      <c r="B5" s="107"/>
      <c r="C5" s="107"/>
      <c r="D5" s="107"/>
      <c r="E5" s="107"/>
      <c r="F5" s="107"/>
      <c r="G5" s="107"/>
      <c r="H5" s="107"/>
      <c r="I5" s="107"/>
    </row>
    <row r="6" spans="1:25" ht="20.25" customHeight="1" x14ac:dyDescent="0.25">
      <c r="A6" s="108" t="s">
        <v>141</v>
      </c>
      <c r="B6" s="109" t="s">
        <v>142</v>
      </c>
      <c r="C6" s="110" t="s">
        <v>143</v>
      </c>
      <c r="D6" s="110"/>
      <c r="E6" s="111" t="s">
        <v>144</v>
      </c>
      <c r="F6" s="109" t="s">
        <v>145</v>
      </c>
      <c r="G6" s="110" t="s">
        <v>146</v>
      </c>
      <c r="H6" s="110"/>
      <c r="I6" s="112" t="s">
        <v>147</v>
      </c>
      <c r="K6" s="113"/>
      <c r="P6" s="114"/>
      <c r="Q6" s="114"/>
      <c r="R6" s="114"/>
      <c r="S6" s="114"/>
      <c r="T6" s="114"/>
      <c r="U6" s="114"/>
      <c r="V6" s="114"/>
      <c r="W6" s="114"/>
      <c r="X6" s="114"/>
      <c r="Y6" s="114"/>
    </row>
    <row r="7" spans="1:25" ht="45.75" thickBot="1" x14ac:dyDescent="0.3">
      <c r="A7" s="115"/>
      <c r="B7" s="116"/>
      <c r="C7" s="117" t="s">
        <v>148</v>
      </c>
      <c r="D7" s="117" t="s">
        <v>149</v>
      </c>
      <c r="E7" s="118"/>
      <c r="F7" s="116"/>
      <c r="G7" s="117" t="s">
        <v>150</v>
      </c>
      <c r="H7" s="117" t="s">
        <v>149</v>
      </c>
      <c r="I7" s="119"/>
      <c r="P7" s="114"/>
      <c r="Q7" s="114"/>
      <c r="R7" s="114"/>
      <c r="S7" s="114"/>
      <c r="T7" s="114"/>
      <c r="U7" s="114"/>
      <c r="V7" s="114"/>
      <c r="W7" s="114"/>
      <c r="X7" s="114"/>
      <c r="Y7" s="114"/>
    </row>
    <row r="8" spans="1:25" x14ac:dyDescent="0.25">
      <c r="A8" s="120"/>
      <c r="B8" s="107"/>
      <c r="C8" s="107"/>
      <c r="D8" s="107"/>
      <c r="E8" s="107"/>
      <c r="F8" s="121"/>
      <c r="G8" s="107"/>
      <c r="H8" s="107"/>
      <c r="I8" s="107"/>
    </row>
    <row r="9" spans="1:25" x14ac:dyDescent="0.25">
      <c r="A9" s="122" t="s">
        <v>102</v>
      </c>
      <c r="B9" s="123">
        <v>424460</v>
      </c>
      <c r="C9" s="123">
        <v>27319</v>
      </c>
      <c r="D9" s="124">
        <v>6.4361777317061675</v>
      </c>
      <c r="E9" s="123">
        <v>2910</v>
      </c>
      <c r="F9" s="125">
        <v>425310</v>
      </c>
      <c r="G9" s="123">
        <v>28169</v>
      </c>
      <c r="H9" s="124">
        <v>6.6231689826244384</v>
      </c>
      <c r="I9" s="123">
        <v>850</v>
      </c>
      <c r="J9" s="126"/>
      <c r="K9" s="126"/>
    </row>
    <row r="10" spans="1:25" x14ac:dyDescent="0.25">
      <c r="A10" s="122" t="s">
        <v>104</v>
      </c>
      <c r="B10" s="123">
        <v>13425</v>
      </c>
      <c r="C10" s="123">
        <v>1495</v>
      </c>
      <c r="D10" s="124">
        <v>11.135940409683426</v>
      </c>
      <c r="E10" s="123">
        <v>264</v>
      </c>
      <c r="F10" s="125">
        <v>14178</v>
      </c>
      <c r="G10" s="123">
        <v>2248</v>
      </c>
      <c r="H10" s="124">
        <v>15.855550853434899</v>
      </c>
      <c r="I10" s="123">
        <v>753</v>
      </c>
    </row>
    <row r="11" spans="1:25" x14ac:dyDescent="0.25">
      <c r="A11" s="122" t="s">
        <v>103</v>
      </c>
      <c r="B11" s="123">
        <v>1017667</v>
      </c>
      <c r="C11" s="123">
        <v>113396</v>
      </c>
      <c r="D11" s="124">
        <v>11.14274119137203</v>
      </c>
      <c r="E11" s="123">
        <v>13889</v>
      </c>
      <c r="F11" s="125">
        <v>947093</v>
      </c>
      <c r="G11" s="123">
        <v>42822</v>
      </c>
      <c r="H11" s="124">
        <v>4.5214144756639527</v>
      </c>
      <c r="I11" s="123">
        <v>-70574</v>
      </c>
    </row>
    <row r="12" spans="1:25" x14ac:dyDescent="0.25">
      <c r="A12" s="122" t="s">
        <v>107</v>
      </c>
      <c r="B12" s="123">
        <v>57999</v>
      </c>
      <c r="C12" s="123">
        <v>3446</v>
      </c>
      <c r="D12" s="124">
        <v>5.9414817496853392</v>
      </c>
      <c r="E12" s="123">
        <v>2596</v>
      </c>
      <c r="F12" s="125">
        <v>57375</v>
      </c>
      <c r="G12" s="123">
        <v>2822</v>
      </c>
      <c r="H12" s="124">
        <v>4.9185185185185185</v>
      </c>
      <c r="I12" s="123">
        <v>-624</v>
      </c>
    </row>
    <row r="13" spans="1:25" x14ac:dyDescent="0.25">
      <c r="A13" s="122" t="s">
        <v>108</v>
      </c>
      <c r="B13" s="123">
        <v>48780</v>
      </c>
      <c r="C13" s="123">
        <v>5062</v>
      </c>
      <c r="D13" s="124">
        <v>10.377203772037721</v>
      </c>
      <c r="E13" s="123">
        <v>1149</v>
      </c>
      <c r="F13" s="125">
        <v>51159</v>
      </c>
      <c r="G13" s="123">
        <v>7441</v>
      </c>
      <c r="H13" s="124">
        <v>14.544850368459118</v>
      </c>
      <c r="I13" s="123">
        <v>2379</v>
      </c>
    </row>
    <row r="14" spans="1:25" x14ac:dyDescent="0.25">
      <c r="A14" s="122" t="s">
        <v>106</v>
      </c>
      <c r="B14" s="123">
        <v>497949</v>
      </c>
      <c r="C14" s="123">
        <v>43026</v>
      </c>
      <c r="D14" s="124">
        <v>8.6406439213654416</v>
      </c>
      <c r="E14" s="123">
        <v>5312</v>
      </c>
      <c r="F14" s="125">
        <v>484725</v>
      </c>
      <c r="G14" s="123">
        <v>29802</v>
      </c>
      <c r="H14" s="124">
        <v>6.1482283769147452</v>
      </c>
      <c r="I14" s="123">
        <v>-13224</v>
      </c>
    </row>
    <row r="15" spans="1:25" x14ac:dyDescent="0.25">
      <c r="A15" s="122" t="s">
        <v>151</v>
      </c>
      <c r="B15" s="123">
        <v>132132</v>
      </c>
      <c r="C15" s="123">
        <v>10538</v>
      </c>
      <c r="D15" s="124">
        <v>7.9753579753579755</v>
      </c>
      <c r="E15" s="123">
        <v>1202</v>
      </c>
      <c r="F15" s="125">
        <v>130789</v>
      </c>
      <c r="G15" s="123">
        <v>9195</v>
      </c>
      <c r="H15" s="124">
        <v>7.0304077560039451</v>
      </c>
      <c r="I15" s="123">
        <v>-1343</v>
      </c>
    </row>
    <row r="16" spans="1:25" x14ac:dyDescent="0.25">
      <c r="A16" s="122" t="s">
        <v>113</v>
      </c>
      <c r="B16" s="123">
        <v>167397</v>
      </c>
      <c r="C16" s="123">
        <v>15814</v>
      </c>
      <c r="D16" s="124">
        <v>9.4470032318380852</v>
      </c>
      <c r="E16" s="123">
        <v>2052</v>
      </c>
      <c r="F16" s="125">
        <v>175256</v>
      </c>
      <c r="G16" s="123">
        <v>23673</v>
      </c>
      <c r="H16" s="124">
        <v>13.507668781667959</v>
      </c>
      <c r="I16" s="123">
        <v>7859</v>
      </c>
    </row>
    <row r="17" spans="1:10" x14ac:dyDescent="0.25">
      <c r="A17" s="122" t="s">
        <v>119</v>
      </c>
      <c r="B17" s="123">
        <v>547954</v>
      </c>
      <c r="C17" s="123">
        <v>80499</v>
      </c>
      <c r="D17" s="124">
        <v>14.69083171215102</v>
      </c>
      <c r="E17" s="123">
        <v>5190</v>
      </c>
      <c r="F17" s="125">
        <v>495684</v>
      </c>
      <c r="G17" s="123">
        <v>28229</v>
      </c>
      <c r="H17" s="124">
        <v>5.6949588850961499</v>
      </c>
      <c r="I17" s="123">
        <v>-52270</v>
      </c>
      <c r="J17" s="126"/>
    </row>
    <row r="18" spans="1:10" x14ac:dyDescent="0.25">
      <c r="A18" s="122" t="s">
        <v>114</v>
      </c>
      <c r="B18" s="123">
        <v>389111</v>
      </c>
      <c r="C18" s="123">
        <v>36670</v>
      </c>
      <c r="D18" s="124">
        <v>9.4240460948161324</v>
      </c>
      <c r="E18" s="123">
        <v>3825</v>
      </c>
      <c r="F18" s="125">
        <v>376291</v>
      </c>
      <c r="G18" s="123">
        <v>23850</v>
      </c>
      <c r="H18" s="124">
        <v>6.3381797598135483</v>
      </c>
      <c r="I18" s="123">
        <v>-12820</v>
      </c>
      <c r="J18" s="126"/>
    </row>
    <row r="19" spans="1:10" x14ac:dyDescent="0.25">
      <c r="A19" s="122" t="s">
        <v>118</v>
      </c>
      <c r="B19" s="123">
        <v>97331</v>
      </c>
      <c r="C19" s="123">
        <v>13116</v>
      </c>
      <c r="D19" s="124">
        <v>13.47566551252941</v>
      </c>
      <c r="E19" s="123">
        <v>802</v>
      </c>
      <c r="F19" s="125">
        <v>95413</v>
      </c>
      <c r="G19" s="123">
        <v>11198</v>
      </c>
      <c r="H19" s="124">
        <v>11.736346200203327</v>
      </c>
      <c r="I19" s="123">
        <v>-1918</v>
      </c>
      <c r="J19" s="126"/>
    </row>
    <row r="20" spans="1:10" x14ac:dyDescent="0.25">
      <c r="A20" s="122" t="s">
        <v>120</v>
      </c>
      <c r="B20" s="123">
        <v>154819</v>
      </c>
      <c r="C20" s="123">
        <v>16615</v>
      </c>
      <c r="D20" s="124">
        <v>10.731886913104981</v>
      </c>
      <c r="E20" s="123">
        <v>551</v>
      </c>
      <c r="F20" s="125">
        <v>159071</v>
      </c>
      <c r="G20" s="123">
        <v>20867</v>
      </c>
      <c r="H20" s="124">
        <v>13.118041629209598</v>
      </c>
      <c r="I20" s="123">
        <v>4252</v>
      </c>
      <c r="J20" s="126"/>
    </row>
    <row r="21" spans="1:10" x14ac:dyDescent="0.25">
      <c r="A21" s="122" t="s">
        <v>110</v>
      </c>
      <c r="B21" s="123">
        <v>501518</v>
      </c>
      <c r="C21" s="123">
        <v>43116</v>
      </c>
      <c r="D21" s="124">
        <v>8.5970992068081298</v>
      </c>
      <c r="E21" s="123">
        <v>3831</v>
      </c>
      <c r="F21" s="125">
        <v>504028</v>
      </c>
      <c r="G21" s="123">
        <v>45626</v>
      </c>
      <c r="H21" s="124">
        <v>9.0522748736181331</v>
      </c>
      <c r="I21" s="123">
        <v>2510</v>
      </c>
      <c r="J21" s="126"/>
    </row>
    <row r="22" spans="1:10" x14ac:dyDescent="0.25">
      <c r="A22" s="127" t="s">
        <v>73</v>
      </c>
      <c r="B22" s="128">
        <v>126784</v>
      </c>
      <c r="C22" s="128">
        <v>13740</v>
      </c>
      <c r="D22" s="129">
        <v>10.837329631499243</v>
      </c>
      <c r="E22" s="128">
        <v>533</v>
      </c>
      <c r="F22" s="130">
        <v>135761</v>
      </c>
      <c r="G22" s="128">
        <v>22717</v>
      </c>
      <c r="H22" s="129">
        <v>16.733082402162623</v>
      </c>
      <c r="I22" s="128">
        <v>8977</v>
      </c>
      <c r="J22" s="126"/>
    </row>
    <row r="23" spans="1:10" x14ac:dyDescent="0.25">
      <c r="A23" s="122" t="s">
        <v>121</v>
      </c>
      <c r="B23" s="123">
        <v>31776</v>
      </c>
      <c r="C23" s="123">
        <v>9439</v>
      </c>
      <c r="D23" s="124">
        <v>29.704808660624369</v>
      </c>
      <c r="E23" s="123">
        <v>97</v>
      </c>
      <c r="F23" s="125">
        <v>31280</v>
      </c>
      <c r="G23" s="123">
        <v>8943</v>
      </c>
      <c r="H23" s="124">
        <v>28.590153452685421</v>
      </c>
      <c r="I23" s="123">
        <v>-496</v>
      </c>
    </row>
    <row r="24" spans="1:10" x14ac:dyDescent="0.25">
      <c r="A24" s="122" t="s">
        <v>122</v>
      </c>
      <c r="B24" s="123">
        <v>501569</v>
      </c>
      <c r="C24" s="123">
        <v>14670</v>
      </c>
      <c r="D24" s="124">
        <v>2.9248219088500287</v>
      </c>
      <c r="E24" s="123">
        <v>3838</v>
      </c>
      <c r="F24" s="125">
        <v>539077</v>
      </c>
      <c r="G24" s="123">
        <v>52178</v>
      </c>
      <c r="H24" s="124">
        <v>9.6791367466985232</v>
      </c>
      <c r="I24" s="123">
        <v>37508</v>
      </c>
    </row>
    <row r="25" spans="1:10" x14ac:dyDescent="0.25">
      <c r="A25" s="122" t="s">
        <v>105</v>
      </c>
      <c r="B25" s="123">
        <v>405186</v>
      </c>
      <c r="C25" s="123">
        <v>19427</v>
      </c>
      <c r="D25" s="124">
        <v>4.7945881644479327</v>
      </c>
      <c r="E25" s="123">
        <v>2529</v>
      </c>
      <c r="F25" s="125">
        <v>423854</v>
      </c>
      <c r="G25" s="123">
        <v>38095</v>
      </c>
      <c r="H25" s="124">
        <v>8.9877646548103822</v>
      </c>
      <c r="I25" s="123">
        <v>18668</v>
      </c>
    </row>
    <row r="26" spans="1:10" x14ac:dyDescent="0.25">
      <c r="A26" s="122" t="s">
        <v>112</v>
      </c>
      <c r="B26" s="123">
        <v>49921</v>
      </c>
      <c r="C26" s="123">
        <v>8272</v>
      </c>
      <c r="D26" s="124">
        <v>16.570180885799562</v>
      </c>
      <c r="E26" s="123">
        <v>170</v>
      </c>
      <c r="F26" s="125">
        <v>55347</v>
      </c>
      <c r="G26" s="123">
        <v>13698</v>
      </c>
      <c r="H26" s="124">
        <v>24.749308905631743</v>
      </c>
      <c r="I26" s="123">
        <v>5426</v>
      </c>
    </row>
    <row r="27" spans="1:10" x14ac:dyDescent="0.25">
      <c r="A27" s="122" t="s">
        <v>109</v>
      </c>
      <c r="B27" s="123">
        <v>149298</v>
      </c>
      <c r="C27" s="123">
        <v>3846</v>
      </c>
      <c r="D27" s="124">
        <v>2.5760559418076601</v>
      </c>
      <c r="E27" s="123">
        <v>492</v>
      </c>
      <c r="F27" s="125">
        <v>180990</v>
      </c>
      <c r="G27" s="123">
        <v>35538</v>
      </c>
      <c r="H27" s="124">
        <v>19.635338969003811</v>
      </c>
      <c r="I27" s="123">
        <v>31692</v>
      </c>
    </row>
    <row r="28" spans="1:10" x14ac:dyDescent="0.25">
      <c r="A28" s="122" t="s">
        <v>101</v>
      </c>
      <c r="B28" s="123">
        <v>418881</v>
      </c>
      <c r="C28" s="123">
        <v>7372</v>
      </c>
      <c r="D28" s="124">
        <v>1.7599270437188606</v>
      </c>
      <c r="E28" s="123">
        <v>2225</v>
      </c>
      <c r="F28" s="125">
        <v>445082</v>
      </c>
      <c r="G28" s="123">
        <v>33573</v>
      </c>
      <c r="H28" s="124">
        <v>7.5431044167142236</v>
      </c>
      <c r="I28" s="123">
        <v>26201</v>
      </c>
    </row>
    <row r="29" spans="1:10" x14ac:dyDescent="0.25">
      <c r="A29" s="122" t="s">
        <v>123</v>
      </c>
      <c r="B29" s="123">
        <v>157827</v>
      </c>
      <c r="C29" s="123">
        <v>2924</v>
      </c>
      <c r="D29" s="124">
        <v>1.8526614584323342</v>
      </c>
      <c r="E29" s="123">
        <v>444</v>
      </c>
      <c r="F29" s="125">
        <v>164021</v>
      </c>
      <c r="G29" s="123">
        <v>9118</v>
      </c>
      <c r="H29" s="124">
        <v>5.5590442687216877</v>
      </c>
      <c r="I29" s="123">
        <v>6194</v>
      </c>
    </row>
    <row r="30" spans="1:10" x14ac:dyDescent="0.25">
      <c r="A30" s="131"/>
      <c r="B30" s="132"/>
      <c r="C30" s="133"/>
      <c r="D30" s="134"/>
      <c r="E30" s="135"/>
      <c r="F30" s="136"/>
      <c r="G30" s="137"/>
      <c r="H30" s="136"/>
      <c r="I30" s="136"/>
    </row>
    <row r="32" spans="1:10" x14ac:dyDescent="0.25">
      <c r="A32" s="22" t="s">
        <v>152</v>
      </c>
    </row>
    <row r="34" spans="1:1" x14ac:dyDescent="0.25">
      <c r="A34" s="140" t="s">
        <v>153</v>
      </c>
    </row>
    <row r="35" spans="1:1" x14ac:dyDescent="0.25">
      <c r="A35" s="140" t="s">
        <v>154</v>
      </c>
    </row>
    <row r="36" spans="1:1" x14ac:dyDescent="0.25">
      <c r="A36" s="80"/>
    </row>
    <row r="37" spans="1:1" x14ac:dyDescent="0.25">
      <c r="A37" s="20"/>
    </row>
  </sheetData>
  <mergeCells count="7">
    <mergeCell ref="I6:I7"/>
    <mergeCell ref="A6:A7"/>
    <mergeCell ref="B6:B7"/>
    <mergeCell ref="C6:D6"/>
    <mergeCell ref="E6:E7"/>
    <mergeCell ref="F6:F7"/>
    <mergeCell ref="G6:H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4"/>
  <sheetViews>
    <sheetView zoomScaleNormal="100" workbookViewId="0">
      <selection activeCell="A34" sqref="A34"/>
    </sheetView>
  </sheetViews>
  <sheetFormatPr defaultRowHeight="15" x14ac:dyDescent="0.25"/>
  <cols>
    <col min="1" max="1" width="13.140625" customWidth="1"/>
    <col min="2" max="2" width="8.28515625" customWidth="1"/>
    <col min="3" max="3" width="9.7109375" customWidth="1"/>
    <col min="4" max="4" width="5.28515625" customWidth="1"/>
    <col min="5" max="5" width="8.5703125" bestFit="1" customWidth="1"/>
    <col min="6" max="6" width="12.28515625" bestFit="1" customWidth="1"/>
    <col min="8" max="8" width="9.140625" customWidth="1"/>
  </cols>
  <sheetData>
    <row r="1" spans="1:10" s="94" customFormat="1" x14ac:dyDescent="0.25">
      <c r="A1" s="47" t="s">
        <v>155</v>
      </c>
    </row>
    <row r="2" spans="1:10" s="94" customFormat="1" x14ac:dyDescent="0.25">
      <c r="A2" s="20" t="s">
        <v>182</v>
      </c>
    </row>
    <row r="3" spans="1:10" x14ac:dyDescent="0.25">
      <c r="A3" s="1" t="s">
        <v>156</v>
      </c>
    </row>
    <row r="5" spans="1:10" ht="22.5" customHeight="1" x14ac:dyDescent="0.25">
      <c r="A5" s="141" t="s">
        <v>157</v>
      </c>
      <c r="B5" s="142" t="s">
        <v>158</v>
      </c>
      <c r="C5" s="143" t="s">
        <v>143</v>
      </c>
      <c r="D5" s="143"/>
      <c r="E5" s="142" t="s">
        <v>159</v>
      </c>
      <c r="F5" s="109" t="s">
        <v>160</v>
      </c>
      <c r="G5" s="143" t="s">
        <v>161</v>
      </c>
      <c r="H5" s="143"/>
      <c r="I5" s="144" t="s">
        <v>162</v>
      </c>
      <c r="J5" s="96"/>
    </row>
    <row r="6" spans="1:10" ht="57" thickBot="1" x14ac:dyDescent="0.3">
      <c r="A6" s="145"/>
      <c r="B6" s="146"/>
      <c r="C6" s="117" t="s">
        <v>148</v>
      </c>
      <c r="D6" s="147" t="s">
        <v>149</v>
      </c>
      <c r="E6" s="146"/>
      <c r="F6" s="116"/>
      <c r="G6" s="117" t="s">
        <v>150</v>
      </c>
      <c r="H6" s="148" t="s">
        <v>149</v>
      </c>
      <c r="I6" s="149"/>
      <c r="J6" s="96"/>
    </row>
    <row r="7" spans="1:10" x14ac:dyDescent="0.25">
      <c r="A7" s="150" t="s">
        <v>102</v>
      </c>
      <c r="B7" s="151">
        <v>119754</v>
      </c>
      <c r="C7" s="151">
        <v>5094</v>
      </c>
      <c r="D7" s="152">
        <v>4.2537201262588304</v>
      </c>
      <c r="E7" s="151">
        <v>570</v>
      </c>
      <c r="F7" s="153">
        <v>125516</v>
      </c>
      <c r="G7" s="151">
        <v>10856</v>
      </c>
      <c r="H7" s="152">
        <v>8.6490965295261155</v>
      </c>
      <c r="I7" s="151">
        <v>5762</v>
      </c>
      <c r="J7" s="96"/>
    </row>
    <row r="8" spans="1:10" x14ac:dyDescent="0.25">
      <c r="A8" s="150" t="s">
        <v>104</v>
      </c>
      <c r="B8" s="151">
        <v>5168</v>
      </c>
      <c r="C8" s="151">
        <v>771</v>
      </c>
      <c r="D8" s="152">
        <v>14.918730650154799</v>
      </c>
      <c r="E8" s="151">
        <v>10</v>
      </c>
      <c r="F8" s="153">
        <v>5080</v>
      </c>
      <c r="G8" s="151">
        <v>683</v>
      </c>
      <c r="H8" s="152">
        <v>13.44488188976378</v>
      </c>
      <c r="I8" s="151">
        <v>-88</v>
      </c>
      <c r="J8" s="96"/>
    </row>
    <row r="9" spans="1:10" x14ac:dyDescent="0.25">
      <c r="A9" s="150" t="s">
        <v>103</v>
      </c>
      <c r="B9" s="151">
        <v>256429</v>
      </c>
      <c r="C9" s="151">
        <v>32087</v>
      </c>
      <c r="D9" s="152">
        <v>12.513015298581674</v>
      </c>
      <c r="E9" s="151">
        <v>2939</v>
      </c>
      <c r="F9" s="153">
        <v>235865</v>
      </c>
      <c r="G9" s="151">
        <v>11523</v>
      </c>
      <c r="H9" s="152">
        <v>4.8854217454900049</v>
      </c>
      <c r="I9" s="151">
        <v>-20564</v>
      </c>
      <c r="J9" s="96"/>
    </row>
    <row r="10" spans="1:10" x14ac:dyDescent="0.25">
      <c r="A10" s="150" t="s">
        <v>107</v>
      </c>
      <c r="B10" s="151">
        <v>15480</v>
      </c>
      <c r="C10" s="151">
        <v>753</v>
      </c>
      <c r="D10" s="152">
        <v>4.8643410852713176</v>
      </c>
      <c r="E10" s="151">
        <v>98</v>
      </c>
      <c r="F10" s="153">
        <v>15571</v>
      </c>
      <c r="G10" s="151">
        <v>844</v>
      </c>
      <c r="H10" s="152">
        <v>5.4203326697065055</v>
      </c>
      <c r="I10" s="151">
        <v>91</v>
      </c>
      <c r="J10" s="96"/>
    </row>
    <row r="11" spans="1:10" x14ac:dyDescent="0.25">
      <c r="A11" s="150" t="s">
        <v>108</v>
      </c>
      <c r="B11" s="151">
        <v>18950</v>
      </c>
      <c r="C11" s="151">
        <v>1265</v>
      </c>
      <c r="D11" s="152">
        <v>6.6754617414248019</v>
      </c>
      <c r="E11" s="151">
        <v>126</v>
      </c>
      <c r="F11" s="153">
        <v>20229</v>
      </c>
      <c r="G11" s="151">
        <v>2544</v>
      </c>
      <c r="H11" s="152">
        <v>12.576004745662168</v>
      </c>
      <c r="I11" s="151">
        <v>1279</v>
      </c>
      <c r="J11" s="96"/>
    </row>
    <row r="12" spans="1:10" x14ac:dyDescent="0.25">
      <c r="A12" s="150" t="s">
        <v>106</v>
      </c>
      <c r="B12" s="151">
        <v>109586</v>
      </c>
      <c r="C12" s="151">
        <v>12733</v>
      </c>
      <c r="D12" s="152">
        <v>11.619184932381874</v>
      </c>
      <c r="E12" s="151">
        <v>481</v>
      </c>
      <c r="F12" s="153">
        <v>109906</v>
      </c>
      <c r="G12" s="151">
        <v>13053</v>
      </c>
      <c r="H12" s="152">
        <v>11.876512656269904</v>
      </c>
      <c r="I12" s="151">
        <v>320</v>
      </c>
      <c r="J12" s="96"/>
    </row>
    <row r="13" spans="1:10" x14ac:dyDescent="0.25">
      <c r="A13" s="150" t="s">
        <v>111</v>
      </c>
      <c r="B13" s="151">
        <v>35597</v>
      </c>
      <c r="C13" s="151">
        <v>5297</v>
      </c>
      <c r="D13" s="152">
        <v>14.880467455122623</v>
      </c>
      <c r="E13" s="151">
        <v>126</v>
      </c>
      <c r="F13" s="153">
        <v>32865</v>
      </c>
      <c r="G13" s="151">
        <v>2565</v>
      </c>
      <c r="H13" s="152">
        <v>7.8046554084892747</v>
      </c>
      <c r="I13" s="151">
        <v>-2732</v>
      </c>
      <c r="J13" s="154"/>
    </row>
    <row r="14" spans="1:10" x14ac:dyDescent="0.25">
      <c r="A14" s="150" t="s">
        <v>113</v>
      </c>
      <c r="B14" s="151">
        <v>63857</v>
      </c>
      <c r="C14" s="151">
        <v>9877</v>
      </c>
      <c r="D14" s="152">
        <v>15.467372410229105</v>
      </c>
      <c r="E14" s="151">
        <v>433</v>
      </c>
      <c r="F14" s="153">
        <v>60189</v>
      </c>
      <c r="G14" s="151">
        <v>6209</v>
      </c>
      <c r="H14" s="152">
        <v>10.315838442240276</v>
      </c>
      <c r="I14" s="151">
        <v>-3668</v>
      </c>
      <c r="J14" s="96"/>
    </row>
    <row r="15" spans="1:10" x14ac:dyDescent="0.25">
      <c r="A15" s="150" t="s">
        <v>115</v>
      </c>
      <c r="B15" s="151">
        <v>123161</v>
      </c>
      <c r="C15" s="151">
        <v>19278</v>
      </c>
      <c r="D15" s="152">
        <v>15.65268226143016</v>
      </c>
      <c r="E15" s="151">
        <v>780</v>
      </c>
      <c r="F15" s="153">
        <v>114158</v>
      </c>
      <c r="G15" s="151">
        <v>10275</v>
      </c>
      <c r="H15" s="152">
        <v>9.000683263547014</v>
      </c>
      <c r="I15" s="151">
        <v>-9003</v>
      </c>
      <c r="J15" s="96"/>
    </row>
    <row r="16" spans="1:10" x14ac:dyDescent="0.25">
      <c r="A16" s="150" t="s">
        <v>114</v>
      </c>
      <c r="B16" s="151">
        <v>122810</v>
      </c>
      <c r="C16" s="151">
        <v>14450</v>
      </c>
      <c r="D16" s="152">
        <v>11.766142822245746</v>
      </c>
      <c r="E16" s="151">
        <v>728</v>
      </c>
      <c r="F16" s="153">
        <v>116461</v>
      </c>
      <c r="G16" s="151">
        <v>8101</v>
      </c>
      <c r="H16" s="152">
        <v>6.9559766788882111</v>
      </c>
      <c r="I16" s="151">
        <v>-6349</v>
      </c>
      <c r="J16" s="96"/>
    </row>
    <row r="17" spans="1:11" x14ac:dyDescent="0.25">
      <c r="A17" s="150" t="s">
        <v>118</v>
      </c>
      <c r="B17" s="151">
        <v>26735</v>
      </c>
      <c r="C17" s="151">
        <v>3978</v>
      </c>
      <c r="D17" s="152">
        <v>14.879371610248738</v>
      </c>
      <c r="E17" s="151">
        <v>122</v>
      </c>
      <c r="F17" s="153">
        <v>27612</v>
      </c>
      <c r="G17" s="151">
        <v>4855</v>
      </c>
      <c r="H17" s="152">
        <v>17.582934955816313</v>
      </c>
      <c r="I17" s="151">
        <v>877</v>
      </c>
      <c r="J17" s="96"/>
    </row>
    <row r="18" spans="1:11" x14ac:dyDescent="0.25">
      <c r="A18" s="150" t="s">
        <v>120</v>
      </c>
      <c r="B18" s="151">
        <v>53413</v>
      </c>
      <c r="C18" s="151">
        <v>5802</v>
      </c>
      <c r="D18" s="152">
        <v>10.862524104618727</v>
      </c>
      <c r="E18" s="151">
        <v>67</v>
      </c>
      <c r="F18" s="153">
        <v>54657</v>
      </c>
      <c r="G18" s="151">
        <v>7046</v>
      </c>
      <c r="H18" s="152">
        <v>12.891303950088735</v>
      </c>
      <c r="I18" s="151">
        <v>1244</v>
      </c>
      <c r="J18" s="96"/>
    </row>
    <row r="19" spans="1:11" x14ac:dyDescent="0.25">
      <c r="A19" s="150" t="s">
        <v>110</v>
      </c>
      <c r="B19" s="151">
        <v>228629</v>
      </c>
      <c r="C19" s="151">
        <v>29801</v>
      </c>
      <c r="D19" s="152">
        <v>13.034654396423901</v>
      </c>
      <c r="E19" s="151">
        <v>1433</v>
      </c>
      <c r="F19" s="153">
        <v>212391</v>
      </c>
      <c r="G19" s="151">
        <v>13563</v>
      </c>
      <c r="H19" s="152">
        <v>6.385863807788466</v>
      </c>
      <c r="I19" s="151">
        <v>-16238</v>
      </c>
      <c r="J19" s="96"/>
    </row>
    <row r="20" spans="1:11" x14ac:dyDescent="0.25">
      <c r="A20" s="4" t="s">
        <v>73</v>
      </c>
      <c r="B20" s="155">
        <v>38285</v>
      </c>
      <c r="C20" s="155">
        <v>5013</v>
      </c>
      <c r="D20" s="156">
        <v>13.093901005615777</v>
      </c>
      <c r="E20" s="155">
        <v>42</v>
      </c>
      <c r="F20" s="157">
        <v>41968</v>
      </c>
      <c r="G20" s="155">
        <v>8696</v>
      </c>
      <c r="H20" s="156">
        <v>20.720548989706444</v>
      </c>
      <c r="I20" s="155">
        <v>3683</v>
      </c>
      <c r="J20" s="96"/>
      <c r="K20" s="126"/>
    </row>
    <row r="21" spans="1:11" x14ac:dyDescent="0.25">
      <c r="A21" s="150" t="s">
        <v>121</v>
      </c>
      <c r="B21" s="151">
        <v>12322</v>
      </c>
      <c r="C21" s="151">
        <v>4903</v>
      </c>
      <c r="D21" s="152">
        <v>39.790618406102908</v>
      </c>
      <c r="E21" s="151">
        <v>6</v>
      </c>
      <c r="F21" s="153">
        <v>10674</v>
      </c>
      <c r="G21" s="151">
        <v>3255</v>
      </c>
      <c r="H21" s="152">
        <v>30.494659921304102</v>
      </c>
      <c r="I21" s="151">
        <v>-1648</v>
      </c>
      <c r="J21" s="96"/>
    </row>
    <row r="22" spans="1:11" x14ac:dyDescent="0.25">
      <c r="A22" s="150" t="s">
        <v>122</v>
      </c>
      <c r="B22" s="151">
        <v>235014</v>
      </c>
      <c r="C22" s="151">
        <v>6257</v>
      </c>
      <c r="D22" s="152">
        <v>2.6623945807483809</v>
      </c>
      <c r="E22" s="151">
        <v>934</v>
      </c>
      <c r="F22" s="153">
        <v>247419</v>
      </c>
      <c r="G22" s="151">
        <v>18662</v>
      </c>
      <c r="H22" s="152">
        <v>7.5426705305574755</v>
      </c>
      <c r="I22" s="151">
        <v>12405</v>
      </c>
      <c r="J22" s="96"/>
    </row>
    <row r="23" spans="1:11" x14ac:dyDescent="0.25">
      <c r="A23" s="150" t="s">
        <v>105</v>
      </c>
      <c r="B23" s="151">
        <v>33587</v>
      </c>
      <c r="C23" s="151">
        <v>1363</v>
      </c>
      <c r="D23" s="152">
        <v>4.0581177241194508</v>
      </c>
      <c r="E23" s="151">
        <v>71</v>
      </c>
      <c r="F23" s="153">
        <v>44775</v>
      </c>
      <c r="G23" s="151">
        <v>12551</v>
      </c>
      <c r="H23" s="152">
        <v>28.031267448352875</v>
      </c>
      <c r="I23" s="151">
        <v>11188</v>
      </c>
      <c r="J23" s="96"/>
    </row>
    <row r="24" spans="1:11" x14ac:dyDescent="0.25">
      <c r="A24" s="150" t="s">
        <v>112</v>
      </c>
      <c r="B24" s="151">
        <v>14576</v>
      </c>
      <c r="C24" s="151">
        <v>2985</v>
      </c>
      <c r="D24" s="152">
        <v>20.478869374313941</v>
      </c>
      <c r="E24" s="151">
        <v>16</v>
      </c>
      <c r="F24" s="153">
        <v>15747</v>
      </c>
      <c r="G24" s="151">
        <v>4156</v>
      </c>
      <c r="H24" s="152">
        <v>26.392328697529688</v>
      </c>
      <c r="I24" s="151">
        <v>1171</v>
      </c>
      <c r="J24" s="96"/>
    </row>
    <row r="25" spans="1:11" x14ac:dyDescent="0.25">
      <c r="A25" s="150" t="s">
        <v>109</v>
      </c>
      <c r="B25" s="151">
        <v>44093</v>
      </c>
      <c r="C25" s="151">
        <v>1016</v>
      </c>
      <c r="D25" s="152">
        <v>2.3042206245889369</v>
      </c>
      <c r="E25" s="151">
        <v>53</v>
      </c>
      <c r="F25" s="153">
        <v>55429</v>
      </c>
      <c r="G25" s="151">
        <v>12352</v>
      </c>
      <c r="H25" s="152">
        <v>22.284363780692416</v>
      </c>
      <c r="I25" s="151">
        <v>11336</v>
      </c>
      <c r="J25" s="96"/>
    </row>
    <row r="26" spans="1:11" x14ac:dyDescent="0.25">
      <c r="A26" s="150" t="s">
        <v>101</v>
      </c>
      <c r="B26" s="151">
        <v>105411</v>
      </c>
      <c r="C26" s="151">
        <v>1821</v>
      </c>
      <c r="D26" s="152">
        <v>1.7275236929732192</v>
      </c>
      <c r="E26" s="151">
        <v>265</v>
      </c>
      <c r="F26" s="153">
        <v>113450</v>
      </c>
      <c r="G26" s="151">
        <v>9860</v>
      </c>
      <c r="H26" s="152">
        <v>8.6910533274570287</v>
      </c>
      <c r="I26" s="151">
        <v>8039</v>
      </c>
      <c r="J26" s="96"/>
    </row>
    <row r="27" spans="1:11" ht="15.75" customHeight="1" x14ac:dyDescent="0.25">
      <c r="A27" s="150" t="s">
        <v>123</v>
      </c>
      <c r="B27" s="151">
        <v>66400</v>
      </c>
      <c r="C27" s="151">
        <v>526</v>
      </c>
      <c r="D27" s="152">
        <v>0.79216867469879515</v>
      </c>
      <c r="E27" s="151">
        <v>39</v>
      </c>
      <c r="F27" s="153">
        <v>69295</v>
      </c>
      <c r="G27" s="151">
        <v>3421</v>
      </c>
      <c r="H27" s="152">
        <v>4.9368641316112276</v>
      </c>
      <c r="I27" s="151">
        <v>2895</v>
      </c>
      <c r="J27" s="96"/>
    </row>
    <row r="28" spans="1:11" x14ac:dyDescent="0.25">
      <c r="B28" s="132"/>
      <c r="C28" s="132"/>
      <c r="D28" s="158"/>
      <c r="E28" s="132"/>
      <c r="F28" s="132"/>
      <c r="G28" s="132"/>
      <c r="H28" s="158"/>
      <c r="I28" s="159"/>
      <c r="J28" s="96"/>
    </row>
    <row r="29" spans="1:11" x14ac:dyDescent="0.25">
      <c r="A29" s="22" t="s">
        <v>163</v>
      </c>
      <c r="B29" s="136"/>
      <c r="C29" s="136"/>
      <c r="D29" s="136"/>
      <c r="E29" s="136"/>
      <c r="F29" s="132"/>
      <c r="G29" s="159"/>
      <c r="H29" s="159"/>
      <c r="I29" s="159"/>
    </row>
    <row r="30" spans="1:11" x14ac:dyDescent="0.25">
      <c r="A30" s="160" t="s">
        <v>164</v>
      </c>
    </row>
    <row r="31" spans="1:11" ht="15.75" x14ac:dyDescent="0.25">
      <c r="A31" s="22" t="s">
        <v>165</v>
      </c>
    </row>
    <row r="34" spans="1:1" x14ac:dyDescent="0.25">
      <c r="A34" s="20"/>
    </row>
  </sheetData>
  <mergeCells count="7">
    <mergeCell ref="I5:I6"/>
    <mergeCell ref="A5:A6"/>
    <mergeCell ref="B5:B6"/>
    <mergeCell ref="C5:D5"/>
    <mergeCell ref="E5:E6"/>
    <mergeCell ref="F5:F6"/>
    <mergeCell ref="G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15</vt:i4>
      </vt:variant>
    </vt:vector>
  </HeadingPairs>
  <TitlesOfParts>
    <vt:vector size="15" baseType="lpstr">
      <vt:lpstr>Tab. 4.1</vt:lpstr>
      <vt:lpstr>Graf. 4.1-4.2</vt:lpstr>
      <vt:lpstr>Tab 4.2, Graf 4.3-4.4</vt:lpstr>
      <vt:lpstr>Graf. 4.5</vt:lpstr>
      <vt:lpstr>Graf. 4.6-4.7</vt:lpstr>
      <vt:lpstr>Graf. 4.8-4.9</vt:lpstr>
      <vt:lpstr>Graf. 4.10</vt:lpstr>
      <vt:lpstr>Tab. 4.3</vt:lpstr>
      <vt:lpstr>Tab. 4.4</vt:lpstr>
      <vt:lpstr>Tab. 4.5</vt:lpstr>
      <vt:lpstr>Tab. 4.6</vt:lpstr>
      <vt:lpstr>Tab. 4.7</vt:lpstr>
      <vt:lpstr>Tab 4.8-4.10</vt:lpstr>
      <vt:lpstr>Tab 4.9-4.11, Graf 4.11-4.12</vt:lpstr>
      <vt:lpstr>Graf 4.13-4.14-4.15</vt:lpstr>
    </vt:vector>
  </TitlesOfParts>
  <Company>REGIONE ABRUZZO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Valentino</dc:creator>
  <cp:lastModifiedBy>Tiziana Valentino</cp:lastModifiedBy>
  <dcterms:created xsi:type="dcterms:W3CDTF">2022-01-04T10:00:31Z</dcterms:created>
  <dcterms:modified xsi:type="dcterms:W3CDTF">2022-01-04T10:31:11Z</dcterms:modified>
</cp:coreProperties>
</file>