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Conti_annuali\2024\Dati per sito\"/>
    </mc:Choice>
  </mc:AlternateContent>
  <bookViews>
    <workbookView xWindow="-120" yWindow="-120" windowWidth="29040" windowHeight="15720" activeTab="9"/>
  </bookViews>
  <sheets>
    <sheet name="T1 G1 G2 G3" sheetId="1" r:id="rId1"/>
    <sheet name="T2" sheetId="3" r:id="rId2"/>
    <sheet name="T3 G4 G5 G6" sheetId="9" r:id="rId3"/>
    <sheet name="T4 G7" sheetId="8" r:id="rId4"/>
    <sheet name="T5 G8" sheetId="10" r:id="rId5"/>
    <sheet name="T6 G9" sheetId="11" r:id="rId6"/>
    <sheet name="T7" sheetId="13" r:id="rId7"/>
    <sheet name="G10" sheetId="14" r:id="rId8"/>
    <sheet name="T8 G11 G12" sheetId="15" r:id="rId9"/>
    <sheet name="G13" sheetId="18" r:id="rId10"/>
    <sheet name="T9" sheetId="16" r:id="rId11"/>
  </sheets>
  <definedNames>
    <definedName name="_xlnm._FilterDatabase" localSheetId="2" hidden="1">'T3 G4 G5 G6'!$C$67:$D$94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5" l="1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D22" i="18" l="1"/>
  <c r="C22" i="18"/>
  <c r="F22" i="18" s="1"/>
  <c r="B22" i="18"/>
  <c r="E22" i="18" l="1"/>
  <c r="F21" i="18"/>
  <c r="E21" i="18"/>
  <c r="F20" i="18"/>
  <c r="E20" i="18"/>
  <c r="F19" i="18"/>
  <c r="E19" i="18"/>
  <c r="F16" i="18"/>
  <c r="E16" i="18"/>
  <c r="F17" i="18"/>
  <c r="E17" i="18"/>
  <c r="F18" i="18"/>
  <c r="E18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8" i="18"/>
  <c r="E8" i="18"/>
  <c r="F7" i="18"/>
  <c r="E7" i="18"/>
  <c r="F6" i="18"/>
  <c r="E6" i="18"/>
  <c r="F9" i="18"/>
  <c r="E9" i="18"/>
  <c r="F5" i="18"/>
  <c r="E5" i="18"/>
  <c r="F4" i="18"/>
  <c r="E4" i="18"/>
  <c r="F3" i="18"/>
  <c r="E3" i="18"/>
  <c r="E29" i="16" l="1"/>
  <c r="F29" i="16" s="1"/>
  <c r="E28" i="16"/>
  <c r="F28" i="16" s="1"/>
  <c r="E27" i="16"/>
  <c r="F27" i="16" s="1"/>
  <c r="E26" i="16"/>
  <c r="F26" i="16" s="1"/>
  <c r="E25" i="16"/>
  <c r="F25" i="16" s="1"/>
  <c r="E24" i="16"/>
  <c r="F24" i="16" s="1"/>
  <c r="E23" i="16"/>
  <c r="F23" i="16" s="1"/>
  <c r="E22" i="16"/>
  <c r="F22" i="16" s="1"/>
  <c r="F21" i="16"/>
  <c r="E21" i="16"/>
  <c r="E20" i="16"/>
  <c r="F20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F11" i="16"/>
  <c r="E11" i="16"/>
  <c r="E10" i="16"/>
  <c r="F10" i="16" s="1"/>
  <c r="E9" i="16"/>
  <c r="F9" i="16" s="1"/>
  <c r="E8" i="16"/>
  <c r="F8" i="16" s="1"/>
  <c r="E7" i="16"/>
  <c r="F7" i="16" s="1"/>
  <c r="E6" i="16"/>
  <c r="F6" i="16" s="1"/>
  <c r="E5" i="16"/>
  <c r="F5" i="16" s="1"/>
  <c r="E4" i="16"/>
  <c r="F4" i="16" s="1"/>
  <c r="H6" i="9"/>
  <c r="H5" i="9"/>
  <c r="G5" i="3"/>
  <c r="C31" i="15" l="1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C30" i="15"/>
  <c r="B30" i="15"/>
  <c r="C29" i="15"/>
  <c r="B29" i="15"/>
  <c r="C28" i="15"/>
  <c r="B28" i="15"/>
  <c r="C27" i="15"/>
  <c r="B27" i="15"/>
  <c r="C26" i="15"/>
  <c r="B26" i="15"/>
  <c r="I4" i="13"/>
  <c r="D7" i="11"/>
  <c r="H16" i="10"/>
  <c r="C32" i="15" l="1"/>
  <c r="D26" i="15" s="1"/>
  <c r="D32" i="15"/>
  <c r="D30" i="15"/>
  <c r="D27" i="15" l="1"/>
  <c r="D31" i="15"/>
  <c r="D28" i="15"/>
  <c r="D29" i="15"/>
  <c r="I15" i="13"/>
  <c r="E26" i="13"/>
  <c r="F22" i="13" s="1"/>
  <c r="D26" i="13"/>
  <c r="J26" i="13" s="1"/>
  <c r="C26" i="13"/>
  <c r="I26" i="13" s="1"/>
  <c r="F26" i="13"/>
  <c r="J25" i="13"/>
  <c r="I25" i="13"/>
  <c r="F25" i="13"/>
  <c r="J24" i="13"/>
  <c r="I24" i="13"/>
  <c r="J23" i="13"/>
  <c r="I23" i="13"/>
  <c r="F23" i="13"/>
  <c r="J22" i="13"/>
  <c r="I22" i="13"/>
  <c r="J21" i="13"/>
  <c r="I21" i="13"/>
  <c r="J20" i="13"/>
  <c r="I20" i="13"/>
  <c r="F20" i="13"/>
  <c r="J19" i="13"/>
  <c r="I19" i="13"/>
  <c r="F19" i="13"/>
  <c r="J18" i="13"/>
  <c r="I18" i="13"/>
  <c r="F18" i="13"/>
  <c r="J17" i="13"/>
  <c r="I17" i="13"/>
  <c r="J16" i="13"/>
  <c r="I16" i="13"/>
  <c r="F16" i="13"/>
  <c r="J15" i="13"/>
  <c r="J14" i="13"/>
  <c r="I14" i="13"/>
  <c r="F14" i="13"/>
  <c r="J13" i="13"/>
  <c r="I13" i="13"/>
  <c r="F13" i="13"/>
  <c r="J12" i="13"/>
  <c r="I12" i="13"/>
  <c r="F12" i="13"/>
  <c r="J11" i="13"/>
  <c r="I11" i="13"/>
  <c r="J10" i="13"/>
  <c r="I10" i="13"/>
  <c r="F10" i="13"/>
  <c r="J9" i="13"/>
  <c r="I9" i="13"/>
  <c r="F9" i="13"/>
  <c r="J8" i="13"/>
  <c r="I8" i="13"/>
  <c r="J7" i="13"/>
  <c r="I7" i="13"/>
  <c r="F7" i="13"/>
  <c r="J6" i="13"/>
  <c r="I6" i="13"/>
  <c r="F6" i="13"/>
  <c r="J5" i="13"/>
  <c r="I5" i="13"/>
  <c r="F5" i="13"/>
  <c r="J4" i="13"/>
  <c r="B27" i="11"/>
  <c r="C27" i="11"/>
  <c r="D27" i="11" s="1"/>
  <c r="E27" i="11" s="1"/>
  <c r="D5" i="11"/>
  <c r="E5" i="11" s="1"/>
  <c r="D26" i="11"/>
  <c r="E26" i="11" s="1"/>
  <c r="D25" i="11"/>
  <c r="E25" i="11" s="1"/>
  <c r="D24" i="11"/>
  <c r="E24" i="11" s="1"/>
  <c r="D23" i="11"/>
  <c r="E23" i="11" s="1"/>
  <c r="D22" i="11"/>
  <c r="E22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E7" i="11"/>
  <c r="D6" i="11"/>
  <c r="E6" i="11" s="1"/>
  <c r="G28" i="10"/>
  <c r="H28" i="10" s="1"/>
  <c r="E28" i="10"/>
  <c r="D28" i="10"/>
  <c r="F28" i="10"/>
  <c r="H6" i="10"/>
  <c r="L11" i="13" l="1"/>
  <c r="F11" i="13"/>
  <c r="F17" i="13"/>
  <c r="F21" i="13"/>
  <c r="F24" i="13"/>
  <c r="F4" i="13"/>
  <c r="F8" i="13"/>
  <c r="F15" i="13"/>
  <c r="L26" i="13"/>
  <c r="L17" i="13"/>
  <c r="L6" i="13"/>
  <c r="L7" i="13"/>
  <c r="L14" i="13"/>
  <c r="L21" i="13"/>
  <c r="L8" i="13"/>
  <c r="L15" i="13"/>
  <c r="L22" i="13"/>
  <c r="L9" i="13"/>
  <c r="L16" i="13"/>
  <c r="L23" i="13"/>
  <c r="L10" i="13"/>
  <c r="L13" i="13"/>
  <c r="L20" i="13"/>
  <c r="L4" i="13"/>
  <c r="L24" i="13"/>
  <c r="L18" i="13"/>
  <c r="L5" i="13"/>
  <c r="L25" i="13"/>
  <c r="L12" i="13"/>
  <c r="L19" i="13"/>
  <c r="H26" i="10"/>
  <c r="H25" i="10"/>
  <c r="H24" i="10"/>
  <c r="H23" i="10"/>
  <c r="H22" i="10"/>
  <c r="H21" i="10"/>
  <c r="H20" i="10"/>
  <c r="H19" i="10"/>
  <c r="H18" i="10"/>
  <c r="H17" i="10"/>
  <c r="H15" i="10"/>
  <c r="H14" i="10"/>
  <c r="H13" i="10"/>
  <c r="H12" i="10"/>
  <c r="H11" i="10"/>
  <c r="H10" i="10"/>
  <c r="H9" i="10"/>
  <c r="H8" i="10"/>
  <c r="H7" i="10"/>
  <c r="F5" i="8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G73" i="9"/>
  <c r="G74" i="9" s="1"/>
  <c r="H68" i="9" s="1"/>
  <c r="D95" i="9" l="1"/>
  <c r="E49" i="9"/>
  <c r="D4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F44" i="9" l="1"/>
  <c r="F49" i="9"/>
  <c r="F45" i="9"/>
  <c r="F47" i="9"/>
  <c r="F46" i="9"/>
  <c r="F48" i="9"/>
  <c r="F43" i="9"/>
  <c r="H71" i="9"/>
  <c r="H70" i="9"/>
  <c r="H69" i="9"/>
  <c r="H74" i="9"/>
  <c r="H72" i="9"/>
  <c r="H73" i="9"/>
  <c r="F42" i="1" l="1"/>
  <c r="F38" i="3"/>
  <c r="F29" i="3"/>
  <c r="E29" i="3"/>
  <c r="E20" i="3"/>
  <c r="F20" i="3"/>
  <c r="E14" i="3"/>
  <c r="F11" i="3"/>
  <c r="E11" i="3"/>
  <c r="F14" i="3"/>
  <c r="E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6" i="3"/>
  <c r="H26" i="3" s="1"/>
  <c r="G25" i="3"/>
  <c r="H25" i="3" s="1"/>
  <c r="G24" i="3"/>
  <c r="H24" i="3" s="1"/>
  <c r="G23" i="3"/>
  <c r="H23" i="3" s="1"/>
  <c r="F22" i="3"/>
  <c r="E22" i="3"/>
  <c r="G21" i="3"/>
  <c r="H21" i="3" s="1"/>
  <c r="G19" i="3"/>
  <c r="H19" i="3" s="1"/>
  <c r="G18" i="3"/>
  <c r="H18" i="3" s="1"/>
  <c r="G17" i="3"/>
  <c r="H17" i="3" s="1"/>
  <c r="G16" i="3"/>
  <c r="H16" i="3" s="1"/>
  <c r="G15" i="3"/>
  <c r="H15" i="3" s="1"/>
  <c r="G13" i="3"/>
  <c r="H13" i="3" s="1"/>
  <c r="G12" i="3"/>
  <c r="H12" i="3" s="1"/>
  <c r="G9" i="3"/>
  <c r="H9" i="3" s="1"/>
  <c r="G8" i="3"/>
  <c r="H8" i="3" s="1"/>
  <c r="G7" i="3"/>
  <c r="H7" i="3" s="1"/>
  <c r="G6" i="3"/>
  <c r="H6" i="3" s="1"/>
  <c r="H5" i="3"/>
  <c r="G29" i="3" l="1"/>
  <c r="H29" i="3" s="1"/>
  <c r="E39" i="3"/>
  <c r="F39" i="3"/>
  <c r="G39" i="3" s="1"/>
  <c r="H39" i="3" s="1"/>
  <c r="G38" i="3"/>
  <c r="H38" i="3" s="1"/>
  <c r="G20" i="3"/>
  <c r="H20" i="3" s="1"/>
  <c r="G22" i="3"/>
  <c r="H22" i="3" s="1"/>
  <c r="G11" i="3"/>
  <c r="H11" i="3" s="1"/>
  <c r="G14" i="3"/>
  <c r="H14" i="3" s="1"/>
  <c r="E47" i="1" l="1"/>
  <c r="D47" i="1"/>
  <c r="D46" i="1"/>
  <c r="D45" i="1"/>
  <c r="F43" i="1"/>
  <c r="E43" i="1"/>
  <c r="D43" i="1"/>
  <c r="E42" i="1"/>
  <c r="D42" i="1"/>
  <c r="H4" i="1"/>
  <c r="G4" i="1"/>
  <c r="F47" i="1"/>
  <c r="F46" i="1"/>
  <c r="E46" i="1"/>
  <c r="F45" i="1"/>
  <c r="E45" i="1"/>
  <c r="F44" i="1"/>
  <c r="E44" i="1"/>
  <c r="D44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48" i="1" l="1"/>
  <c r="E48" i="1"/>
  <c r="D48" i="1"/>
  <c r="G25" i="1"/>
  <c r="G23" i="1"/>
  <c r="G18" i="1"/>
  <c r="G16" i="1"/>
  <c r="G14" i="1"/>
  <c r="G9" i="1"/>
  <c r="G7" i="1"/>
  <c r="G5" i="1"/>
  <c r="G35" i="1"/>
  <c r="G33" i="1"/>
  <c r="G31" i="1"/>
  <c r="G29" i="1"/>
  <c r="G20" i="1"/>
  <c r="G11" i="1"/>
  <c r="G22" i="1"/>
  <c r="G17" i="1"/>
  <c r="G15" i="1"/>
  <c r="G8" i="1"/>
  <c r="G37" i="1"/>
  <c r="G32" i="1"/>
  <c r="G12" i="1"/>
  <c r="H37" i="1"/>
  <c r="G26" i="1"/>
  <c r="G24" i="1"/>
  <c r="G6" i="1"/>
  <c r="G34" i="1"/>
  <c r="G28" i="1"/>
  <c r="G30" i="1"/>
  <c r="G19" i="1"/>
  <c r="G10" i="1"/>
  <c r="G21" i="1"/>
  <c r="G36" i="1"/>
  <c r="G13" i="1"/>
  <c r="G27" i="1"/>
</calcChain>
</file>

<file path=xl/sharedStrings.xml><?xml version="1.0" encoding="utf-8"?>
<sst xmlns="http://schemas.openxmlformats.org/spreadsheetml/2006/main" count="724" uniqueCount="155">
  <si>
    <t>Comparto per funzione e convenzionale</t>
  </si>
  <si>
    <t>Comparto di contrattazione</t>
  </si>
  <si>
    <t>Uomini</t>
  </si>
  <si>
    <t>Donne</t>
  </si>
  <si>
    <t>Totale</t>
  </si>
  <si>
    <t>Distribuzione %</t>
  </si>
  <si>
    <t>Unità di personale per 1.000 residenti</t>
  </si>
  <si>
    <t>Funzioni Centrali</t>
  </si>
  <si>
    <t>Ministeri</t>
  </si>
  <si>
    <t>Agenzie Fiscali</t>
  </si>
  <si>
    <t>Enti Pubblici non economici</t>
  </si>
  <si>
    <t>Enti Art.70 - C.N.E.L.</t>
  </si>
  <si>
    <t>Enti Art.70 - E.N.A.C.</t>
  </si>
  <si>
    <t>Agenzia per l'Italia digitale</t>
  </si>
  <si>
    <t>Funzioni Locali</t>
  </si>
  <si>
    <t>Regioni ed autonomie locali</t>
  </si>
  <si>
    <t>Regioni a statuto speciale e Province Autonome</t>
  </si>
  <si>
    <t>Istruzione e Ricerca</t>
  </si>
  <si>
    <t>Scuola</t>
  </si>
  <si>
    <t>Ist. Form.ne Art.co Mus.le</t>
  </si>
  <si>
    <t>Università</t>
  </si>
  <si>
    <t>Enti di ricerca</t>
  </si>
  <si>
    <t>Enti Art.70 - A.S.I.</t>
  </si>
  <si>
    <t>Sanità</t>
  </si>
  <si>
    <t>Servizio Sanitario Nazionale</t>
  </si>
  <si>
    <t>Comparto Autonomo o fuori comparto</t>
  </si>
  <si>
    <t>Presidenza Consiglio Ministri</t>
  </si>
  <si>
    <t>Autorità Indipendenti</t>
  </si>
  <si>
    <t>Enti Art.60 -Comma 3- D.165/01</t>
  </si>
  <si>
    <t>Enti Art.70 - Unioncamere</t>
  </si>
  <si>
    <t>Enti Lista S13 Istat</t>
  </si>
  <si>
    <t>Personale in regime di diritto pubblico</t>
  </si>
  <si>
    <t>Magistratura</t>
  </si>
  <si>
    <t>Professori e ricercatori universitari</t>
  </si>
  <si>
    <t>Carriera Diplomatica</t>
  </si>
  <si>
    <t>Carriera Prefettizia</t>
  </si>
  <si>
    <t>Carriera Penitenziaria</t>
  </si>
  <si>
    <t>Corpi di Polizia</t>
  </si>
  <si>
    <t>Forze Armate</t>
  </si>
  <si>
    <t>Vigili del Fuoco</t>
  </si>
  <si>
    <t>Totale comparti</t>
  </si>
  <si>
    <t>Aggregato</t>
  </si>
  <si>
    <t>Pers. in regime di diritto pubblico</t>
  </si>
  <si>
    <t>ordine decrescente</t>
  </si>
  <si>
    <t>Dettaglio comparto</t>
  </si>
  <si>
    <t>Unità di personale per 1.000 abitanti</t>
  </si>
  <si>
    <t>comparto di contrattazione</t>
  </si>
  <si>
    <t>Altri comparti</t>
  </si>
  <si>
    <t>Totale Comparti</t>
  </si>
  <si>
    <t>Pop. Residente in Italia al 31/12/2022</t>
  </si>
  <si>
    <t>ita</t>
  </si>
  <si>
    <t>abr</t>
  </si>
  <si>
    <t>T</t>
  </si>
  <si>
    <t>Tabella 1: Personale per comparto in Italia. Anno 2022</t>
  </si>
  <si>
    <t>Grafico 1: Distribuzione del personale per comparto in Italia. Anno 2022</t>
  </si>
  <si>
    <t xml:space="preserve">Grafico 2: Distribuzione del personale per comparto di contrattazione in Italia. Anno 2022
</t>
  </si>
  <si>
    <t>Grafico 3 : Personale per comparto di contrattazione e sesso in Italia Distribuzione percentuale. Anno 2022</t>
  </si>
  <si>
    <t>Comparto</t>
  </si>
  <si>
    <t>SANITA'</t>
  </si>
  <si>
    <t>-</t>
  </si>
  <si>
    <t>Enti Art. 70 - Ente Naz. Digitaliz. P. A.</t>
  </si>
  <si>
    <t>Tabella 2: Personale per comparto in Italia e variazioni. Anni 2012 e 2022</t>
  </si>
  <si>
    <t>Variazione assoluta 2022/2012</t>
  </si>
  <si>
    <t>Variazione % 2022/2012</t>
  </si>
  <si>
    <t>Servizio Sanitario Naz.</t>
  </si>
  <si>
    <t>Regioni a statuto speciale e Prov. Aut.</t>
  </si>
  <si>
    <t>Italia</t>
  </si>
  <si>
    <t xml:space="preserve">Tutto il personale </t>
  </si>
  <si>
    <t>Costi -
(Euro)</t>
  </si>
  <si>
    <t>Costi - 
Distribuzione %</t>
  </si>
  <si>
    <t>Personale 
(incluso l'estraneo)</t>
  </si>
  <si>
    <t>Personale 
(incluso l'estraneo)
Distribuzione %</t>
  </si>
  <si>
    <t>Costo medio per personale dipendente</t>
  </si>
  <si>
    <t>Regioni a statuto speciale e P. A.</t>
  </si>
  <si>
    <t>Costi (€) - 
valori assoluti</t>
  </si>
  <si>
    <t>Costi (€) - 
%</t>
  </si>
  <si>
    <t>Comparto aut. o fuori comparto</t>
  </si>
  <si>
    <t>c</t>
  </si>
  <si>
    <t>Tot</t>
  </si>
  <si>
    <t>Regioni ed Autonomie Locali</t>
  </si>
  <si>
    <t>Retribuzione 
media 
2021
(€)</t>
  </si>
  <si>
    <t>Maggiore di 70.000</t>
  </si>
  <si>
    <t>Fra 50.001 e 70.000</t>
  </si>
  <si>
    <t>Meno di 32.000</t>
  </si>
  <si>
    <t xml:space="preserve">Tabella 3: Costo di tutto il personale per comparto in Italia. Anno 2022
</t>
  </si>
  <si>
    <r>
      <t xml:space="preserve">Grafico 4: Distribuzione del costo del personale dipendente ed </t>
    </r>
    <r>
      <rPr>
        <b/>
        <sz val="11"/>
        <color rgb="FFFF0000"/>
        <rFont val="Calibri"/>
        <family val="2"/>
        <scheme val="minor"/>
      </rPr>
      <t xml:space="preserve">estraneo </t>
    </r>
    <r>
      <rPr>
        <b/>
        <sz val="11"/>
        <color rgb="FF000000"/>
        <rFont val="Calibri"/>
        <family val="2"/>
        <scheme val="minor"/>
      </rPr>
      <t>all'amministrazione per comparto in Italia. Anno 2022</t>
    </r>
  </si>
  <si>
    <r>
      <t xml:space="preserve">Grafico 5: Distribuzione del costo del personale dipendente ed </t>
    </r>
    <r>
      <rPr>
        <b/>
        <sz val="11"/>
        <color rgb="FFFF0000"/>
        <rFont val="Calibri"/>
        <family val="2"/>
        <scheme val="minor"/>
      </rPr>
      <t xml:space="preserve">estraneo </t>
    </r>
    <r>
      <rPr>
        <b/>
        <sz val="11"/>
        <color rgb="FF000000"/>
        <rFont val="Calibri"/>
        <family val="2"/>
        <scheme val="minor"/>
      </rPr>
      <t>all'amministrazione per comparto di contrattazione in Italia. Anno 2022</t>
    </r>
  </si>
  <si>
    <t>Grafico 6: Costo medio del personale per comparto di contrattazione in Italia. Anno 2022</t>
  </si>
  <si>
    <t>Retribuzione 
media 
2022
(€)</t>
  </si>
  <si>
    <t>Variazione assoluta 2022/2021
 (€)</t>
  </si>
  <si>
    <t>Tabella 4: Retribuzione media annua del personale per comparto in Italia. Anni 2021 e 2022</t>
  </si>
  <si>
    <t>Retribuzione 
media
 2021
 (€)</t>
  </si>
  <si>
    <t>Grafico 7:  Variazione della retribuzione media annua del personale, per comparto e fascia di retribuzione media in Italia. Anno 2022/2021</t>
  </si>
  <si>
    <t>Fra 32.001 e 42.000</t>
  </si>
  <si>
    <t>Fra 42.001 e 50.000</t>
  </si>
  <si>
    <t>ordinato</t>
  </si>
  <si>
    <t>Area geografica</t>
  </si>
  <si>
    <t>Popolazione</t>
  </si>
  <si>
    <t>Piemonte</t>
  </si>
  <si>
    <t>Valle d’Aosta</t>
  </si>
  <si>
    <t>P. A. Bolzano</t>
  </si>
  <si>
    <t>Liguria</t>
  </si>
  <si>
    <t>P. A. Trento</t>
  </si>
  <si>
    <t>Lombardia</t>
  </si>
  <si>
    <t>Lazio</t>
  </si>
  <si>
    <t>Provincia Autonoma Trento</t>
  </si>
  <si>
    <t>Friuli-Venezia Giulia</t>
  </si>
  <si>
    <t>Provincia Autonoma Bolzano</t>
  </si>
  <si>
    <t>Sardegna</t>
  </si>
  <si>
    <t>Veneto</t>
  </si>
  <si>
    <t>Calabria</t>
  </si>
  <si>
    <t>Emilia-Romagna</t>
  </si>
  <si>
    <t>Toscana</t>
  </si>
  <si>
    <t>Umbria</t>
  </si>
  <si>
    <t>Basilicata</t>
  </si>
  <si>
    <t>Marche</t>
  </si>
  <si>
    <t>Molise</t>
  </si>
  <si>
    <t>Sicilia</t>
  </si>
  <si>
    <t>Abruzzo</t>
  </si>
  <si>
    <t>Campania</t>
  </si>
  <si>
    <t>Puglia</t>
  </si>
  <si>
    <t>Estero</t>
  </si>
  <si>
    <t xml:space="preserve">Totale </t>
  </si>
  <si>
    <t xml:space="preserve"> </t>
  </si>
  <si>
    <t>Valle D'Aosta</t>
  </si>
  <si>
    <t>Pop al 31/12/2022</t>
  </si>
  <si>
    <t>Tabella 5: Personale per area geografica. Anno 2022</t>
  </si>
  <si>
    <t>Grafico 8: Distribuzione del personale suddiviso per area geografica. Unità di personale per 1.000 abitanti. Anno 2022</t>
  </si>
  <si>
    <t>Grafico 9: Variazione percentuale del personale per area geografica. Anno 2022/2012</t>
  </si>
  <si>
    <t>Tabella 6: Personale per area geografica e variazioni. Anni 2012 e 2022</t>
  </si>
  <si>
    <t>Tot. Italia + estero</t>
  </si>
  <si>
    <t>%uomini</t>
  </si>
  <si>
    <t>% donne</t>
  </si>
  <si>
    <t>Tabella 7: Distribuzione del personale per area geografica. Anno 2022</t>
  </si>
  <si>
    <t>Regioni</t>
  </si>
  <si>
    <t>Funzoni centrali</t>
  </si>
  <si>
    <t>Funzioni locali</t>
  </si>
  <si>
    <t>Istruzione e ricerca</t>
  </si>
  <si>
    <t>Servizio sanitario nazionale</t>
  </si>
  <si>
    <t>Comarto Autonomo o fuori comparto</t>
  </si>
  <si>
    <t>Friuli-V. G.</t>
  </si>
  <si>
    <t xml:space="preserve">Valle D'Aosta </t>
  </si>
  <si>
    <t>Grafico 10: Distribuzione del personale per area geografica e comparto. Anno 2022</t>
  </si>
  <si>
    <t>Tabella 8: Distribuzione del personale per comparto in Abruzzo. Anno 2022</t>
  </si>
  <si>
    <t>Unità di personale per 100 abitanti</t>
  </si>
  <si>
    <t>Universita'</t>
  </si>
  <si>
    <t>Grafico 12: Distribuzione del personale suddiviso per comparto di contrattazione nella Regione Abruzzo. Anno 2022</t>
  </si>
  <si>
    <t>Pop. Residente in Abruzzo al 31/12/2022</t>
  </si>
  <si>
    <t>Comparti</t>
  </si>
  <si>
    <t>Grafico 11: Distribuzione del personale suddiviso per comparto nella Regione Abruzzo. Anno 2021</t>
  </si>
  <si>
    <t>Tabella 9: Personale per comparto e variazioni in Abruzzo. Anni 2012 e 2022</t>
  </si>
  <si>
    <t>%</t>
  </si>
  <si>
    <t>Enti Art.60 -C. 3- D.165/01</t>
  </si>
  <si>
    <t>Prof. e ricerc. universitari</t>
  </si>
  <si>
    <t>Grafico 13: Personale per comparto di contrattazione e sesso in Abruzzo. Distribuzione percentuale.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</si>
</sst>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D6EDB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D5F"/>
        <bgColor indexed="64"/>
      </patternFill>
    </fill>
    <fill>
      <patternFill patternType="solid">
        <fgColor rgb="FFFFB8A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medium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 style="thin">
        <color theme="7" tint="-0.249977111117893"/>
      </bottom>
      <diagonal/>
    </border>
    <border>
      <left/>
      <right/>
      <top style="medium">
        <color theme="7" tint="-0.249977111117893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268">
    <xf numFmtId="0" fontId="0" fillId="0" borderId="0" xfId="0"/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vertical="center"/>
    </xf>
    <xf numFmtId="164" fontId="7" fillId="0" borderId="2" xfId="2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vertical="center"/>
    </xf>
    <xf numFmtId="164" fontId="5" fillId="3" borderId="2" xfId="2" applyNumberFormat="1" applyFont="1" applyFill="1" applyBorder="1" applyAlignment="1">
      <alignment vertical="center"/>
    </xf>
    <xf numFmtId="165" fontId="5" fillId="3" borderId="3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3" fontId="7" fillId="0" borderId="0" xfId="0" applyNumberFormat="1" applyFont="1" applyFill="1" applyBorder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5" fillId="0" borderId="11" xfId="0" applyNumberFormat="1" applyFont="1" applyFill="1" applyBorder="1"/>
    <xf numFmtId="0" fontId="0" fillId="0" borderId="0" xfId="0" applyFill="1"/>
    <xf numFmtId="0" fontId="3" fillId="0" borderId="0" xfId="0" applyFont="1"/>
    <xf numFmtId="166" fontId="5" fillId="0" borderId="0" xfId="1" applyNumberFormat="1" applyFont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3" fontId="3" fillId="4" borderId="0" xfId="0" applyNumberFormat="1" applyFont="1" applyFill="1" applyAlignment="1">
      <alignment wrapText="1"/>
    </xf>
    <xf numFmtId="0" fontId="10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/>
    </xf>
    <xf numFmtId="166" fontId="7" fillId="0" borderId="0" xfId="1" applyNumberFormat="1" applyFont="1"/>
    <xf numFmtId="168" fontId="0" fillId="0" borderId="0" xfId="0" applyNumberFormat="1"/>
    <xf numFmtId="2" fontId="7" fillId="0" borderId="0" xfId="2" applyNumberFormat="1" applyFont="1" applyAlignment="1">
      <alignment vertical="center"/>
    </xf>
    <xf numFmtId="0" fontId="6" fillId="0" borderId="9" xfId="0" applyFont="1" applyFill="1" applyBorder="1" applyAlignment="1">
      <alignment vertical="center"/>
    </xf>
    <xf numFmtId="166" fontId="0" fillId="0" borderId="0" xfId="1" applyNumberFormat="1" applyFont="1"/>
    <xf numFmtId="166" fontId="0" fillId="0" borderId="0" xfId="1" applyNumberFormat="1" applyFont="1" applyFill="1"/>
    <xf numFmtId="0" fontId="5" fillId="0" borderId="9" xfId="0" applyFont="1" applyBorder="1" applyAlignment="1">
      <alignment vertical="center"/>
    </xf>
    <xf numFmtId="0" fontId="2" fillId="0" borderId="0" xfId="0" applyFont="1"/>
    <xf numFmtId="3" fontId="2" fillId="0" borderId="0" xfId="0" applyNumberFormat="1" applyFont="1"/>
    <xf numFmtId="166" fontId="2" fillId="0" borderId="0" xfId="1" applyNumberFormat="1" applyFont="1"/>
    <xf numFmtId="0" fontId="0" fillId="0" borderId="12" xfId="0" applyBorder="1"/>
    <xf numFmtId="3" fontId="11" fillId="0" borderId="12" xfId="3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2" xfId="0" applyFont="1" applyFill="1" applyBorder="1" applyAlignment="1">
      <alignment horizontal="left" vertical="center"/>
    </xf>
    <xf numFmtId="3" fontId="3" fillId="6" borderId="0" xfId="0" applyNumberFormat="1" applyFont="1" applyFill="1"/>
    <xf numFmtId="0" fontId="5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" fontId="7" fillId="0" borderId="2" xfId="0" quotePrefix="1" applyNumberFormat="1" applyFont="1" applyBorder="1" applyAlignment="1">
      <alignment horizontal="right" vertical="center"/>
    </xf>
    <xf numFmtId="164" fontId="5" fillId="3" borderId="3" xfId="2" applyNumberFormat="1" applyFont="1" applyFill="1" applyBorder="1" applyAlignment="1">
      <alignment vertical="center"/>
    </xf>
    <xf numFmtId="2" fontId="7" fillId="0" borderId="2" xfId="0" quotePrefix="1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164" fontId="7" fillId="0" borderId="0" xfId="2" applyNumberFormat="1" applyFont="1" applyAlignment="1">
      <alignment vertical="center"/>
    </xf>
    <xf numFmtId="164" fontId="7" fillId="0" borderId="2" xfId="2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2" applyNumberFormat="1" applyFont="1"/>
    <xf numFmtId="0" fontId="6" fillId="0" borderId="15" xfId="0" applyFont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3" fontId="3" fillId="0" borderId="0" xfId="0" applyNumberFormat="1" applyFont="1"/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 wrapText="1"/>
    </xf>
    <xf numFmtId="3" fontId="5" fillId="10" borderId="16" xfId="0" applyNumberFormat="1" applyFont="1" applyFill="1" applyBorder="1" applyAlignment="1">
      <alignment horizontal="left" vertical="center" wrapText="1"/>
    </xf>
    <xf numFmtId="3" fontId="5" fillId="10" borderId="16" xfId="0" applyNumberFormat="1" applyFont="1" applyFill="1" applyBorder="1" applyAlignment="1">
      <alignment horizontal="right" vertical="center" wrapText="1"/>
    </xf>
    <xf numFmtId="3" fontId="14" fillId="11" borderId="0" xfId="0" applyNumberFormat="1" applyFont="1" applyFill="1" applyAlignment="1">
      <alignment wrapText="1"/>
    </xf>
    <xf numFmtId="3" fontId="13" fillId="11" borderId="0" xfId="0" applyNumberFormat="1" applyFont="1" applyFill="1" applyAlignment="1">
      <alignment wrapText="1"/>
    </xf>
    <xf numFmtId="164" fontId="7" fillId="0" borderId="0" xfId="2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4" fontId="7" fillId="0" borderId="15" xfId="2" applyNumberFormat="1" applyFont="1" applyBorder="1" applyAlignment="1">
      <alignment vertical="center"/>
    </xf>
    <xf numFmtId="3" fontId="5" fillId="5" borderId="15" xfId="0" applyNumberFormat="1" applyFont="1" applyFill="1" applyBorder="1" applyAlignment="1">
      <alignment vertical="center"/>
    </xf>
    <xf numFmtId="164" fontId="5" fillId="5" borderId="15" xfId="2" applyNumberFormat="1" applyFont="1" applyFill="1" applyBorder="1" applyAlignment="1">
      <alignment vertical="center"/>
    </xf>
    <xf numFmtId="0" fontId="8" fillId="5" borderId="19" xfId="0" applyFont="1" applyFill="1" applyBorder="1" applyAlignment="1">
      <alignment horizontal="left" vertical="center"/>
    </xf>
    <xf numFmtId="3" fontId="7" fillId="0" borderId="0" xfId="0" applyNumberFormat="1" applyFont="1"/>
    <xf numFmtId="0" fontId="8" fillId="12" borderId="7" xfId="0" applyFont="1" applyFill="1" applyBorder="1" applyAlignment="1">
      <alignment horizontal="right" vertical="center"/>
    </xf>
    <xf numFmtId="3" fontId="5" fillId="12" borderId="15" xfId="0" applyNumberFormat="1" applyFont="1" applyFill="1" applyBorder="1" applyAlignment="1">
      <alignment vertical="center"/>
    </xf>
    <xf numFmtId="9" fontId="5" fillId="12" borderId="7" xfId="2" applyFont="1" applyFill="1" applyBorder="1"/>
    <xf numFmtId="0" fontId="0" fillId="12" borderId="0" xfId="0" applyFill="1"/>
    <xf numFmtId="3" fontId="0" fillId="12" borderId="0" xfId="0" applyNumberFormat="1" applyFill="1"/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5" borderId="19" xfId="0" applyFont="1" applyFill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5" fillId="5" borderId="19" xfId="0" applyFont="1" applyFill="1" applyBorder="1" applyAlignment="1">
      <alignment vertical="center"/>
    </xf>
    <xf numFmtId="3" fontId="5" fillId="5" borderId="19" xfId="0" applyNumberFormat="1" applyFont="1" applyFill="1" applyBorder="1" applyAlignment="1">
      <alignment vertical="center"/>
    </xf>
    <xf numFmtId="3" fontId="16" fillId="0" borderId="0" xfId="0" applyNumberFormat="1" applyFont="1"/>
    <xf numFmtId="3" fontId="5" fillId="6" borderId="16" xfId="0" applyNumberFormat="1" applyFont="1" applyFill="1" applyBorder="1" applyAlignment="1">
      <alignment horizontal="left" vertical="center" wrapText="1"/>
    </xf>
    <xf numFmtId="3" fontId="5" fillId="6" borderId="16" xfId="0" applyNumberFormat="1" applyFont="1" applyFill="1" applyBorder="1" applyAlignment="1">
      <alignment horizontal="right" vertical="center" wrapText="1"/>
    </xf>
    <xf numFmtId="3" fontId="5" fillId="6" borderId="0" xfId="0" applyNumberFormat="1" applyFont="1" applyFill="1" applyAlignment="1">
      <alignment horizontal="right" vertical="center" wrapText="1"/>
    </xf>
    <xf numFmtId="0" fontId="5" fillId="5" borderId="18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Alignment="1"/>
    <xf numFmtId="3" fontId="0" fillId="0" borderId="20" xfId="0" applyNumberFormat="1" applyBorder="1"/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2" fillId="0" borderId="0" xfId="3" applyFont="1"/>
    <xf numFmtId="0" fontId="7" fillId="0" borderId="0" xfId="0" applyFont="1" applyAlignment="1">
      <alignment wrapText="1"/>
    </xf>
    <xf numFmtId="0" fontId="18" fillId="0" borderId="0" xfId="0" applyFont="1"/>
    <xf numFmtId="0" fontId="5" fillId="13" borderId="23" xfId="0" applyFont="1" applyFill="1" applyBorder="1" applyAlignment="1">
      <alignment vertical="center"/>
    </xf>
    <xf numFmtId="0" fontId="5" fillId="13" borderId="23" xfId="0" applyFont="1" applyFill="1" applyBorder="1" applyAlignment="1">
      <alignment horizontal="right" vertical="center"/>
    </xf>
    <xf numFmtId="0" fontId="5" fillId="13" borderId="23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6" fillId="14" borderId="0" xfId="0" applyFont="1" applyFill="1" applyAlignment="1">
      <alignment vertical="center"/>
    </xf>
    <xf numFmtId="168" fontId="7" fillId="0" borderId="0" xfId="2" applyNumberFormat="1" applyFont="1" applyBorder="1" applyAlignment="1">
      <alignment vertical="center"/>
    </xf>
    <xf numFmtId="0" fontId="6" fillId="14" borderId="24" xfId="0" applyFont="1" applyFill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165" fontId="7" fillId="0" borderId="25" xfId="0" applyNumberFormat="1" applyFont="1" applyBorder="1" applyAlignment="1">
      <alignment vertical="center"/>
    </xf>
    <xf numFmtId="0" fontId="19" fillId="14" borderId="24" xfId="0" applyFont="1" applyFill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165" fontId="20" fillId="0" borderId="25" xfId="0" applyNumberFormat="1" applyFont="1" applyBorder="1" applyAlignment="1">
      <alignment vertical="center"/>
    </xf>
    <xf numFmtId="0" fontId="8" fillId="14" borderId="24" xfId="0" applyFont="1" applyFill="1" applyBorder="1" applyAlignment="1">
      <alignment vertical="center"/>
    </xf>
    <xf numFmtId="165" fontId="5" fillId="14" borderId="25" xfId="0" applyNumberFormat="1" applyFont="1" applyFill="1" applyBorder="1" applyAlignment="1">
      <alignment vertical="center"/>
    </xf>
    <xf numFmtId="168" fontId="7" fillId="0" borderId="25" xfId="2" applyNumberFormat="1" applyFont="1" applyBorder="1" applyAlignment="1">
      <alignment vertical="center"/>
    </xf>
    <xf numFmtId="3" fontId="7" fillId="0" borderId="25" xfId="0" quotePrefix="1" applyNumberFormat="1" applyFont="1" applyBorder="1" applyAlignment="1">
      <alignment horizontal="right" vertical="center"/>
    </xf>
    <xf numFmtId="168" fontId="7" fillId="0" borderId="0" xfId="2" quotePrefix="1" applyNumberFormat="1" applyFont="1" applyBorder="1" applyAlignment="1">
      <alignment horizontal="right" vertical="center"/>
    </xf>
    <xf numFmtId="3" fontId="5" fillId="14" borderId="25" xfId="0" applyNumberFormat="1" applyFont="1" applyFill="1" applyBorder="1" applyAlignment="1">
      <alignment vertical="center"/>
    </xf>
    <xf numFmtId="0" fontId="15" fillId="0" borderId="0" xfId="0" applyFont="1"/>
    <xf numFmtId="0" fontId="21" fillId="0" borderId="0" xfId="0" applyFont="1"/>
    <xf numFmtId="0" fontId="6" fillId="14" borderId="0" xfId="0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22" fillId="0" borderId="0" xfId="0" applyFont="1"/>
    <xf numFmtId="3" fontId="12" fillId="14" borderId="25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7" fillId="0" borderId="25" xfId="2" applyNumberFormat="1" applyFont="1" applyBorder="1" applyAlignment="1">
      <alignment vertical="center"/>
    </xf>
    <xf numFmtId="164" fontId="5" fillId="14" borderId="25" xfId="2" applyNumberFormat="1" applyFont="1" applyFill="1" applyBorder="1" applyAlignment="1">
      <alignment vertical="center"/>
    </xf>
    <xf numFmtId="164" fontId="20" fillId="0" borderId="25" xfId="2" applyNumberFormat="1" applyFont="1" applyBorder="1" applyAlignment="1">
      <alignment vertical="center"/>
    </xf>
    <xf numFmtId="164" fontId="20" fillId="0" borderId="0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7" borderId="0" xfId="0" applyNumberFormat="1" applyFill="1"/>
    <xf numFmtId="10" fontId="0" fillId="0" borderId="0" xfId="0" applyNumberFormat="1"/>
    <xf numFmtId="0" fontId="23" fillId="8" borderId="13" xfId="0" applyFont="1" applyFill="1" applyBorder="1" applyAlignment="1">
      <alignment vertical="center" wrapText="1"/>
    </xf>
    <xf numFmtId="10" fontId="3" fillId="15" borderId="0" xfId="0" applyNumberFormat="1" applyFont="1" applyFill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0" fontId="14" fillId="0" borderId="0" xfId="0" applyNumberFormat="1" applyFont="1"/>
    <xf numFmtId="10" fontId="0" fillId="6" borderId="0" xfId="0" applyNumberFormat="1" applyFill="1"/>
    <xf numFmtId="10" fontId="24" fillId="6" borderId="0" xfId="0" applyNumberFormat="1" applyFont="1" applyFill="1"/>
    <xf numFmtId="3" fontId="0" fillId="16" borderId="0" xfId="0" applyNumberFormat="1" applyFill="1"/>
    <xf numFmtId="10" fontId="3" fillId="16" borderId="0" xfId="0" applyNumberFormat="1" applyFont="1" applyFill="1"/>
    <xf numFmtId="10" fontId="25" fillId="16" borderId="0" xfId="0" applyNumberFormat="1" applyFont="1" applyFill="1"/>
    <xf numFmtId="0" fontId="1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6" fillId="0" borderId="26" xfId="0" applyFont="1" applyBorder="1" applyAlignment="1">
      <alignment vertical="center"/>
    </xf>
    <xf numFmtId="10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27" fillId="0" borderId="26" xfId="0" applyFont="1" applyBorder="1" applyAlignment="1">
      <alignment vertical="center"/>
    </xf>
    <xf numFmtId="164" fontId="0" fillId="0" borderId="0" xfId="0" applyNumberFormat="1"/>
    <xf numFmtId="0" fontId="27" fillId="0" borderId="9" xfId="0" applyFont="1" applyBorder="1" applyAlignment="1">
      <alignment vertical="center"/>
    </xf>
    <xf numFmtId="3" fontId="5" fillId="17" borderId="27" xfId="0" applyNumberFormat="1" applyFont="1" applyFill="1" applyBorder="1" applyAlignment="1">
      <alignment horizontal="left" vertical="center" wrapText="1"/>
    </xf>
    <xf numFmtId="3" fontId="5" fillId="17" borderId="27" xfId="0" applyNumberFormat="1" applyFont="1" applyFill="1" applyBorder="1" applyAlignment="1">
      <alignment horizontal="right" vertical="center"/>
    </xf>
    <xf numFmtId="3" fontId="5" fillId="17" borderId="27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vertical="center"/>
    </xf>
    <xf numFmtId="0" fontId="6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164" fontId="7" fillId="0" borderId="28" xfId="2" applyNumberFormat="1" applyFont="1" applyFill="1" applyBorder="1" applyAlignment="1">
      <alignment vertical="center"/>
    </xf>
    <xf numFmtId="165" fontId="7" fillId="0" borderId="28" xfId="0" applyNumberFormat="1" applyFont="1" applyBorder="1" applyAlignment="1">
      <alignment vertical="center"/>
    </xf>
    <xf numFmtId="0" fontId="8" fillId="18" borderId="28" xfId="0" applyFont="1" applyFill="1" applyBorder="1" applyAlignment="1">
      <alignment vertical="center"/>
    </xf>
    <xf numFmtId="3" fontId="5" fillId="18" borderId="28" xfId="0" applyNumberFormat="1" applyFont="1" applyFill="1" applyBorder="1" applyAlignment="1">
      <alignment vertical="center"/>
    </xf>
    <xf numFmtId="164" fontId="5" fillId="18" borderId="28" xfId="2" applyNumberFormat="1" applyFont="1" applyFill="1" applyBorder="1" applyAlignment="1">
      <alignment vertical="center"/>
    </xf>
    <xf numFmtId="165" fontId="5" fillId="18" borderId="28" xfId="0" applyNumberFormat="1" applyFont="1" applyFill="1" applyBorder="1" applyAlignment="1">
      <alignment vertical="center"/>
    </xf>
    <xf numFmtId="0" fontId="8" fillId="18" borderId="29" xfId="0" applyFont="1" applyFill="1" applyBorder="1" applyAlignment="1">
      <alignment horizontal="left" vertical="center"/>
    </xf>
    <xf numFmtId="3" fontId="7" fillId="0" borderId="6" xfId="0" applyNumberFormat="1" applyFont="1" applyBorder="1"/>
    <xf numFmtId="3" fontId="7" fillId="0" borderId="7" xfId="0" applyNumberFormat="1" applyFont="1" applyBorder="1"/>
    <xf numFmtId="0" fontId="8" fillId="0" borderId="7" xfId="0" applyFont="1" applyBorder="1" applyAlignment="1">
      <alignment horizontal="right" vertical="center"/>
    </xf>
    <xf numFmtId="3" fontId="5" fillId="0" borderId="7" xfId="0" applyNumberFormat="1" applyFont="1" applyBorder="1"/>
    <xf numFmtId="3" fontId="7" fillId="0" borderId="2" xfId="0" applyNumberFormat="1" applyFont="1" applyBorder="1" applyAlignment="1">
      <alignment horizontal="right" vertical="center"/>
    </xf>
    <xf numFmtId="164" fontId="7" fillId="0" borderId="2" xfId="2" quotePrefix="1" applyNumberFormat="1" applyFont="1" applyBorder="1" applyAlignment="1">
      <alignment horizontal="right" vertical="center"/>
    </xf>
    <xf numFmtId="0" fontId="12" fillId="17" borderId="27" xfId="0" applyFont="1" applyFill="1" applyBorder="1" applyAlignment="1">
      <alignment horizontal="right" vertical="center"/>
    </xf>
    <xf numFmtId="0" fontId="5" fillId="17" borderId="27" xfId="0" applyFont="1" applyFill="1" applyBorder="1" applyAlignment="1">
      <alignment horizontal="right" vertical="center"/>
    </xf>
    <xf numFmtId="0" fontId="5" fillId="17" borderId="27" xfId="0" applyFont="1" applyFill="1" applyBorder="1" applyAlignment="1">
      <alignment horizontal="right" vertical="center" wrapText="1"/>
    </xf>
    <xf numFmtId="0" fontId="6" fillId="0" borderId="30" xfId="0" applyFont="1" applyBorder="1" applyAlignment="1">
      <alignment vertical="center"/>
    </xf>
    <xf numFmtId="164" fontId="7" fillId="0" borderId="28" xfId="2" applyNumberFormat="1" applyFont="1" applyBorder="1" applyAlignment="1">
      <alignment vertical="center"/>
    </xf>
    <xf numFmtId="3" fontId="7" fillId="0" borderId="28" xfId="0" quotePrefix="1" applyNumberFormat="1" applyFont="1" applyBorder="1" applyAlignment="1">
      <alignment horizontal="right" vertical="center"/>
    </xf>
    <xf numFmtId="164" fontId="7" fillId="0" borderId="28" xfId="0" quotePrefix="1" applyNumberFormat="1" applyFont="1" applyBorder="1" applyAlignment="1">
      <alignment horizontal="right" vertical="center"/>
    </xf>
    <xf numFmtId="0" fontId="8" fillId="18" borderId="31" xfId="0" applyFont="1" applyFill="1" applyBorder="1" applyAlignment="1">
      <alignment vertical="center"/>
    </xf>
    <xf numFmtId="3" fontId="5" fillId="18" borderId="31" xfId="0" applyNumberFormat="1" applyFont="1" applyFill="1" applyBorder="1" applyAlignment="1">
      <alignment vertical="center"/>
    </xf>
    <xf numFmtId="164" fontId="5" fillId="18" borderId="31" xfId="2" applyNumberFormat="1" applyFont="1" applyFill="1" applyBorder="1" applyAlignment="1">
      <alignment vertical="center"/>
    </xf>
    <xf numFmtId="0" fontId="8" fillId="18" borderId="29" xfId="0" applyFont="1" applyFill="1" applyBorder="1" applyAlignment="1">
      <alignment vertical="center"/>
    </xf>
    <xf numFmtId="165" fontId="0" fillId="0" borderId="0" xfId="0" applyNumberFormat="1"/>
    <xf numFmtId="10" fontId="28" fillId="0" borderId="0" xfId="0" applyNumberFormat="1" applyFont="1"/>
    <xf numFmtId="3" fontId="28" fillId="0" borderId="0" xfId="0" applyNumberFormat="1" applyFont="1"/>
    <xf numFmtId="0" fontId="28" fillId="0" borderId="0" xfId="0" applyFont="1"/>
    <xf numFmtId="1" fontId="29" fillId="0" borderId="0" xfId="0" applyNumberFormat="1" applyFont="1"/>
    <xf numFmtId="0" fontId="30" fillId="0" borderId="0" xfId="0" applyFont="1"/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5" fillId="18" borderId="28" xfId="0" applyFont="1" applyFill="1" applyBorder="1" applyAlignment="1">
      <alignment horizontal="left" vertical="center"/>
    </xf>
    <xf numFmtId="0" fontId="5" fillId="18" borderId="0" xfId="0" applyFont="1" applyFill="1" applyAlignment="1">
      <alignment horizontal="left" vertical="center" wrapText="1"/>
    </xf>
    <xf numFmtId="0" fontId="5" fillId="18" borderId="32" xfId="0" applyFont="1" applyFill="1" applyBorder="1" applyAlignment="1">
      <alignment horizontal="left" vertical="center" wrapText="1"/>
    </xf>
    <xf numFmtId="0" fontId="5" fillId="18" borderId="31" xfId="0" applyFont="1" applyFill="1" applyBorder="1" applyAlignment="1">
      <alignment horizontal="left" vertical="center" wrapText="1"/>
    </xf>
    <xf numFmtId="0" fontId="5" fillId="18" borderId="14" xfId="0" applyFont="1" applyFill="1" applyBorder="1" applyAlignment="1">
      <alignment horizontal="left" vertical="center" wrapText="1"/>
    </xf>
    <xf numFmtId="0" fontId="5" fillId="18" borderId="32" xfId="0" applyFont="1" applyFill="1" applyBorder="1" applyAlignment="1">
      <alignment horizontal="left" vertical="center"/>
    </xf>
    <xf numFmtId="0" fontId="5" fillId="18" borderId="31" xfId="0" applyFont="1" applyFill="1" applyBorder="1" applyAlignment="1">
      <alignment horizontal="left" vertical="center"/>
    </xf>
    <xf numFmtId="0" fontId="5" fillId="18" borderId="0" xfId="0" applyFont="1" applyFill="1" applyAlignment="1">
      <alignment horizontal="left" vertical="center"/>
    </xf>
    <xf numFmtId="3" fontId="28" fillId="0" borderId="0" xfId="0" applyNumberFormat="1" applyFont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3" fontId="0" fillId="0" borderId="0" xfId="0" applyNumberFormat="1" applyFill="1" applyBorder="1" applyAlignment="1">
      <alignment wrapText="1"/>
    </xf>
    <xf numFmtId="166" fontId="0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7" fillId="0" borderId="0" xfId="1" applyNumberFormat="1" applyFont="1" applyFill="1" applyBorder="1"/>
    <xf numFmtId="2" fontId="7" fillId="0" borderId="0" xfId="0" applyNumberFormat="1" applyFont="1" applyFill="1" applyBorder="1"/>
    <xf numFmtId="167" fontId="7" fillId="0" borderId="0" xfId="0" applyNumberFormat="1" applyFont="1" applyFill="1" applyBorder="1"/>
    <xf numFmtId="168" fontId="0" fillId="0" borderId="0" xfId="0" applyNumberFormat="1" applyFill="1" applyBorder="1"/>
    <xf numFmtId="166" fontId="0" fillId="0" borderId="0" xfId="1" applyNumberFormat="1" applyFont="1" applyFill="1" applyBorder="1"/>
    <xf numFmtId="0" fontId="5" fillId="0" borderId="0" xfId="0" applyFont="1" applyFill="1" applyBorder="1" applyAlignment="1">
      <alignment vertical="center"/>
    </xf>
    <xf numFmtId="166" fontId="5" fillId="0" borderId="0" xfId="1" applyNumberFormat="1" applyFont="1" applyFill="1" applyBorder="1"/>
    <xf numFmtId="2" fontId="5" fillId="0" borderId="0" xfId="0" applyNumberFormat="1" applyFont="1" applyFill="1" applyBorder="1"/>
    <xf numFmtId="167" fontId="5" fillId="0" borderId="0" xfId="0" applyNumberFormat="1" applyFont="1" applyFill="1" applyBorder="1"/>
    <xf numFmtId="168" fontId="3" fillId="0" borderId="0" xfId="0" applyNumberFormat="1" applyFont="1" applyFill="1" applyBorder="1"/>
    <xf numFmtId="0" fontId="12" fillId="0" borderId="0" xfId="0" applyFont="1" applyFill="1" applyAlignment="1">
      <alignment horizontal="right" vertical="center"/>
    </xf>
  </cellXfs>
  <cellStyles count="4">
    <cellStyle name="Migliaia" xfId="1" builtinId="3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colors>
    <mruColors>
      <color rgb="FFFB89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334154051177042"/>
          <c:y val="3.3387245513229767E-2"/>
          <c:w val="0.65385599245914705"/>
          <c:h val="0.960606748480764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1C0-4AAF-99F1-6A64B0BA12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1C0-4AAF-99F1-6A64B0BA12E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1C0-4AAF-99F1-6A64B0BA12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81C0-4AAF-99F1-6A64B0BA12E8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81C0-4AAF-99F1-6A64B0BA12E8}"/>
              </c:ext>
            </c:extLst>
          </c:dPt>
          <c:dPt>
            <c:idx val="5"/>
            <c:bubble3D val="0"/>
            <c:spPr>
              <a:solidFill>
                <a:srgbClr val="F292F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81C0-4AAF-99F1-6A64B0BA12E8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81C0-4AAF-99F1-6A64B0BA12E8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C0-4AAF-99F1-6A64B0BA12E8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1C0-4AAF-99F1-6A64B0BA12E8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1C0-4AAF-99F1-6A64B0BA12E8}"/>
                </c:ext>
              </c:extLst>
            </c:dLbl>
            <c:dLbl>
              <c:idx val="3"/>
              <c:layout>
                <c:manualLayout>
                  <c:x val="-4.9535603715170282E-2"/>
                  <c:y val="-8.40840840840840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C0-4AAF-99F1-6A64B0BA12E8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81C0-4AAF-99F1-6A64B0BA12E8}"/>
                </c:ext>
              </c:extLst>
            </c:dLbl>
            <c:dLbl>
              <c:idx val="5"/>
              <c:layout>
                <c:manualLayout>
                  <c:x val="2.063983488132095E-2"/>
                  <c:y val="-4.804804804804806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E739C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1C0-4AAF-99F1-6A64B0BA12E8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1C0-4AAF-99F1-6A64B0BA12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'T1 G1 G2 G3'!$C$60:$C$66</c:f>
              <c:strCache>
                <c:ptCount val="7"/>
                <c:pt idx="0">
                  <c:v>Scuola</c:v>
                </c:pt>
                <c:pt idx="1">
                  <c:v>Servizio Sanitario Nazionale</c:v>
                </c:pt>
                <c:pt idx="2">
                  <c:v>Regioni ed autonomie locali</c:v>
                </c:pt>
                <c:pt idx="3">
                  <c:v>Corpi di Polizia</c:v>
                </c:pt>
                <c:pt idx="4">
                  <c:v>Forze Armate</c:v>
                </c:pt>
                <c:pt idx="5">
                  <c:v>Ministeri</c:v>
                </c:pt>
                <c:pt idx="6">
                  <c:v>Altri comparti</c:v>
                </c:pt>
              </c:strCache>
            </c:strRef>
          </c:cat>
          <c:val>
            <c:numRef>
              <c:f>'T1 G1 G2 G3'!$D$60:$D$66</c:f>
              <c:numCache>
                <c:formatCode>_-* #,##0_-;\-* #,##0_-;_-* "-"??_-;_-@_-</c:formatCode>
                <c:ptCount val="7"/>
                <c:pt idx="0">
                  <c:v>1198957</c:v>
                </c:pt>
                <c:pt idx="1">
                  <c:v>681855</c:v>
                </c:pt>
                <c:pt idx="2">
                  <c:v>400010</c:v>
                </c:pt>
                <c:pt idx="3">
                  <c:v>303440</c:v>
                </c:pt>
                <c:pt idx="4">
                  <c:v>172839</c:v>
                </c:pt>
                <c:pt idx="5">
                  <c:v>122469</c:v>
                </c:pt>
                <c:pt idx="6" formatCode="General">
                  <c:v>391214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C0-4AAF-99F1-6A64B0BA12E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55963671803735E-2"/>
          <c:y val="5.1697831540562074E-2"/>
          <c:w val="0.92243151989389849"/>
          <c:h val="0.5887827917643171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'G10'!$D$4</c:f>
              <c:strCache>
                <c:ptCount val="1"/>
                <c:pt idx="0">
                  <c:v>Funzoni centrali</c:v>
                </c:pt>
              </c:strCache>
            </c:strRef>
          </c:tx>
          <c:spPr>
            <a:solidFill>
              <a:srgbClr val="FFCCFF"/>
            </a:solidFill>
            <a:ln>
              <a:noFill/>
            </a:ln>
            <a:effectLst/>
            <a:sp3d/>
          </c:spPr>
          <c:invertIfNegative val="0"/>
          <c:cat>
            <c:strRef>
              <c:f>'G10'!$B$7:$B$28</c:f>
              <c:strCache>
                <c:ptCount val="22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Emilia-Romagna</c:v>
                </c:pt>
                <c:pt idx="5">
                  <c:v>Veneto</c:v>
                </c:pt>
                <c:pt idx="6">
                  <c:v>Piemonte</c:v>
                </c:pt>
                <c:pt idx="7">
                  <c:v>Toscana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Marche</c:v>
                </c:pt>
                <c:pt idx="13">
                  <c:v>Friuli-V. G.</c:v>
                </c:pt>
                <c:pt idx="14">
                  <c:v>Abruzzo</c:v>
                </c:pt>
                <c:pt idx="15">
                  <c:v>Umbria</c:v>
                </c:pt>
                <c:pt idx="16">
                  <c:v>P. A. Trento</c:v>
                </c:pt>
                <c:pt idx="17">
                  <c:v>P. A. Bolzano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 </c:v>
                </c:pt>
                <c:pt idx="21">
                  <c:v>Estero</c:v>
                </c:pt>
              </c:strCache>
            </c:strRef>
          </c:cat>
          <c:val>
            <c:numRef>
              <c:f>'G10'!$D$7:$D$28</c:f>
              <c:numCache>
                <c:formatCode>0.00%</c:formatCode>
                <c:ptCount val="22"/>
                <c:pt idx="0">
                  <c:v>1.50564806040642E-2</c:v>
                </c:pt>
                <c:pt idx="1">
                  <c:v>5.2420950330405161E-3</c:v>
                </c:pt>
                <c:pt idx="2">
                  <c:v>5.4253550163353096E-3</c:v>
                </c:pt>
                <c:pt idx="3">
                  <c:v>4.4660795593902012E-3</c:v>
                </c:pt>
                <c:pt idx="4">
                  <c:v>3.2035195739773281E-3</c:v>
                </c:pt>
                <c:pt idx="5">
                  <c:v>2.9760561776265041E-3</c:v>
                </c:pt>
                <c:pt idx="6">
                  <c:v>2.9597868658767148E-3</c:v>
                </c:pt>
                <c:pt idx="7">
                  <c:v>3.5092598476148722E-3</c:v>
                </c:pt>
                <c:pt idx="8">
                  <c:v>4.2733035635625126E-3</c:v>
                </c:pt>
                <c:pt idx="9">
                  <c:v>2.1739484115472821E-3</c:v>
                </c:pt>
                <c:pt idx="10">
                  <c:v>1.741430293519872E-3</c:v>
                </c:pt>
                <c:pt idx="11">
                  <c:v>2.0926018527983371E-3</c:v>
                </c:pt>
                <c:pt idx="12">
                  <c:v>1.286503500818224E-3</c:v>
                </c:pt>
                <c:pt idx="13">
                  <c:v>1.1317915551221169E-3</c:v>
                </c:pt>
                <c:pt idx="14">
                  <c:v>1.421876453302317E-3</c:v>
                </c:pt>
                <c:pt idx="15">
                  <c:v>9.3042045120019944E-4</c:v>
                </c:pt>
                <c:pt idx="16">
                  <c:v>2.7043893682196491E-4</c:v>
                </c:pt>
                <c:pt idx="17">
                  <c:v>2.3882121776105421E-4</c:v>
                </c:pt>
                <c:pt idx="18">
                  <c:v>6.2068959166176299E-4</c:v>
                </c:pt>
                <c:pt idx="19">
                  <c:v>4.3282508617363281E-4</c:v>
                </c:pt>
                <c:pt idx="20">
                  <c:v>1.169548637107476E-4</c:v>
                </c:pt>
                <c:pt idx="21">
                  <c:v>1.4363039561747721E-3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9-4563-B435-D414C5F55180}"/>
            </c:ext>
          </c:extLst>
        </c:ser>
        <c:ser>
          <c:idx val="1"/>
          <c:order val="1"/>
          <c:tx>
            <c:strRef>
              <c:f>'G10'!$E$4</c:f>
              <c:strCache>
                <c:ptCount val="1"/>
                <c:pt idx="0">
                  <c:v>Funzioni locali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invertIfNegative val="0"/>
          <c:cat>
            <c:strRef>
              <c:f>'G10'!$B$7:$B$28</c:f>
              <c:strCache>
                <c:ptCount val="22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Emilia-Romagna</c:v>
                </c:pt>
                <c:pt idx="5">
                  <c:v>Veneto</c:v>
                </c:pt>
                <c:pt idx="6">
                  <c:v>Piemonte</c:v>
                </c:pt>
                <c:pt idx="7">
                  <c:v>Toscana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Marche</c:v>
                </c:pt>
                <c:pt idx="13">
                  <c:v>Friuli-V. G.</c:v>
                </c:pt>
                <c:pt idx="14">
                  <c:v>Abruzzo</c:v>
                </c:pt>
                <c:pt idx="15">
                  <c:v>Umbria</c:v>
                </c:pt>
                <c:pt idx="16">
                  <c:v>P. A. Trento</c:v>
                </c:pt>
                <c:pt idx="17">
                  <c:v>P. A. Bolzano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 </c:v>
                </c:pt>
                <c:pt idx="21">
                  <c:v>Estero</c:v>
                </c:pt>
              </c:strCache>
            </c:strRef>
          </c:cat>
          <c:val>
            <c:numRef>
              <c:f>'G10'!$E$7:$E$28</c:f>
              <c:numCache>
                <c:formatCode>0.00%</c:formatCode>
                <c:ptCount val="22"/>
                <c:pt idx="0">
                  <c:v>1.2788906907919071E-2</c:v>
                </c:pt>
                <c:pt idx="1">
                  <c:v>1.892919073680643E-2</c:v>
                </c:pt>
                <c:pt idx="2">
                  <c:v>8.9416751313132984E-3</c:v>
                </c:pt>
                <c:pt idx="3">
                  <c:v>1.5461064620785369E-2</c:v>
                </c:pt>
                <c:pt idx="4">
                  <c:v>1.213905534236618E-2</c:v>
                </c:pt>
                <c:pt idx="5">
                  <c:v>9.1903193297534717E-3</c:v>
                </c:pt>
                <c:pt idx="6">
                  <c:v>9.8552123344712635E-3</c:v>
                </c:pt>
                <c:pt idx="7">
                  <c:v>9.5792479710172952E-3</c:v>
                </c:pt>
                <c:pt idx="8">
                  <c:v>5.8891838852774096E-3</c:v>
                </c:pt>
                <c:pt idx="9">
                  <c:v>5.3995696920526252E-3</c:v>
                </c:pt>
                <c:pt idx="10">
                  <c:v>6.6292840858196986E-3</c:v>
                </c:pt>
                <c:pt idx="11">
                  <c:v>4.517650207955571E-3</c:v>
                </c:pt>
                <c:pt idx="12">
                  <c:v>3.8321903374408739E-3</c:v>
                </c:pt>
                <c:pt idx="13">
                  <c:v>3.9749305254343061E-3</c:v>
                </c:pt>
                <c:pt idx="14">
                  <c:v>2.4035605849216631E-3</c:v>
                </c:pt>
                <c:pt idx="15">
                  <c:v>2.2657318872677901E-3</c:v>
                </c:pt>
                <c:pt idx="16">
                  <c:v>7.9925296231935315E-3</c:v>
                </c:pt>
                <c:pt idx="17">
                  <c:v>7.9535446686232816E-3</c:v>
                </c:pt>
                <c:pt idx="18">
                  <c:v>1.2097614642626151E-3</c:v>
                </c:pt>
                <c:pt idx="19">
                  <c:v>5.9797394884130264E-4</c:v>
                </c:pt>
                <c:pt idx="20">
                  <c:v>1.463624121188568E-3</c:v>
                </c:pt>
                <c:pt idx="21">
                  <c:v>1.3813566580009559E-5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9-4563-B435-D414C5F55180}"/>
            </c:ext>
          </c:extLst>
        </c:ser>
        <c:ser>
          <c:idx val="2"/>
          <c:order val="2"/>
          <c:tx>
            <c:strRef>
              <c:f>'G10'!$F$4</c:f>
              <c:strCache>
                <c:ptCount val="1"/>
                <c:pt idx="0">
                  <c:v>Istruzione e ricerca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'G10'!$B$7:$B$28</c:f>
              <c:strCache>
                <c:ptCount val="22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Emilia-Romagna</c:v>
                </c:pt>
                <c:pt idx="5">
                  <c:v>Veneto</c:v>
                </c:pt>
                <c:pt idx="6">
                  <c:v>Piemonte</c:v>
                </c:pt>
                <c:pt idx="7">
                  <c:v>Toscana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Marche</c:v>
                </c:pt>
                <c:pt idx="13">
                  <c:v>Friuli-V. G.</c:v>
                </c:pt>
                <c:pt idx="14">
                  <c:v>Abruzzo</c:v>
                </c:pt>
                <c:pt idx="15">
                  <c:v>Umbria</c:v>
                </c:pt>
                <c:pt idx="16">
                  <c:v>P. A. Trento</c:v>
                </c:pt>
                <c:pt idx="17">
                  <c:v>P. A. Bolzano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 </c:v>
                </c:pt>
                <c:pt idx="21">
                  <c:v>Estero</c:v>
                </c:pt>
              </c:strCache>
            </c:strRef>
          </c:cat>
          <c:val>
            <c:numRef>
              <c:f>'G10'!$F$7:$F$28</c:f>
              <c:numCache>
                <c:formatCode>0.00%</c:formatCode>
                <c:ptCount val="22"/>
                <c:pt idx="0">
                  <c:v>4.037951085853772E-2</c:v>
                </c:pt>
                <c:pt idx="1">
                  <c:v>5.2864519301696583E-2</c:v>
                </c:pt>
                <c:pt idx="2">
                  <c:v>4.3789313026776522E-2</c:v>
                </c:pt>
                <c:pt idx="3">
                  <c:v>3.7407138298665883E-2</c:v>
                </c:pt>
                <c:pt idx="4">
                  <c:v>2.79881276999767E-2</c:v>
                </c:pt>
                <c:pt idx="5">
                  <c:v>2.8697224117750521E-2</c:v>
                </c:pt>
                <c:pt idx="6">
                  <c:v>2.810692437256478E-2</c:v>
                </c:pt>
                <c:pt idx="7">
                  <c:v>2.5187350333843211E-2</c:v>
                </c:pt>
                <c:pt idx="8">
                  <c:v>2.814283964567281E-2</c:v>
                </c:pt>
                <c:pt idx="9">
                  <c:v>1.5334900712687951E-2</c:v>
                </c:pt>
                <c:pt idx="10">
                  <c:v>1.1921721894840691E-2</c:v>
                </c:pt>
                <c:pt idx="11">
                  <c:v>8.9171176796155032E-3</c:v>
                </c:pt>
                <c:pt idx="12">
                  <c:v>1.097595303632937E-2</c:v>
                </c:pt>
                <c:pt idx="13">
                  <c:v>7.8163299072618528E-3</c:v>
                </c:pt>
                <c:pt idx="14">
                  <c:v>9.5368863668385991E-3</c:v>
                </c:pt>
                <c:pt idx="15">
                  <c:v>6.4758000127084813E-3</c:v>
                </c:pt>
                <c:pt idx="16">
                  <c:v>2.8947096188775592E-4</c:v>
                </c:pt>
                <c:pt idx="17">
                  <c:v>2.332957911290503E-5</c:v>
                </c:pt>
                <c:pt idx="18">
                  <c:v>4.5204129212715726E-3</c:v>
                </c:pt>
                <c:pt idx="19">
                  <c:v>2.3467714778705128E-3</c:v>
                </c:pt>
                <c:pt idx="20">
                  <c:v>7.5514163970718921E-4</c:v>
                </c:pt>
                <c:pt idx="21">
                  <c:v>6.4463310706711278E-6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9-4563-B435-D414C5F55180}"/>
            </c:ext>
          </c:extLst>
        </c:ser>
        <c:ser>
          <c:idx val="3"/>
          <c:order val="3"/>
          <c:tx>
            <c:strRef>
              <c:f>'G10'!$G$4</c:f>
              <c:strCache>
                <c:ptCount val="1"/>
                <c:pt idx="0">
                  <c:v>Servizio sanitario nazionale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'G10'!$B$7:$B$28</c:f>
              <c:strCache>
                <c:ptCount val="22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Emilia-Romagna</c:v>
                </c:pt>
                <c:pt idx="5">
                  <c:v>Veneto</c:v>
                </c:pt>
                <c:pt idx="6">
                  <c:v>Piemonte</c:v>
                </c:pt>
                <c:pt idx="7">
                  <c:v>Toscana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Marche</c:v>
                </c:pt>
                <c:pt idx="13">
                  <c:v>Friuli-V. G.</c:v>
                </c:pt>
                <c:pt idx="14">
                  <c:v>Abruzzo</c:v>
                </c:pt>
                <c:pt idx="15">
                  <c:v>Umbria</c:v>
                </c:pt>
                <c:pt idx="16">
                  <c:v>P. A. Trento</c:v>
                </c:pt>
                <c:pt idx="17">
                  <c:v>P. A. Bolzano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 </c:v>
                </c:pt>
                <c:pt idx="21">
                  <c:v>Estero</c:v>
                </c:pt>
              </c:strCache>
            </c:strRef>
          </c:cat>
          <c:val>
            <c:numRef>
              <c:f>'G10'!$G$7:$G$28</c:f>
              <c:numCache>
                <c:formatCode>0.00%</c:formatCode>
                <c:ptCount val="22"/>
                <c:pt idx="0">
                  <c:v>1.4855723436434719E-2</c:v>
                </c:pt>
                <c:pt idx="1">
                  <c:v>3.2031512122018609E-2</c:v>
                </c:pt>
                <c:pt idx="2">
                  <c:v>1.453402081919361E-2</c:v>
                </c:pt>
                <c:pt idx="3">
                  <c:v>1.327821413299763E-2</c:v>
                </c:pt>
                <c:pt idx="4">
                  <c:v>2.09045307577478E-2</c:v>
                </c:pt>
                <c:pt idx="5">
                  <c:v>1.9408061044913431E-2</c:v>
                </c:pt>
                <c:pt idx="6">
                  <c:v>1.6909033366516588E-2</c:v>
                </c:pt>
                <c:pt idx="7">
                  <c:v>1.690105219471481E-2</c:v>
                </c:pt>
                <c:pt idx="8">
                  <c:v>1.1929396098496249E-2</c:v>
                </c:pt>
                <c:pt idx="9">
                  <c:v>5.4931949766504678E-3</c:v>
                </c:pt>
                <c:pt idx="10">
                  <c:v>6.4702745860764771E-3</c:v>
                </c:pt>
                <c:pt idx="11">
                  <c:v>7.3257948095984023E-3</c:v>
                </c:pt>
                <c:pt idx="12">
                  <c:v>6.0706020596948676E-3</c:v>
                </c:pt>
                <c:pt idx="13">
                  <c:v>6.3349016335923838E-3</c:v>
                </c:pt>
                <c:pt idx="14">
                  <c:v>4.4135880063861646E-3</c:v>
                </c:pt>
                <c:pt idx="15">
                  <c:v>3.5952109285571549E-3</c:v>
                </c:pt>
                <c:pt idx="16">
                  <c:v>2.5607282757875499E-3</c:v>
                </c:pt>
                <c:pt idx="17">
                  <c:v>2.7633272522943572E-3</c:v>
                </c:pt>
                <c:pt idx="18">
                  <c:v>1.9894605556675989E-3</c:v>
                </c:pt>
                <c:pt idx="19">
                  <c:v>8.6350139532370869E-4</c:v>
                </c:pt>
                <c:pt idx="20">
                  <c:v>6.5936757808578975E-4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E9-4563-B435-D414C5F55180}"/>
            </c:ext>
          </c:extLst>
        </c:ser>
        <c:ser>
          <c:idx val="4"/>
          <c:order val="4"/>
          <c:tx>
            <c:strRef>
              <c:f>'G10'!$H$4</c:f>
              <c:strCache>
                <c:ptCount val="1"/>
                <c:pt idx="0">
                  <c:v>Comarto Autonomo o fuori comparto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'G10'!$B$7:$B$28</c:f>
              <c:strCache>
                <c:ptCount val="22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Emilia-Romagna</c:v>
                </c:pt>
                <c:pt idx="5">
                  <c:v>Veneto</c:v>
                </c:pt>
                <c:pt idx="6">
                  <c:v>Piemonte</c:v>
                </c:pt>
                <c:pt idx="7">
                  <c:v>Toscana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Marche</c:v>
                </c:pt>
                <c:pt idx="13">
                  <c:v>Friuli-V. G.</c:v>
                </c:pt>
                <c:pt idx="14">
                  <c:v>Abruzzo</c:v>
                </c:pt>
                <c:pt idx="15">
                  <c:v>Umbria</c:v>
                </c:pt>
                <c:pt idx="16">
                  <c:v>P. A. Trento</c:v>
                </c:pt>
                <c:pt idx="17">
                  <c:v>P. A. Bolzano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 </c:v>
                </c:pt>
                <c:pt idx="21">
                  <c:v>Estero</c:v>
                </c:pt>
              </c:strCache>
            </c:strRef>
          </c:cat>
          <c:val>
            <c:numRef>
              <c:f>'G10'!$H$7:$H$28</c:f>
              <c:numCache>
                <c:formatCode>0.00%</c:formatCode>
                <c:ptCount val="22"/>
                <c:pt idx="0">
                  <c:v>7.4372242466771467E-3</c:v>
                </c:pt>
                <c:pt idx="1">
                  <c:v>1.0473753149109471E-3</c:v>
                </c:pt>
                <c:pt idx="2">
                  <c:v>2.406630266383888E-4</c:v>
                </c:pt>
                <c:pt idx="3">
                  <c:v>2.099662120161453E-4</c:v>
                </c:pt>
                <c:pt idx="4">
                  <c:v>2.765782997464136E-4</c:v>
                </c:pt>
                <c:pt idx="5">
                  <c:v>3.7542204283003762E-4</c:v>
                </c:pt>
                <c:pt idx="6">
                  <c:v>1.3291720731431421E-4</c:v>
                </c:pt>
                <c:pt idx="7">
                  <c:v>2.305330778130484E-4</c:v>
                </c:pt>
                <c:pt idx="8">
                  <c:v>2.7197377755307711E-4</c:v>
                </c:pt>
                <c:pt idx="9">
                  <c:v>2.2408674674237731E-5</c:v>
                </c:pt>
                <c:pt idx="10">
                  <c:v>2.1058014830859019E-4</c:v>
                </c:pt>
                <c:pt idx="11">
                  <c:v>5.5622628095505159E-4</c:v>
                </c:pt>
                <c:pt idx="12">
                  <c:v>3.2538623499578071E-5</c:v>
                </c:pt>
                <c:pt idx="13">
                  <c:v>6.2590805014754421E-4</c:v>
                </c:pt>
                <c:pt idx="14">
                  <c:v>4.4203413056030592E-5</c:v>
                </c:pt>
                <c:pt idx="15">
                  <c:v>8.4416240211169531E-5</c:v>
                </c:pt>
                <c:pt idx="16">
                  <c:v>7.437838182969592E-4</c:v>
                </c:pt>
                <c:pt idx="17">
                  <c:v>2.1702647937926129E-4</c:v>
                </c:pt>
                <c:pt idx="18">
                  <c:v>1.3199630287564691E-5</c:v>
                </c:pt>
                <c:pt idx="19">
                  <c:v>4.9114903395589546E-6</c:v>
                </c:pt>
                <c:pt idx="20">
                  <c:v>2.1794738381792861E-5</c:v>
                </c:pt>
                <c:pt idx="21">
                  <c:v>4.9114903395589546E-6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9-4563-B435-D414C5F55180}"/>
            </c:ext>
          </c:extLst>
        </c:ser>
        <c:ser>
          <c:idx val="5"/>
          <c:order val="5"/>
          <c:tx>
            <c:strRef>
              <c:f>'G10'!$I$4</c:f>
              <c:strCache>
                <c:ptCount val="1"/>
                <c:pt idx="0">
                  <c:v>Personale in regime di diritto pubblico</c:v>
                </c:pt>
              </c:strCache>
            </c:strRef>
          </c:tx>
          <c:spPr>
            <a:solidFill>
              <a:srgbClr val="FFD85B"/>
            </a:solidFill>
            <a:ln>
              <a:noFill/>
            </a:ln>
            <a:effectLst/>
            <a:sp3d/>
          </c:spPr>
          <c:invertIfNegative val="0"/>
          <c:cat>
            <c:strRef>
              <c:f>'G10'!$B$7:$B$28</c:f>
              <c:strCache>
                <c:ptCount val="22"/>
                <c:pt idx="0">
                  <c:v>Lazio</c:v>
                </c:pt>
                <c:pt idx="1">
                  <c:v>Lombardia</c:v>
                </c:pt>
                <c:pt idx="2">
                  <c:v>Campania</c:v>
                </c:pt>
                <c:pt idx="3">
                  <c:v>Sicilia</c:v>
                </c:pt>
                <c:pt idx="4">
                  <c:v>Emilia-Romagna</c:v>
                </c:pt>
                <c:pt idx="5">
                  <c:v>Veneto</c:v>
                </c:pt>
                <c:pt idx="6">
                  <c:v>Piemonte</c:v>
                </c:pt>
                <c:pt idx="7">
                  <c:v>Toscana</c:v>
                </c:pt>
                <c:pt idx="8">
                  <c:v>Puglia</c:v>
                </c:pt>
                <c:pt idx="9">
                  <c:v>Calabria</c:v>
                </c:pt>
                <c:pt idx="10">
                  <c:v>Sardegna</c:v>
                </c:pt>
                <c:pt idx="11">
                  <c:v>Liguria</c:v>
                </c:pt>
                <c:pt idx="12">
                  <c:v>Marche</c:v>
                </c:pt>
                <c:pt idx="13">
                  <c:v>Friuli-V. G.</c:v>
                </c:pt>
                <c:pt idx="14">
                  <c:v>Abruzzo</c:v>
                </c:pt>
                <c:pt idx="15">
                  <c:v>Umbria</c:v>
                </c:pt>
                <c:pt idx="16">
                  <c:v>P. A. Trento</c:v>
                </c:pt>
                <c:pt idx="17">
                  <c:v>P. A. Bolzano</c:v>
                </c:pt>
                <c:pt idx="18">
                  <c:v>Basilicata</c:v>
                </c:pt>
                <c:pt idx="19">
                  <c:v>Molise</c:v>
                </c:pt>
                <c:pt idx="20">
                  <c:v>Valle D'Aosta </c:v>
                </c:pt>
                <c:pt idx="21">
                  <c:v>Estero</c:v>
                </c:pt>
              </c:strCache>
            </c:strRef>
          </c:cat>
          <c:val>
            <c:numRef>
              <c:f>'G10'!$I$7:$I$28</c:f>
              <c:numCache>
                <c:formatCode>0.00%</c:formatCode>
                <c:ptCount val="22"/>
                <c:pt idx="0">
                  <c:v>3.4442132974303388E-2</c:v>
                </c:pt>
                <c:pt idx="1">
                  <c:v>1.4737233731992859E-2</c:v>
                </c:pt>
                <c:pt idx="2">
                  <c:v>1.468566308342749E-2</c:v>
                </c:pt>
                <c:pt idx="3">
                  <c:v>1.4961934415027691E-2</c:v>
                </c:pt>
                <c:pt idx="4">
                  <c:v>1.010447046920388E-2</c:v>
                </c:pt>
                <c:pt idx="5">
                  <c:v>9.4177827261042943E-3</c:v>
                </c:pt>
                <c:pt idx="6">
                  <c:v>9.3259992503837864E-3</c:v>
                </c:pt>
                <c:pt idx="7">
                  <c:v>1.127094942484913E-2</c:v>
                </c:pt>
                <c:pt idx="8">
                  <c:v>1.463347849856968E-2</c:v>
                </c:pt>
                <c:pt idx="9">
                  <c:v>6.1191030267980116E-3</c:v>
                </c:pt>
                <c:pt idx="10">
                  <c:v>6.5273706612738493E-3</c:v>
                </c:pt>
                <c:pt idx="11">
                  <c:v>6.2299185275843114E-3</c:v>
                </c:pt>
                <c:pt idx="12">
                  <c:v>3.4300620658894851E-3</c:v>
                </c:pt>
                <c:pt idx="13">
                  <c:v>5.7148259782230657E-3</c:v>
                </c:pt>
                <c:pt idx="14">
                  <c:v>4.3454410779247849E-3</c:v>
                </c:pt>
                <c:pt idx="15">
                  <c:v>2.273099122777129E-3</c:v>
                </c:pt>
                <c:pt idx="16">
                  <c:v>1.1075410715705441E-3</c:v>
                </c:pt>
                <c:pt idx="17">
                  <c:v>1.5778162715833139E-3</c:v>
                </c:pt>
                <c:pt idx="18">
                  <c:v>1.3239536146573609E-3</c:v>
                </c:pt>
                <c:pt idx="19">
                  <c:v>1.0952623457216469E-3</c:v>
                </c:pt>
                <c:pt idx="20">
                  <c:v>4.4786652533853222E-4</c:v>
                </c:pt>
                <c:pt idx="21">
                  <c:v>6.1424326059109188E-4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E9-4563-B435-D414C5F55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3313024"/>
        <c:axId val="543306792"/>
        <c:axId val="0"/>
      </c:bar3DChart>
      <c:catAx>
        <c:axId val="5433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306792"/>
        <c:crosses val="autoZero"/>
        <c:auto val="1"/>
        <c:lblAlgn val="ctr"/>
        <c:lblOffset val="100"/>
        <c:noMultiLvlLbl val="0"/>
      </c:catAx>
      <c:valAx>
        <c:axId val="54330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331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368884029497807E-2"/>
          <c:y val="0.84860459010625655"/>
          <c:w val="0.95045827296771113"/>
          <c:h val="0.11754467563933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70183168254645"/>
          <c:y val="3.939325151923577E-2"/>
          <c:w val="0.65385599245914705"/>
          <c:h val="0.960606748480764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849-48AC-9550-D524E2F17B12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0849-48AC-9550-D524E2F17B1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0849-48AC-9550-D524E2F17B12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0849-48AC-9550-D524E2F17B12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0849-48AC-9550-D524E2F17B12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0849-48AC-9550-D524E2F17B12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ACA7F59-4CE2-4741-91BE-10EEC45DDD7B}" type="CATEGORYNAME">
                      <a:rPr lang="en-US"/>
                      <a:pPr>
                        <a:defRPr sz="800"/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0EF0CC06-86A6-4836-82AA-3DD7E4757BFA}" type="CELLREF">
                      <a:rPr lang="en-US" baseline="0"/>
                      <a:pPr>
                        <a:defRPr sz="800"/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{0EF0CC06-86A6-4836-82AA-3DD7E4757BFA}</c15:txfldGUID>
                      <c15:f>'T8 G11 G12'!$F$48</c15:f>
                      <c15:dlblFieldTableCache>
                        <c:ptCount val="1"/>
                        <c:pt idx="0">
                          <c:v>43,0%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849-48AC-9550-D524E2F17B12}"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49-48AC-9550-D524E2F17B12}"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49-48AC-9550-D524E2F17B12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E21C45-5A0D-4068-964B-553F9D76D22D}" type="CATEGORYNAME">
                      <a:rPr lang="en-US"/>
                      <a:pPr>
                        <a:defRPr sz="800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16C0F3F6-954A-4299-98CF-1610B2AED477}" type="CELLREF">
                      <a:rPr lang="en-US" baseline="0"/>
                      <a:pPr>
                        <a:defRPr sz="800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{16C0F3F6-954A-4299-98CF-1610B2AED477}</c15:txfldGUID>
                      <c15:f>'T8 G11 G12'!$F$43</c15:f>
                      <c15:dlblFieldTableCache>
                        <c:ptCount val="1"/>
                        <c:pt idx="0">
                          <c:v>10,8%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849-48AC-9550-D524E2F17B12}"/>
                </c:ext>
              </c:extLst>
            </c:dLbl>
            <c:dLbl>
              <c:idx val="4"/>
              <c:layout>
                <c:manualLayout>
                  <c:x val="-6.1964640146451304E-2"/>
                  <c:y val="-9.01617658264662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rgbClr val="7030A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A9E60B5-F966-474C-B2A7-49D98DD42148}" type="CATEGORYNAME">
                      <a:rPr lang="en-US"/>
                      <a:pPr>
                        <a:defRPr sz="800">
                          <a:solidFill>
                            <a:srgbClr val="7030A0"/>
                          </a:solidFill>
                        </a:defRPr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8BF0E091-29BF-4FBF-9062-44EFD1015E96}" type="CELLREF">
                      <a:rPr lang="en-US" baseline="0"/>
                      <a:pPr>
                        <a:defRPr sz="800">
                          <a:solidFill>
                            <a:srgbClr val="7030A0"/>
                          </a:solidFill>
                        </a:defRPr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{8BF0E091-29BF-4FBF-9062-44EFD1015E96}</c15:txfldGUID>
                      <c15:f>'T8 G11 G12'!$F$41</c15:f>
                      <c15:dlblFieldTableCache>
                        <c:ptCount val="1"/>
                        <c:pt idx="0">
                          <c:v>6,4%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849-48AC-9550-D524E2F17B12}"/>
                </c:ext>
              </c:extLst>
            </c:dLbl>
            <c:dLbl>
              <c:idx val="5"/>
              <c:layout>
                <c:manualLayout>
                  <c:x val="6.1964640146451082E-2"/>
                  <c:y val="1.3774555098651977E-1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849-48AC-9550-D524E2F17B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'T8 G11 G12'!$B$66:$B$71</c:f>
              <c:strCache>
                <c:ptCount val="6"/>
                <c:pt idx="0">
                  <c:v>Istruzione e Ricerca</c:v>
                </c:pt>
                <c:pt idx="1">
                  <c:v>Personale in regime di diritto pubblico</c:v>
                </c:pt>
                <c:pt idx="2">
                  <c:v>Sanità</c:v>
                </c:pt>
                <c:pt idx="3">
                  <c:v>Funzioni Locali</c:v>
                </c:pt>
                <c:pt idx="4">
                  <c:v>Funzioni Centrali</c:v>
                </c:pt>
                <c:pt idx="5">
                  <c:v>Comparto Autonomo o fuori comparto</c:v>
                </c:pt>
              </c:strCache>
            </c:strRef>
          </c:cat>
          <c:val>
            <c:numRef>
              <c:f>'T8 G11 G12'!$E$66:$E$71</c:f>
              <c:numCache>
                <c:formatCode>#,##0</c:formatCode>
                <c:ptCount val="6"/>
                <c:pt idx="0">
                  <c:v>31068</c:v>
                </c:pt>
                <c:pt idx="1">
                  <c:v>14156</c:v>
                </c:pt>
                <c:pt idx="2">
                  <c:v>14378</c:v>
                </c:pt>
                <c:pt idx="3">
                  <c:v>7830</c:v>
                </c:pt>
                <c:pt idx="4">
                  <c:v>4632</c:v>
                </c:pt>
                <c:pt idx="5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49-48AC-9550-D524E2F17B1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70183168254645"/>
          <c:y val="3.939325151923577E-2"/>
          <c:w val="0.65385599245914705"/>
          <c:h val="0.96060674848076422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B8D-414E-A8D5-D344003A4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B8D-414E-A8D5-D344003A4E92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B8D-414E-A8D5-D344003A4E92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B8D-414E-A8D5-D344003A4E92}"/>
              </c:ext>
            </c:extLst>
          </c:dPt>
          <c:dPt>
            <c:idx val="4"/>
            <c:bubble3D val="0"/>
            <c:spPr>
              <a:solidFill>
                <a:srgbClr val="F292F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B8D-414E-A8D5-D344003A4E92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8D-414E-A8D5-D344003A4E92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35CAD0-F61C-4675-A062-272848DB3B8C}" type="CATEGORYNAME">
                      <a:rPr lang="en-US"/>
                      <a:pPr>
                        <a:defRPr sz="800"/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91E9A8CD-73C9-48C2-AB8A-1B76160A9A07}" type="CELLREF">
                      <a:rPr lang="en-US" baseline="0"/>
                      <a:pPr>
                        <a:defRPr sz="800"/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{91E9A8CD-73C9-48C2-AB8A-1B76160A9A07}</c15:txfldGUID>
                      <c15:f>'T8 G11 G12'!$D$26</c15:f>
                      <c15:dlblFieldTableCache>
                        <c:ptCount val="1"/>
                        <c:pt idx="0">
                          <c:v>40,8%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AB8D-414E-A8D5-D344003A4E92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2A298D-C6CB-4A6F-90AD-E7874450B9A5}" type="CATEGORYNAME">
                      <a:rPr lang="en-US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205B78D4-EE3E-42F2-A8B9-2836DD9A81DC}" type="CELLREF">
                      <a:rPr lang="en-US" baseline="0"/>
                      <a:pPr>
                        <a:defRPr sz="800">
                          <a:solidFill>
                            <a:schemeClr val="accent1"/>
                          </a:solidFill>
                        </a:defRPr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{205B78D4-EE3E-42F2-A8B9-2836DD9A81DC}</c15:txfldGUID>
                      <c15:f>'T8 G11 G12'!$D$27</c15:f>
                      <c15:dlblFieldTableCache>
                        <c:ptCount val="1"/>
                        <c:pt idx="0">
                          <c:v>19,9%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AB8D-414E-A8D5-D344003A4E92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chemeClr val="accent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73445B-4D7B-4D51-AEDB-1B056FA09A70}" type="CATEGORYNAME">
                      <a:rPr lang="en-US"/>
                      <a:pPr>
                        <a:defRPr sz="800">
                          <a:solidFill>
                            <a:schemeClr val="accent4"/>
                          </a:solidFill>
                        </a:defRPr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83FF3824-936A-4E1B-8F1F-E2FD3868FE1A}" type="CELLREF">
                      <a:rPr lang="en-US" baseline="0"/>
                      <a:pPr>
                        <a:defRPr sz="800">
                          <a:solidFill>
                            <a:schemeClr val="accent4"/>
                          </a:solidFill>
                        </a:defRPr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{83FF3824-936A-4E1B-8F1F-E2FD3868FE1A}</c15:txfldGUID>
                      <c15:f>'T8 G11 G12'!$D$28</c15:f>
                      <c15:dlblFieldTableCache>
                        <c:ptCount val="1"/>
                        <c:pt idx="0">
                          <c:v>13,6%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AB8D-414E-A8D5-D344003A4E92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7BC66E5-4F77-41F8-BA97-22E6C35C8B95}" type="CATEGORYNAME">
                      <a:rPr lang="en-US"/>
                      <a:pPr>
                        <a:defRPr sz="800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47B32C78-A596-4018-85CD-EFC4E6ECE397}" type="CELLREF">
                      <a:rPr lang="en-US" baseline="0"/>
                      <a:pPr>
                        <a:defRPr sz="800"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{47B32C78-A596-4018-85CD-EFC4E6ECE397}</c15:txfldGUID>
                      <c15:f>'T8 G11 G12'!$D$29</c15:f>
                      <c15:dlblFieldTableCache>
                        <c:ptCount val="1"/>
                        <c:pt idx="0">
                          <c:v>10,8%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AB8D-414E-A8D5-D344003A4E92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rgbClr val="E739C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EA92413-FEED-48CC-A990-B7AF44C18534}" type="CATEGORYNAME">
                      <a:rPr lang="en-US"/>
                      <a:pPr>
                        <a:defRPr sz="800">
                          <a:solidFill>
                            <a:srgbClr val="E739C2"/>
                          </a:solidFill>
                        </a:defRPr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ADCAD4B3-F8AF-4631-B64F-9764251661C3}" type="CELLREF">
                      <a:rPr lang="en-US" baseline="0"/>
                      <a:pPr>
                        <a:defRPr sz="800">
                          <a:solidFill>
                            <a:srgbClr val="E739C2"/>
                          </a:solidFill>
                        </a:defRPr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E739C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{ADCAD4B3-F8AF-4631-B64F-9764251661C3}</c15:txfldGUID>
                      <c15:f>'T8 G11 G12'!$D$30</c15:f>
                      <c15:dlblFieldTableCache>
                        <c:ptCount val="1"/>
                        <c:pt idx="0">
                          <c:v>3,5%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AB8D-414E-A8D5-D344003A4E92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chemeClr val="bg1">
                            <a:lumMod val="6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D96377-CE76-4EAD-883C-4D934651ADB3}" type="CATEGORYNAME">
                      <a:rPr lang="en-US"/>
                      <a:pPr>
                        <a:defRPr sz="800">
                          <a:solidFill>
                            <a:schemeClr val="bg1">
                              <a:lumMod val="65000"/>
                            </a:schemeClr>
                          </a:solidFill>
                        </a:defRPr>
                      </a:pPr>
                      <a:t>[NOME CATEGORIA]</a:t>
                    </a:fld>
                    <a:r>
                      <a:rPr lang="en-US" baseline="0"/>
                      <a:t>
</a:t>
                    </a:r>
                    <a:fld id="{23CA4035-0B97-43E7-9CE5-1807E9B9ECDE}" type="CELLREF">
                      <a:rPr lang="en-US" baseline="0"/>
                      <a:pPr>
                        <a:defRPr sz="800">
                          <a:solidFill>
                            <a:schemeClr val="bg1">
                              <a:lumMod val="65000"/>
                            </a:schemeClr>
                          </a:solidFill>
                        </a:defRPr>
                      </a:pPr>
                      <a:t>[RIFCELLA]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{23CA4035-0B97-43E7-9CE5-1807E9B9ECDE}</c15:txfldGUID>
                      <c15:f>'T8 G11 G12'!$D$31</c15:f>
                      <c15:dlblFieldTableCache>
                        <c:ptCount val="1"/>
                        <c:pt idx="0">
                          <c:v>11,3%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AB8D-414E-A8D5-D344003A4E9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'T8 G11 G12'!$B$26:$B$31</c:f>
              <c:strCache>
                <c:ptCount val="6"/>
                <c:pt idx="0">
                  <c:v>Scuola</c:v>
                </c:pt>
                <c:pt idx="1">
                  <c:v>Servizio Sanitario Nazionale</c:v>
                </c:pt>
                <c:pt idx="2">
                  <c:v>Corpi di Polizia</c:v>
                </c:pt>
                <c:pt idx="3">
                  <c:v>Regioni ed autonomie locali</c:v>
                </c:pt>
                <c:pt idx="4">
                  <c:v>Ministeri</c:v>
                </c:pt>
                <c:pt idx="5">
                  <c:v>Altri comparti</c:v>
                </c:pt>
              </c:strCache>
            </c:strRef>
          </c:cat>
          <c:val>
            <c:numRef>
              <c:f>'T8 G11 G12'!$C$26:$C$31</c:f>
              <c:numCache>
                <c:formatCode>#,##0</c:formatCode>
                <c:ptCount val="6"/>
                <c:pt idx="0">
                  <c:v>29477</c:v>
                </c:pt>
                <c:pt idx="1">
                  <c:v>14378</c:v>
                </c:pt>
                <c:pt idx="2">
                  <c:v>9835</c:v>
                </c:pt>
                <c:pt idx="3">
                  <c:v>7830</c:v>
                </c:pt>
                <c:pt idx="4">
                  <c:v>2498</c:v>
                </c:pt>
                <c:pt idx="5">
                  <c:v>8190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B8D-414E-A8D5-D344003A4E9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82716049382714E-2"/>
          <c:y val="5.174074074074074E-2"/>
          <c:w val="0.91545864197530868"/>
          <c:h val="0.537441481481481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'G13'!$E$2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'G13'!$A$3:$A$21</c:f>
              <c:strCache>
                <c:ptCount val="19"/>
                <c:pt idx="0">
                  <c:v>Scuola</c:v>
                </c:pt>
                <c:pt idx="1">
                  <c:v>Carriera Penitenziaria</c:v>
                </c:pt>
                <c:pt idx="2">
                  <c:v>Servizio Sanitario Nazionale</c:v>
                </c:pt>
                <c:pt idx="3">
                  <c:v>Enti Pubblici non economici</c:v>
                </c:pt>
                <c:pt idx="4">
                  <c:v>Universita'</c:v>
                </c:pt>
                <c:pt idx="5">
                  <c:v>Ministeri</c:v>
                </c:pt>
                <c:pt idx="6">
                  <c:v>Enti Art.70 - E.N.A.C.</c:v>
                </c:pt>
                <c:pt idx="7">
                  <c:v>Enti Lista S13 Istat</c:v>
                </c:pt>
                <c:pt idx="8">
                  <c:v>Carriera Prefettizia</c:v>
                </c:pt>
                <c:pt idx="9">
                  <c:v>Magistratura</c:v>
                </c:pt>
                <c:pt idx="10">
                  <c:v>Agenzie Fiscali</c:v>
                </c:pt>
                <c:pt idx="11">
                  <c:v>Regioni ed autonomie locali</c:v>
                </c:pt>
                <c:pt idx="12">
                  <c:v>Ist. Form.ne Art.co Mus.le</c:v>
                </c:pt>
                <c:pt idx="13">
                  <c:v>Prof. e ricerc. universitari</c:v>
                </c:pt>
                <c:pt idx="14">
                  <c:v>Enti di ricerca</c:v>
                </c:pt>
                <c:pt idx="15">
                  <c:v>Enti Art.60 -C. 3- D.165/01</c:v>
                </c:pt>
                <c:pt idx="16">
                  <c:v>Corpi di Polizia</c:v>
                </c:pt>
                <c:pt idx="17">
                  <c:v>Forze Armate</c:v>
                </c:pt>
                <c:pt idx="18">
                  <c:v>Vigili del Fuoco</c:v>
                </c:pt>
              </c:strCache>
            </c:strRef>
          </c:cat>
          <c:val>
            <c:numRef>
              <c:f>'G13'!$E$3:$E$21</c:f>
              <c:numCache>
                <c:formatCode>#,##0.0</c:formatCode>
                <c:ptCount val="19"/>
                <c:pt idx="0">
                  <c:v>18.689147470909521</c:v>
                </c:pt>
                <c:pt idx="1">
                  <c:v>22.222222222222221</c:v>
                </c:pt>
                <c:pt idx="2">
                  <c:v>32.911392405063289</c:v>
                </c:pt>
                <c:pt idx="3">
                  <c:v>39.669421487603309</c:v>
                </c:pt>
                <c:pt idx="4">
                  <c:v>39.857288481141687</c:v>
                </c:pt>
                <c:pt idx="5">
                  <c:v>42.193755004003201</c:v>
                </c:pt>
                <c:pt idx="6">
                  <c:v>42.857142857142854</c:v>
                </c:pt>
                <c:pt idx="7">
                  <c:v>45.3125</c:v>
                </c:pt>
                <c:pt idx="8">
                  <c:v>45.833333333333329</c:v>
                </c:pt>
                <c:pt idx="9">
                  <c:v>49.509803921568633</c:v>
                </c:pt>
                <c:pt idx="10">
                  <c:v>51.830443159922922</c:v>
                </c:pt>
                <c:pt idx="11">
                  <c:v>52.758620689655174</c:v>
                </c:pt>
                <c:pt idx="12">
                  <c:v>59.240506329113927</c:v>
                </c:pt>
                <c:pt idx="13">
                  <c:v>59.985632183908045</c:v>
                </c:pt>
                <c:pt idx="14">
                  <c:v>60</c:v>
                </c:pt>
                <c:pt idx="15">
                  <c:v>65</c:v>
                </c:pt>
                <c:pt idx="16">
                  <c:v>84.341637010676152</c:v>
                </c:pt>
                <c:pt idx="17">
                  <c:v>90.881272949816406</c:v>
                </c:pt>
                <c:pt idx="18">
                  <c:v>94.706994328922505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F-45E3-B969-5CB07DE72822}"/>
            </c:ext>
          </c:extLst>
        </c:ser>
        <c:ser>
          <c:idx val="1"/>
          <c:order val="1"/>
          <c:tx>
            <c:strRef>
              <c:f>'G13'!$F$2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'G13'!$A$3:$A$21</c:f>
              <c:strCache>
                <c:ptCount val="19"/>
                <c:pt idx="0">
                  <c:v>Scuola</c:v>
                </c:pt>
                <c:pt idx="1">
                  <c:v>Carriera Penitenziaria</c:v>
                </c:pt>
                <c:pt idx="2">
                  <c:v>Servizio Sanitario Nazionale</c:v>
                </c:pt>
                <c:pt idx="3">
                  <c:v>Enti Pubblici non economici</c:v>
                </c:pt>
                <c:pt idx="4">
                  <c:v>Universita'</c:v>
                </c:pt>
                <c:pt idx="5">
                  <c:v>Ministeri</c:v>
                </c:pt>
                <c:pt idx="6">
                  <c:v>Enti Art.70 - E.N.A.C.</c:v>
                </c:pt>
                <c:pt idx="7">
                  <c:v>Enti Lista S13 Istat</c:v>
                </c:pt>
                <c:pt idx="8">
                  <c:v>Carriera Prefettizia</c:v>
                </c:pt>
                <c:pt idx="9">
                  <c:v>Magistratura</c:v>
                </c:pt>
                <c:pt idx="10">
                  <c:v>Agenzie Fiscali</c:v>
                </c:pt>
                <c:pt idx="11">
                  <c:v>Regioni ed autonomie locali</c:v>
                </c:pt>
                <c:pt idx="12">
                  <c:v>Ist. Form.ne Art.co Mus.le</c:v>
                </c:pt>
                <c:pt idx="13">
                  <c:v>Prof. e ricerc. universitari</c:v>
                </c:pt>
                <c:pt idx="14">
                  <c:v>Enti di ricerca</c:v>
                </c:pt>
                <c:pt idx="15">
                  <c:v>Enti Art.60 -C. 3- D.165/01</c:v>
                </c:pt>
                <c:pt idx="16">
                  <c:v>Corpi di Polizia</c:v>
                </c:pt>
                <c:pt idx="17">
                  <c:v>Forze Armate</c:v>
                </c:pt>
                <c:pt idx="18">
                  <c:v>Vigili del Fuoco</c:v>
                </c:pt>
              </c:strCache>
            </c:strRef>
          </c:cat>
          <c:val>
            <c:numRef>
              <c:f>'G13'!$F$3:$F$21</c:f>
              <c:numCache>
                <c:formatCode>#,##0.0</c:formatCode>
                <c:ptCount val="19"/>
                <c:pt idx="0">
                  <c:v>81.310852529090482</c:v>
                </c:pt>
                <c:pt idx="1">
                  <c:v>77.777777777777786</c:v>
                </c:pt>
                <c:pt idx="2">
                  <c:v>67.088607594936718</c:v>
                </c:pt>
                <c:pt idx="3">
                  <c:v>60.330578512396691</c:v>
                </c:pt>
                <c:pt idx="4">
                  <c:v>60.142711518858306</c:v>
                </c:pt>
                <c:pt idx="5">
                  <c:v>57.806244995996806</c:v>
                </c:pt>
                <c:pt idx="6">
                  <c:v>57.142857142857139</c:v>
                </c:pt>
                <c:pt idx="7">
                  <c:v>54.6875</c:v>
                </c:pt>
                <c:pt idx="8">
                  <c:v>54.166666666666664</c:v>
                </c:pt>
                <c:pt idx="9">
                  <c:v>50.490196078431367</c:v>
                </c:pt>
                <c:pt idx="10">
                  <c:v>48.169556840077071</c:v>
                </c:pt>
                <c:pt idx="11">
                  <c:v>47.241379310344826</c:v>
                </c:pt>
                <c:pt idx="12">
                  <c:v>40.75949367088608</c:v>
                </c:pt>
                <c:pt idx="13">
                  <c:v>40.014367816091955</c:v>
                </c:pt>
                <c:pt idx="14">
                  <c:v>40</c:v>
                </c:pt>
                <c:pt idx="15">
                  <c:v>35</c:v>
                </c:pt>
                <c:pt idx="16">
                  <c:v>15.658362989323843</c:v>
                </c:pt>
                <c:pt idx="17">
                  <c:v>9.1187270501835993</c:v>
                </c:pt>
                <c:pt idx="18">
                  <c:v>5.2930056710775046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F-45E3-B969-5CB07DE72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2957232"/>
        <c:axId val="122957560"/>
      </c:barChart>
      <c:catAx>
        <c:axId val="1229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560"/>
        <c:crosses val="autoZero"/>
        <c:auto val="1"/>
        <c:lblAlgn val="ctr"/>
        <c:lblOffset val="100"/>
        <c:noMultiLvlLbl val="0"/>
      </c:catAx>
      <c:valAx>
        <c:axId val="122957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743950617283964"/>
          <c:y val="0.87829111111111113"/>
          <c:w val="0.16595432098765431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4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270183168254645"/>
          <c:y val="3.939325151923577E-2"/>
          <c:w val="0.65385599245914705"/>
          <c:h val="0.960606748480764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8E5-4F94-AED5-558D5BA0F4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8E5-4F94-AED5-558D5BA0F4C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8E5-4F94-AED5-558D5BA0F4C7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8E5-4F94-AED5-558D5BA0F4C7}"/>
              </c:ext>
            </c:extLst>
          </c:dPt>
          <c:dPt>
            <c:idx val="4"/>
            <c:bubble3D val="0"/>
            <c:spPr>
              <a:solidFill>
                <a:srgbClr val="F292F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8E5-4F94-AED5-558D5BA0F4C7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8E5-4F94-AED5-558D5BA0F4C7}"/>
              </c:ext>
            </c:extLst>
          </c:dPt>
          <c:dLbls>
            <c:dLbl>
              <c:idx val="0"/>
              <c:layout>
                <c:manualLayout>
                  <c:x val="1.2392928029290247E-2"/>
                  <c:y val="4.207549071901749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8E5-4F94-AED5-558D5BA0F4C7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8E5-4F94-AED5-558D5BA0F4C7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18E5-4F94-AED5-558D5BA0F4C7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18E5-4F94-AED5-558D5BA0F4C7}"/>
                </c:ext>
              </c:extLst>
            </c:dLbl>
            <c:dLbl>
              <c:idx val="4"/>
              <c:layout>
                <c:manualLayout>
                  <c:x val="-3.7178784087870738E-2"/>
                  <c:y val="-0.108194118991759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E739C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8E5-4F94-AED5-558D5BA0F4C7}"/>
                </c:ext>
              </c:extLst>
            </c:dLbl>
            <c:dLbl>
              <c:idx val="5"/>
              <c:layout>
                <c:manualLayout>
                  <c:x val="8.6750496205031571E-2"/>
                  <c:y val="-6.010784388431085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8E5-4F94-AED5-558D5BA0F4C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'T1 G1 G2 G3'!$C$42:$C$47</c:f>
              <c:strCache>
                <c:ptCount val="6"/>
                <c:pt idx="0">
                  <c:v>Istruzione e Ricerca</c:v>
                </c:pt>
                <c:pt idx="1">
                  <c:v>Sanità</c:v>
                </c:pt>
                <c:pt idx="2">
                  <c:v>Pers. in regime di diritto pubblico</c:v>
                </c:pt>
                <c:pt idx="3">
                  <c:v>Funzioni Locali</c:v>
                </c:pt>
                <c:pt idx="4">
                  <c:v>Funzioni Centrali</c:v>
                </c:pt>
                <c:pt idx="5">
                  <c:v>Comparto Autonomo o fuori comparto</c:v>
                </c:pt>
              </c:strCache>
            </c:strRef>
          </c:cat>
          <c:val>
            <c:numRef>
              <c:f>'T1 G1 G2 G3'!$F$42:$F$47</c:f>
              <c:numCache>
                <c:formatCode>#,##0</c:formatCode>
                <c:ptCount val="6"/>
                <c:pt idx="0">
                  <c:v>1281758</c:v>
                </c:pt>
                <c:pt idx="1">
                  <c:v>681855</c:v>
                </c:pt>
                <c:pt idx="2">
                  <c:v>576257</c:v>
                </c:pt>
                <c:pt idx="3">
                  <c:v>491882</c:v>
                </c:pt>
                <c:pt idx="4">
                  <c:v>197986</c:v>
                </c:pt>
                <c:pt idx="5">
                  <c:v>41046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E5-4F94-AED5-558D5BA0F4C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82716049382714E-2"/>
          <c:y val="5.174074074074074E-2"/>
          <c:w val="0.91545864197530868"/>
          <c:h val="0.516689869281045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'T1 G1 G2 G3'!$D$80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 G1 G2 G3'!$C$81:$C$108</c:f>
              <c:strCache>
                <c:ptCount val="28"/>
                <c:pt idx="0">
                  <c:v>Scuola</c:v>
                </c:pt>
                <c:pt idx="1">
                  <c:v>Carriera Penitenziaria</c:v>
                </c:pt>
                <c:pt idx="2">
                  <c:v>Servizio Sanitario Naz.</c:v>
                </c:pt>
                <c:pt idx="3">
                  <c:v>Regioni a statuto speciale e Prov. Aut.</c:v>
                </c:pt>
                <c:pt idx="4">
                  <c:v>Università</c:v>
                </c:pt>
                <c:pt idx="5">
                  <c:v>Enti Pubblici non economici</c:v>
                </c:pt>
                <c:pt idx="6">
                  <c:v>Totale Comparti</c:v>
                </c:pt>
                <c:pt idx="7">
                  <c:v>Carriera Prefettizia</c:v>
                </c:pt>
                <c:pt idx="8">
                  <c:v>Regioni ed autonomie locali</c:v>
                </c:pt>
                <c:pt idx="9">
                  <c:v>Enti Art.60 -Comma 3- D.165/01</c:v>
                </c:pt>
                <c:pt idx="10">
                  <c:v>Ministeri</c:v>
                </c:pt>
                <c:pt idx="11">
                  <c:v>Autorità Indipendenti</c:v>
                </c:pt>
                <c:pt idx="12">
                  <c:v>Presidenza Consiglio Ministri</c:v>
                </c:pt>
                <c:pt idx="13">
                  <c:v>Magistratura</c:v>
                </c:pt>
                <c:pt idx="14">
                  <c:v>Enti Art.70 - Unioncamere</c:v>
                </c:pt>
                <c:pt idx="15">
                  <c:v>Agenzia per l'Italia digitale</c:v>
                </c:pt>
                <c:pt idx="16">
                  <c:v>Enti Art.70 - A.S.I.</c:v>
                </c:pt>
                <c:pt idx="17">
                  <c:v>Enti di ricerca</c:v>
                </c:pt>
                <c:pt idx="18">
                  <c:v>Agenzie Fiscali</c:v>
                </c:pt>
                <c:pt idx="19">
                  <c:v>Enti Lista S13 Istat</c:v>
                </c:pt>
                <c:pt idx="20">
                  <c:v>Ist. Form.ne Art.co Mus.le</c:v>
                </c:pt>
                <c:pt idx="21">
                  <c:v>Professori e ricercatori universitari</c:v>
                </c:pt>
                <c:pt idx="22">
                  <c:v>Enti Art.70 - C.N.E.L.</c:v>
                </c:pt>
                <c:pt idx="23">
                  <c:v>Enti Art.70 - E.N.A.C.</c:v>
                </c:pt>
                <c:pt idx="24">
                  <c:v>Carriera Diplomatica</c:v>
                </c:pt>
                <c:pt idx="25">
                  <c:v>Corpi di Polizia</c:v>
                </c:pt>
                <c:pt idx="26">
                  <c:v>Forze Armate</c:v>
                </c:pt>
                <c:pt idx="27">
                  <c:v>Vigili del Fuoco</c:v>
                </c:pt>
              </c:strCache>
            </c:strRef>
          </c:cat>
          <c:val>
            <c:numRef>
              <c:f>'T1 G1 G2 G3'!$D$81:$D$108</c:f>
              <c:numCache>
                <c:formatCode>0.0</c:formatCode>
                <c:ptCount val="28"/>
                <c:pt idx="0">
                  <c:v>21.105927902335115</c:v>
                </c:pt>
                <c:pt idx="1">
                  <c:v>27.19665271966527</c:v>
                </c:pt>
                <c:pt idx="2">
                  <c:v>30.986060086088685</c:v>
                </c:pt>
                <c:pt idx="3">
                  <c:v>38.903039010797627</c:v>
                </c:pt>
                <c:pt idx="4">
                  <c:v>39.372865569698853</c:v>
                </c:pt>
                <c:pt idx="5">
                  <c:v>39.771027656160769</c:v>
                </c:pt>
                <c:pt idx="6">
                  <c:v>40.609499129260755</c:v>
                </c:pt>
                <c:pt idx="7">
                  <c:v>43.060109289617486</c:v>
                </c:pt>
                <c:pt idx="8">
                  <c:v>44.334391640208992</c:v>
                </c:pt>
                <c:pt idx="9">
                  <c:v>44.733371019408331</c:v>
                </c:pt>
                <c:pt idx="10">
                  <c:v>45.304526043325247</c:v>
                </c:pt>
                <c:pt idx="11">
                  <c:v>45.910398684751335</c:v>
                </c:pt>
                <c:pt idx="12">
                  <c:v>46.866096866096868</c:v>
                </c:pt>
                <c:pt idx="13">
                  <c:v>46.969143691802081</c:v>
                </c:pt>
                <c:pt idx="14">
                  <c:v>47.457627118644069</c:v>
                </c:pt>
                <c:pt idx="15">
                  <c:v>48.913043478260867</c:v>
                </c:pt>
                <c:pt idx="16">
                  <c:v>50.415512465373958</c:v>
                </c:pt>
                <c:pt idx="17">
                  <c:v>51.672754441308321</c:v>
                </c:pt>
                <c:pt idx="18">
                  <c:v>51.744971778360757</c:v>
                </c:pt>
                <c:pt idx="19">
                  <c:v>56.979544651745286</c:v>
                </c:pt>
                <c:pt idx="20">
                  <c:v>59.792684142330309</c:v>
                </c:pt>
                <c:pt idx="21">
                  <c:v>61.417878277226947</c:v>
                </c:pt>
                <c:pt idx="22">
                  <c:v>62.068965517241381</c:v>
                </c:pt>
                <c:pt idx="23">
                  <c:v>65.460910151691948</c:v>
                </c:pt>
                <c:pt idx="24">
                  <c:v>75.525812619502858</c:v>
                </c:pt>
                <c:pt idx="25">
                  <c:v>89.00804112839441</c:v>
                </c:pt>
                <c:pt idx="26">
                  <c:v>91.978662223225086</c:v>
                </c:pt>
                <c:pt idx="27">
                  <c:v>94.593461860854987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7-4294-B9DD-7A4E01912F30}"/>
            </c:ext>
          </c:extLst>
        </c:ser>
        <c:ser>
          <c:idx val="1"/>
          <c:order val="1"/>
          <c:tx>
            <c:strRef>
              <c:f>'T1 G1 G2 G3'!$E$80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rgbClr val="F29F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'T1 G1 G2 G3'!$C$81:$C$108</c:f>
              <c:strCache>
                <c:ptCount val="28"/>
                <c:pt idx="0">
                  <c:v>Scuola</c:v>
                </c:pt>
                <c:pt idx="1">
                  <c:v>Carriera Penitenziaria</c:v>
                </c:pt>
                <c:pt idx="2">
                  <c:v>Servizio Sanitario Naz.</c:v>
                </c:pt>
                <c:pt idx="3">
                  <c:v>Regioni a statuto speciale e Prov. Aut.</c:v>
                </c:pt>
                <c:pt idx="4">
                  <c:v>Università</c:v>
                </c:pt>
                <c:pt idx="5">
                  <c:v>Enti Pubblici non economici</c:v>
                </c:pt>
                <c:pt idx="6">
                  <c:v>Totale Comparti</c:v>
                </c:pt>
                <c:pt idx="7">
                  <c:v>Carriera Prefettizia</c:v>
                </c:pt>
                <c:pt idx="8">
                  <c:v>Regioni ed autonomie locali</c:v>
                </c:pt>
                <c:pt idx="9">
                  <c:v>Enti Art.60 -Comma 3- D.165/01</c:v>
                </c:pt>
                <c:pt idx="10">
                  <c:v>Ministeri</c:v>
                </c:pt>
                <c:pt idx="11">
                  <c:v>Autorità Indipendenti</c:v>
                </c:pt>
                <c:pt idx="12">
                  <c:v>Presidenza Consiglio Ministri</c:v>
                </c:pt>
                <c:pt idx="13">
                  <c:v>Magistratura</c:v>
                </c:pt>
                <c:pt idx="14">
                  <c:v>Enti Art.70 - Unioncamere</c:v>
                </c:pt>
                <c:pt idx="15">
                  <c:v>Agenzia per l'Italia digitale</c:v>
                </c:pt>
                <c:pt idx="16">
                  <c:v>Enti Art.70 - A.S.I.</c:v>
                </c:pt>
                <c:pt idx="17">
                  <c:v>Enti di ricerca</c:v>
                </c:pt>
                <c:pt idx="18">
                  <c:v>Agenzie Fiscali</c:v>
                </c:pt>
                <c:pt idx="19">
                  <c:v>Enti Lista S13 Istat</c:v>
                </c:pt>
                <c:pt idx="20">
                  <c:v>Ist. Form.ne Art.co Mus.le</c:v>
                </c:pt>
                <c:pt idx="21">
                  <c:v>Professori e ricercatori universitari</c:v>
                </c:pt>
                <c:pt idx="22">
                  <c:v>Enti Art.70 - C.N.E.L.</c:v>
                </c:pt>
                <c:pt idx="23">
                  <c:v>Enti Art.70 - E.N.A.C.</c:v>
                </c:pt>
                <c:pt idx="24">
                  <c:v>Carriera Diplomatica</c:v>
                </c:pt>
                <c:pt idx="25">
                  <c:v>Corpi di Polizia</c:v>
                </c:pt>
                <c:pt idx="26">
                  <c:v>Forze Armate</c:v>
                </c:pt>
                <c:pt idx="27">
                  <c:v>Vigili del Fuoco</c:v>
                </c:pt>
              </c:strCache>
            </c:strRef>
          </c:cat>
          <c:val>
            <c:numRef>
              <c:f>'T1 G1 G2 G3'!$E$81:$E$108</c:f>
              <c:numCache>
                <c:formatCode>0.0</c:formatCode>
                <c:ptCount val="28"/>
                <c:pt idx="0">
                  <c:v>78.894072097664889</c:v>
                </c:pt>
                <c:pt idx="1">
                  <c:v>72.803347280334734</c:v>
                </c:pt>
                <c:pt idx="2">
                  <c:v>69.013939913911315</c:v>
                </c:pt>
                <c:pt idx="3">
                  <c:v>61.096960989202366</c:v>
                </c:pt>
                <c:pt idx="4">
                  <c:v>60.62713443030114</c:v>
                </c:pt>
                <c:pt idx="5">
                  <c:v>60.228972343839224</c:v>
                </c:pt>
                <c:pt idx="6">
                  <c:v>59.390500870739245</c:v>
                </c:pt>
                <c:pt idx="7">
                  <c:v>56.939890710382514</c:v>
                </c:pt>
                <c:pt idx="8">
                  <c:v>55.665608359791008</c:v>
                </c:pt>
                <c:pt idx="9">
                  <c:v>55.266628980591669</c:v>
                </c:pt>
                <c:pt idx="10">
                  <c:v>54.695473956674746</c:v>
                </c:pt>
                <c:pt idx="11">
                  <c:v>54.089601315248657</c:v>
                </c:pt>
                <c:pt idx="12">
                  <c:v>53.133903133903139</c:v>
                </c:pt>
                <c:pt idx="13">
                  <c:v>53.030856308197919</c:v>
                </c:pt>
                <c:pt idx="14">
                  <c:v>52.542372881355938</c:v>
                </c:pt>
                <c:pt idx="15">
                  <c:v>51.086956521739133</c:v>
                </c:pt>
                <c:pt idx="16">
                  <c:v>49.584487534626035</c:v>
                </c:pt>
                <c:pt idx="17">
                  <c:v>48.327245558691686</c:v>
                </c:pt>
                <c:pt idx="18">
                  <c:v>48.255028221639243</c:v>
                </c:pt>
                <c:pt idx="19">
                  <c:v>43.020455348254707</c:v>
                </c:pt>
                <c:pt idx="20">
                  <c:v>40.207315857669691</c:v>
                </c:pt>
                <c:pt idx="21">
                  <c:v>38.582121722773053</c:v>
                </c:pt>
                <c:pt idx="22">
                  <c:v>37.931034482758619</c:v>
                </c:pt>
                <c:pt idx="23">
                  <c:v>34.539089848308052</c:v>
                </c:pt>
                <c:pt idx="24">
                  <c:v>24.474187380497131</c:v>
                </c:pt>
                <c:pt idx="25">
                  <c:v>10.99195887160559</c:v>
                </c:pt>
                <c:pt idx="26">
                  <c:v>8.0213377767749172</c:v>
                </c:pt>
                <c:pt idx="27">
                  <c:v>5.4065381391450122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7-4294-B9DD-7A4E01912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2957232"/>
        <c:axId val="122957560"/>
      </c:barChart>
      <c:catAx>
        <c:axId val="1229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560"/>
        <c:crosses val="autoZero"/>
        <c:auto val="1"/>
        <c:lblAlgn val="ctr"/>
        <c:lblOffset val="100"/>
        <c:noMultiLvlLbl val="0"/>
      </c:catAx>
      <c:valAx>
        <c:axId val="122957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5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743950617283964"/>
          <c:y val="0.87829111111111113"/>
          <c:w val="0.16595432098765431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'T3 G4 G5 G6'!$L$5:$L$31</c:f>
              <c:strCache>
                <c:ptCount val="27"/>
                <c:pt idx="0">
                  <c:v>Carriera Diplomatica</c:v>
                </c:pt>
                <c:pt idx="1">
                  <c:v>Magistratura</c:v>
                </c:pt>
                <c:pt idx="2">
                  <c:v>Carriera Prefettizia</c:v>
                </c:pt>
                <c:pt idx="3">
                  <c:v>Autorità Indipendenti</c:v>
                </c:pt>
                <c:pt idx="4">
                  <c:v>Presidenza Consiglio Ministri</c:v>
                </c:pt>
                <c:pt idx="5">
                  <c:v>Carriera Penitenziaria</c:v>
                </c:pt>
                <c:pt idx="6">
                  <c:v>Enti Art.70 - E.N.A.C.</c:v>
                </c:pt>
                <c:pt idx="7">
                  <c:v>Agenzia per l'Italia digitale</c:v>
                </c:pt>
                <c:pt idx="8">
                  <c:v>Enti Art.70 - Unioncamere</c:v>
                </c:pt>
                <c:pt idx="9">
                  <c:v>Enti Pubblici non economici</c:v>
                </c:pt>
                <c:pt idx="10">
                  <c:v>Enti Art.70 - A.S.I.</c:v>
                </c:pt>
                <c:pt idx="11">
                  <c:v>Enti Art.70 - C.N.E.L.</c:v>
                </c:pt>
                <c:pt idx="12">
                  <c:v>Enti Lista S13 Istat</c:v>
                </c:pt>
                <c:pt idx="13">
                  <c:v>Professori e ricercatori universitari</c:v>
                </c:pt>
                <c:pt idx="14">
                  <c:v>Corpi di Polizia</c:v>
                </c:pt>
                <c:pt idx="15">
                  <c:v>Forze Armate</c:v>
                </c:pt>
                <c:pt idx="16">
                  <c:v>Università</c:v>
                </c:pt>
                <c:pt idx="17">
                  <c:v>Enti di ricerca</c:v>
                </c:pt>
                <c:pt idx="18">
                  <c:v>Agenzie Fiscali</c:v>
                </c:pt>
                <c:pt idx="19">
                  <c:v>Enti Art.60 -Comma 3- D.165/01</c:v>
                </c:pt>
                <c:pt idx="20">
                  <c:v>Servizio Sanitario Nazionale</c:v>
                </c:pt>
                <c:pt idx="21">
                  <c:v>Vigili del Fuoco</c:v>
                </c:pt>
                <c:pt idx="22">
                  <c:v>Ministeri</c:v>
                </c:pt>
                <c:pt idx="23">
                  <c:v>Ist. Form.ne Art.co Mus.le</c:v>
                </c:pt>
                <c:pt idx="24">
                  <c:v>Regioni a statuto speciale e P. A.</c:v>
                </c:pt>
                <c:pt idx="25">
                  <c:v>Regioni ed autonomie locali</c:v>
                </c:pt>
                <c:pt idx="26">
                  <c:v>Scuola</c:v>
                </c:pt>
              </c:strCache>
            </c:strRef>
          </c:cat>
          <c:val>
            <c:numRef>
              <c:f>'T3 G4 G5 G6'!$M$5:$M$31</c:f>
              <c:numCache>
                <c:formatCode>#,##0</c:formatCode>
                <c:ptCount val="27"/>
                <c:pt idx="0">
                  <c:v>236166.88910133843</c:v>
                </c:pt>
                <c:pt idx="1">
                  <c:v>213383.31677925872</c:v>
                </c:pt>
                <c:pt idx="2">
                  <c:v>196936.30163934425</c:v>
                </c:pt>
                <c:pt idx="3">
                  <c:v>171134.34457597206</c:v>
                </c:pt>
                <c:pt idx="4">
                  <c:v>153249.39894849402</c:v>
                </c:pt>
                <c:pt idx="5">
                  <c:v>152523.28870292887</c:v>
                </c:pt>
                <c:pt idx="6">
                  <c:v>103971.84480746792</c:v>
                </c:pt>
                <c:pt idx="7">
                  <c:v>101668.60547308896</c:v>
                </c:pt>
                <c:pt idx="8">
                  <c:v>90760.018187329493</c:v>
                </c:pt>
                <c:pt idx="9">
                  <c:v>76604.829630435372</c:v>
                </c:pt>
                <c:pt idx="10">
                  <c:v>73047.7052568668</c:v>
                </c:pt>
                <c:pt idx="11">
                  <c:v>71509.067796610165</c:v>
                </c:pt>
                <c:pt idx="12">
                  <c:v>70089.977018186546</c:v>
                </c:pt>
                <c:pt idx="13">
                  <c:v>68811.283614845001</c:v>
                </c:pt>
                <c:pt idx="14">
                  <c:v>65065.392650935937</c:v>
                </c:pt>
                <c:pt idx="15">
                  <c:v>64517.406690619595</c:v>
                </c:pt>
                <c:pt idx="16">
                  <c:v>64351.765572270051</c:v>
                </c:pt>
                <c:pt idx="17">
                  <c:v>64105.317061570175</c:v>
                </c:pt>
                <c:pt idx="18">
                  <c:v>63967.110383972729</c:v>
                </c:pt>
                <c:pt idx="19">
                  <c:v>62006.674707573038</c:v>
                </c:pt>
                <c:pt idx="20">
                  <c:v>59867.466988801898</c:v>
                </c:pt>
                <c:pt idx="21">
                  <c:v>58996.94531336661</c:v>
                </c:pt>
                <c:pt idx="22">
                  <c:v>55127.148881793502</c:v>
                </c:pt>
                <c:pt idx="23">
                  <c:v>50430.450355925852</c:v>
                </c:pt>
                <c:pt idx="24">
                  <c:v>48681.712943994818</c:v>
                </c:pt>
                <c:pt idx="25">
                  <c:v>42831.074268291595</c:v>
                </c:pt>
                <c:pt idx="26">
                  <c:v>42209.415266656462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E-4E46-B6DD-CC57DAB73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3205992"/>
        <c:axId val="433206320"/>
      </c:barChart>
      <c:catAx>
        <c:axId val="43320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3206320"/>
        <c:crosses val="autoZero"/>
        <c:auto val="1"/>
        <c:lblAlgn val="ctr"/>
        <c:lblOffset val="100"/>
        <c:noMultiLvlLbl val="0"/>
      </c:catAx>
      <c:valAx>
        <c:axId val="43320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320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059374999999993E-2"/>
          <c:y val="0.14601818181818182"/>
          <c:w val="0.84199965277777777"/>
          <c:h val="0.7170929292929292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DA1-4488-A3B1-F056CDE380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DA1-4488-A3B1-F056CDE3800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DA1-4488-A3B1-F056CDE3800F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DA1-4488-A3B1-F056CDE3800F}"/>
              </c:ext>
            </c:extLst>
          </c:dPt>
          <c:dPt>
            <c:idx val="4"/>
            <c:bubble3D val="0"/>
            <c:spPr>
              <a:solidFill>
                <a:srgbClr val="F292F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DA1-4488-A3B1-F056CDE3800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DA1-4488-A3B1-F056CDE3800F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A1-4488-A3B1-F056CDE3800F}"/>
                </c:ext>
              </c:extLst>
            </c:dLbl>
            <c:dLbl>
              <c:idx val="1"/>
              <c:layout>
                <c:manualLayout>
                  <c:x val="-0.13726676359296333"/>
                  <c:y val="-0.346695402298850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A1-4488-A3B1-F056CDE3800F}"/>
                </c:ext>
              </c:extLst>
            </c:dLbl>
            <c:dLbl>
              <c:idx val="2"/>
              <c:layout>
                <c:manualLayout>
                  <c:x val="0.14974556028323266"/>
                  <c:y val="-0.1520593869731800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A1-4488-A3B1-F056CDE3800F}"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DA1-4488-A3B1-F056CDE3800F}"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A1-4488-A3B1-F056CDE3800F}"/>
                </c:ext>
              </c:extLst>
            </c:dLbl>
            <c:dLbl>
              <c:idx val="5"/>
              <c:layout>
                <c:manualLayout>
                  <c:x val="0.14974556028323266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DA1-4488-A3B1-F056CDE3800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'T3 G4 G5 G6'!$C$43:$C$48</c:f>
              <c:strCache>
                <c:ptCount val="6"/>
                <c:pt idx="0">
                  <c:v>Istruzione e Ricerca</c:v>
                </c:pt>
                <c:pt idx="1">
                  <c:v>Sanità</c:v>
                </c:pt>
                <c:pt idx="2">
                  <c:v>Pers. in regime di diritto pubblico</c:v>
                </c:pt>
                <c:pt idx="3">
                  <c:v>Funzioni Locali</c:v>
                </c:pt>
                <c:pt idx="4">
                  <c:v>Funzioni Centrali</c:v>
                </c:pt>
                <c:pt idx="5">
                  <c:v>Comparto aut. o fuori comparto</c:v>
                </c:pt>
              </c:strCache>
            </c:strRef>
          </c:cat>
          <c:val>
            <c:numRef>
              <c:f>'T3 G4 G5 G6'!$D$43:$D$48</c:f>
              <c:numCache>
                <c:formatCode>#,##0</c:formatCode>
                <c:ptCount val="6"/>
                <c:pt idx="0">
                  <c:v>56996348291</c:v>
                </c:pt>
                <c:pt idx="1">
                  <c:v>44292247397</c:v>
                </c:pt>
                <c:pt idx="2">
                  <c:v>39334792897</c:v>
                </c:pt>
                <c:pt idx="3">
                  <c:v>23221625266</c:v>
                </c:pt>
                <c:pt idx="4">
                  <c:v>12804833282</c:v>
                </c:pt>
                <c:pt idx="5">
                  <c:v>3554507912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A1-4488-A3B1-F056CDE3800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059374999999993E-2"/>
          <c:y val="0.14601818181818182"/>
          <c:w val="0.84199965277777777"/>
          <c:h val="0.71709292929292923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5D6-4B92-AF71-B5EFF81AD9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5D6-4B92-AF71-B5EFF81AD93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5D6-4B92-AF71-B5EFF81AD939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5D6-4B92-AF71-B5EFF81AD939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5D6-4B92-AF71-B5EFF81AD939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5D6-4B92-AF71-B5EFF81AD939}"/>
              </c:ext>
            </c:extLst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D6-4B92-AF71-B5EFF81AD939}"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D6-4B92-AF71-B5EFF81AD939}"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D6-4B92-AF71-B5EFF81AD939}"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5D6-4B92-AF71-B5EFF81AD939}"/>
                </c:ext>
              </c:extLst>
            </c:dLbl>
            <c:dLbl>
              <c:idx val="4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5D6-4B92-AF71-B5EFF81AD939}"/>
                </c:ext>
              </c:extLst>
            </c:dLbl>
            <c:dLbl>
              <c:idx val="5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D6-4B92-AF71-B5EFF81AD93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'T3 G4 G5 G6'!$F$68:$F$73</c:f>
              <c:strCache>
                <c:ptCount val="6"/>
                <c:pt idx="0">
                  <c:v>Scuola</c:v>
                </c:pt>
                <c:pt idx="1">
                  <c:v>Servizio Sanitario Nazionale</c:v>
                </c:pt>
                <c:pt idx="2">
                  <c:v>Corpi di Polizia</c:v>
                </c:pt>
                <c:pt idx="3">
                  <c:v>Regioni ed autonomie locali</c:v>
                </c:pt>
                <c:pt idx="4">
                  <c:v>Forze Armate</c:v>
                </c:pt>
                <c:pt idx="5">
                  <c:v>Altri comparti</c:v>
                </c:pt>
              </c:strCache>
            </c:strRef>
          </c:cat>
          <c:val>
            <c:numRef>
              <c:f>'T3 G4 G5 G6'!$G$68:$G$73</c:f>
              <c:numCache>
                <c:formatCode>#,##0</c:formatCode>
                <c:ptCount val="6"/>
                <c:pt idx="0">
                  <c:v>50613443228</c:v>
                </c:pt>
                <c:pt idx="1">
                  <c:v>44292247397</c:v>
                </c:pt>
                <c:pt idx="2">
                  <c:v>19743442746</c:v>
                </c:pt>
                <c:pt idx="3">
                  <c:v>18219329037</c:v>
                </c:pt>
                <c:pt idx="4">
                  <c:v>11151124055</c:v>
                </c:pt>
                <c:pt idx="5">
                  <c:v>36184768582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D6-4B92-AF71-B5EFF81AD93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90215330577213E-2"/>
          <c:y val="2.2030526106358188E-2"/>
          <c:w val="0.91060802469135804"/>
          <c:h val="0.41651865079365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3.3691471017376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81-414D-ADC2-3123431EF055}"/>
                </c:ext>
              </c:extLst>
            </c:dLbl>
            <c:dLbl>
              <c:idx val="8"/>
              <c:layout>
                <c:manualLayout>
                  <c:x val="0"/>
                  <c:y val="3.207070707070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C6-42C4-89F4-5221CFB5AA09}"/>
                </c:ext>
              </c:extLst>
            </c:dLbl>
            <c:dLbl>
              <c:idx val="11"/>
              <c:layout>
                <c:manualLayout>
                  <c:x val="-3.9197530864197531E-3"/>
                  <c:y val="4.042976522085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81-414D-ADC2-3123431EF055}"/>
                </c:ext>
              </c:extLst>
            </c:dLbl>
            <c:dLbl>
              <c:idx val="12"/>
              <c:layout>
                <c:manualLayout>
                  <c:x val="1.9598765432098045E-3"/>
                  <c:y val="3.3691471017376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81-414D-ADC2-3123431EF055}"/>
                </c:ext>
              </c:extLst>
            </c:dLbl>
            <c:dLbl>
              <c:idx val="14"/>
              <c:layout>
                <c:manualLayout>
                  <c:x val="-2.545431766195142E-17"/>
                  <c:y val="3.207070707070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C6-42C4-89F4-5221CFB5AA09}"/>
                </c:ext>
              </c:extLst>
            </c:dLbl>
            <c:dLbl>
              <c:idx val="15"/>
              <c:layout>
                <c:manualLayout>
                  <c:x val="-5.090863532390284E-17"/>
                  <c:y val="3.8484848484848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C6-42C4-89F4-5221CFB5AA09}"/>
                </c:ext>
              </c:extLst>
            </c:dLbl>
            <c:dLbl>
              <c:idx val="19"/>
              <c:layout>
                <c:manualLayout>
                  <c:x val="0"/>
                  <c:y val="4.7037037037037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C6-42C4-89F4-5221CFB5AA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'T4 G7'!$B$39:$C$65</c:f>
              <c:multiLvlStrCache>
                <c:ptCount val="27"/>
                <c:lvl>
                  <c:pt idx="0">
                    <c:v>Magistratura</c:v>
                  </c:pt>
                  <c:pt idx="1">
                    <c:v>Carriera Prefettizia</c:v>
                  </c:pt>
                  <c:pt idx="2">
                    <c:v>Autorità Indipendenti</c:v>
                  </c:pt>
                  <c:pt idx="3">
                    <c:v>Carriera Penitenziaria</c:v>
                  </c:pt>
                  <c:pt idx="4">
                    <c:v>Carriera Diplomatica</c:v>
                  </c:pt>
                  <c:pt idx="5">
                    <c:v>Presidenza Consiglio Ministri</c:v>
                  </c:pt>
                  <c:pt idx="6">
                    <c:v>Enti Art.70 - Unioncamere</c:v>
                  </c:pt>
                  <c:pt idx="7">
                    <c:v>Professori e ricercatori universitari</c:v>
                  </c:pt>
                  <c:pt idx="8">
                    <c:v>Enti Art.70 - A.S.I.</c:v>
                  </c:pt>
                  <c:pt idx="9">
                    <c:v>Enti Art.70 - E.N.A.C.</c:v>
                  </c:pt>
                  <c:pt idx="10">
                    <c:v>Agenzia per l'Italia digitale</c:v>
                  </c:pt>
                  <c:pt idx="11">
                    <c:v>Enti Pubblici non economici</c:v>
                  </c:pt>
                  <c:pt idx="12">
                    <c:v>Enti Lista S13 Istat</c:v>
                  </c:pt>
                  <c:pt idx="13">
                    <c:v>Corpi di Polizia</c:v>
                  </c:pt>
                  <c:pt idx="14">
                    <c:v>Enti Art.70 - C.N.E.L.</c:v>
                  </c:pt>
                  <c:pt idx="15">
                    <c:v>Enti di ricerca</c:v>
                  </c:pt>
                  <c:pt idx="16">
                    <c:v>Forze Armate</c:v>
                  </c:pt>
                  <c:pt idx="17">
                    <c:v>Servizio Sanitario Nazionale</c:v>
                  </c:pt>
                  <c:pt idx="18">
                    <c:v>Agenzie Fiscali</c:v>
                  </c:pt>
                  <c:pt idx="19">
                    <c:v>Vigili del Fuoco</c:v>
                  </c:pt>
                  <c:pt idx="20">
                    <c:v>Enti Art.60 -Comma 3- D.165/01</c:v>
                  </c:pt>
                  <c:pt idx="21">
                    <c:v>Ist. Form.ne Art.co Mus.le</c:v>
                  </c:pt>
                  <c:pt idx="22">
                    <c:v>Regioni a statuto speciale e Province Autonome</c:v>
                  </c:pt>
                  <c:pt idx="23">
                    <c:v>Ministeri</c:v>
                  </c:pt>
                  <c:pt idx="24">
                    <c:v>Regioni ed Autonomie Locali</c:v>
                  </c:pt>
                  <c:pt idx="25">
                    <c:v>Scuola</c:v>
                  </c:pt>
                  <c:pt idx="26">
                    <c:v>Università</c:v>
                  </c:pt>
                </c:lvl>
                <c:lvl>
                  <c:pt idx="0">
                    <c:v>Maggiore di 70.000</c:v>
                  </c:pt>
                  <c:pt idx="6">
                    <c:v>Fra 50.001 e 70.000</c:v>
                  </c:pt>
                  <c:pt idx="11">
                    <c:v>Fra 42.001 e 50.000</c:v>
                  </c:pt>
                  <c:pt idx="19">
                    <c:v>Fra 32.001 e 42.000</c:v>
                  </c:pt>
                  <c:pt idx="24">
                    <c:v>Meno di 32.000</c:v>
                  </c:pt>
                </c:lvl>
              </c:multiLvlStrCache>
            </c:multiLvlStrRef>
          </c:cat>
          <c:val>
            <c:numRef>
              <c:f>'T4 G7'!$F$39:$F$65</c:f>
              <c:numCache>
                <c:formatCode>#,##0</c:formatCode>
                <c:ptCount val="27"/>
                <c:pt idx="0">
                  <c:v>3850.5056800244784</c:v>
                </c:pt>
                <c:pt idx="1">
                  <c:v>25959.301950791501</c:v>
                </c:pt>
                <c:pt idx="2">
                  <c:v>9052.7864067576011</c:v>
                </c:pt>
                <c:pt idx="3">
                  <c:v>-1260.4993603343028</c:v>
                </c:pt>
                <c:pt idx="4">
                  <c:v>311.15863332925073</c:v>
                </c:pt>
                <c:pt idx="5">
                  <c:v>3728.2540937140147</c:v>
                </c:pt>
                <c:pt idx="6">
                  <c:v>4782.8118382670873</c:v>
                </c:pt>
                <c:pt idx="7">
                  <c:v>402.24723352809815</c:v>
                </c:pt>
                <c:pt idx="8">
                  <c:v>69.358062057166535</c:v>
                </c:pt>
                <c:pt idx="9">
                  <c:v>7512.2126826365056</c:v>
                </c:pt>
                <c:pt idx="10">
                  <c:v>526.93493856539135</c:v>
                </c:pt>
                <c:pt idx="11">
                  <c:v>-1315.4197761863616</c:v>
                </c:pt>
                <c:pt idx="12">
                  <c:v>-168.63225022131519</c:v>
                </c:pt>
                <c:pt idx="13">
                  <c:v>1747.154219355667</c:v>
                </c:pt>
                <c:pt idx="14">
                  <c:v>792.44994001814484</c:v>
                </c:pt>
                <c:pt idx="15">
                  <c:v>536.34372046355566</c:v>
                </c:pt>
                <c:pt idx="16">
                  <c:v>2602.1005094992215</c:v>
                </c:pt>
                <c:pt idx="17">
                  <c:v>720.0112505751822</c:v>
                </c:pt>
                <c:pt idx="18">
                  <c:v>3052.2411643477026</c:v>
                </c:pt>
                <c:pt idx="19">
                  <c:v>1837.740610385772</c:v>
                </c:pt>
                <c:pt idx="20">
                  <c:v>5923.5643095398118</c:v>
                </c:pt>
                <c:pt idx="21">
                  <c:v>3486.7091933654447</c:v>
                </c:pt>
                <c:pt idx="22">
                  <c:v>147.3067375460887</c:v>
                </c:pt>
                <c:pt idx="23">
                  <c:v>2378.3715455141137</c:v>
                </c:pt>
                <c:pt idx="24">
                  <c:v>703.09233124889215</c:v>
                </c:pt>
                <c:pt idx="25">
                  <c:v>961.66561960129911</c:v>
                </c:pt>
                <c:pt idx="26">
                  <c:v>884.39446350689832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5-4C5D-8C00-190299BB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795568"/>
        <c:axId val="459793600"/>
      </c:barChart>
      <c:catAx>
        <c:axId val="45979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9793600"/>
        <c:crosses val="autoZero"/>
        <c:auto val="1"/>
        <c:lblAlgn val="ctr"/>
        <c:lblOffset val="0"/>
        <c:noMultiLvlLbl val="0"/>
      </c:catAx>
      <c:valAx>
        <c:axId val="45979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97955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46-4F5D-B545-7AF2A9AC45C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646-4F5D-B545-7AF2A9AC45CA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3A-47FF-B732-77412D648ED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A4-4CF5-90A8-808F7FECC878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4E-47EC-8BE6-9F00ED4927F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646-4F5D-B545-7AF2A9AC45CA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13A-47FF-B732-77412D648EDC}"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3A-47FF-B732-77412D648EDC}"/>
                </c:ext>
              </c:extLst>
            </c:dLbl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24E-47EC-8BE6-9F00ED4927FA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13A-47FF-B732-77412D648E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'T5 G8'!$J$6:$J$27</c:f>
              <c:strCache>
                <c:ptCount val="22"/>
                <c:pt idx="0">
                  <c:v>Valle d’Aosta</c:v>
                </c:pt>
                <c:pt idx="1">
                  <c:v>P. A. Bolzano</c:v>
                </c:pt>
                <c:pt idx="2">
                  <c:v>P. A. Trento</c:v>
                </c:pt>
                <c:pt idx="3">
                  <c:v>Lazio</c:v>
                </c:pt>
                <c:pt idx="4">
                  <c:v>Friuli-Venezia Giulia</c:v>
                </c:pt>
                <c:pt idx="5">
                  <c:v>Sardegna</c:v>
                </c:pt>
                <c:pt idx="6">
                  <c:v>Liguria</c:v>
                </c:pt>
                <c:pt idx="7">
                  <c:v>Calabria</c:v>
                </c:pt>
                <c:pt idx="8">
                  <c:v>Molise</c:v>
                </c:pt>
                <c:pt idx="9">
                  <c:v>Umbria</c:v>
                </c:pt>
                <c:pt idx="10">
                  <c:v>Toscana</c:v>
                </c:pt>
                <c:pt idx="11">
                  <c:v>Basilicata</c:v>
                </c:pt>
                <c:pt idx="12">
                  <c:v>Sicilia</c:v>
                </c:pt>
                <c:pt idx="13">
                  <c:v>Abruzzo</c:v>
                </c:pt>
                <c:pt idx="14">
                  <c:v>Marche</c:v>
                </c:pt>
                <c:pt idx="15">
                  <c:v>Italia</c:v>
                </c:pt>
                <c:pt idx="16">
                  <c:v>Emilia-Romagna</c:v>
                </c:pt>
                <c:pt idx="17">
                  <c:v>Puglia</c:v>
                </c:pt>
                <c:pt idx="18">
                  <c:v>Piemonte</c:v>
                </c:pt>
                <c:pt idx="19">
                  <c:v>Campania</c:v>
                </c:pt>
                <c:pt idx="20">
                  <c:v>Veneto</c:v>
                </c:pt>
                <c:pt idx="21">
                  <c:v>Lombardia</c:v>
                </c:pt>
              </c:strCache>
            </c:strRef>
          </c:cat>
          <c:val>
            <c:numRef>
              <c:f>'T5 G8'!$K$6:$K$27</c:f>
              <c:numCache>
                <c:formatCode>#,##0.0</c:formatCode>
                <c:ptCount val="22"/>
                <c:pt idx="0">
                  <c:v>91.667343458133686</c:v>
                </c:pt>
                <c:pt idx="1">
                  <c:v>77.905520390454313</c:v>
                </c:pt>
                <c:pt idx="2">
                  <c:v>77.779578486766013</c:v>
                </c:pt>
                <c:pt idx="3">
                  <c:v>71.160814301317231</c:v>
                </c:pt>
                <c:pt idx="4">
                  <c:v>69.82804241665049</c:v>
                </c:pt>
                <c:pt idx="5">
                  <c:v>69.153297603643765</c:v>
                </c:pt>
                <c:pt idx="6">
                  <c:v>64.043973479009523</c:v>
                </c:pt>
                <c:pt idx="7">
                  <c:v>60.93869306458862</c:v>
                </c:pt>
                <c:pt idx="8">
                  <c:v>59.86870174376196</c:v>
                </c:pt>
                <c:pt idx="9">
                  <c:v>59.434357729444059</c:v>
                </c:pt>
                <c:pt idx="10">
                  <c:v>59.316528403615422</c:v>
                </c:pt>
                <c:pt idx="11">
                  <c:v>58.64462207274493</c:v>
                </c:pt>
                <c:pt idx="12">
                  <c:v>58.050700288490944</c:v>
                </c:pt>
                <c:pt idx="13">
                  <c:v>56.739327391293756</c:v>
                </c:pt>
                <c:pt idx="14">
                  <c:v>56.24679141250612</c:v>
                </c:pt>
                <c:pt idx="15">
                  <c:v>55.217314462087785</c:v>
                </c:pt>
                <c:pt idx="16">
                  <c:v>54.776501956698006</c:v>
                </c:pt>
                <c:pt idx="17">
                  <c:v>54.30455848133024</c:v>
                </c:pt>
                <c:pt idx="18" formatCode="0.0">
                  <c:v>51.561962303277241</c:v>
                </c:pt>
                <c:pt idx="19">
                  <c:v>50.882283311846109</c:v>
                </c:pt>
                <c:pt idx="20">
                  <c:v>47.065781114259394</c:v>
                </c:pt>
                <c:pt idx="21">
                  <c:v>40.768368975560485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3A-47FF-B732-77412D648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00976"/>
        <c:axId val="281001304"/>
      </c:barChart>
      <c:catAx>
        <c:axId val="28100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01304"/>
        <c:crosses val="autoZero"/>
        <c:auto val="1"/>
        <c:lblAlgn val="ctr"/>
        <c:lblOffset val="100"/>
        <c:noMultiLvlLbl val="0"/>
      </c:catAx>
      <c:valAx>
        <c:axId val="28100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0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07264957264965E-2"/>
          <c:y val="3.7037037037037035E-2"/>
          <c:w val="0.91020584045584063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48-4CAB-A9DE-3D2CE211515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48-4CAB-A9DE-3D2CE211515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48-4CAB-A9DE-3D2CE211515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9B-446B-870F-75CBEE4708DB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9B-446B-870F-75CBEE4708DB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9B-446B-870F-75CBEE4708DB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09B-446B-870F-75CBEE4708DB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9B-446B-870F-75CBEE4708DB}"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9B-446B-870F-75CBEE4708DB}"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9B-446B-870F-75CBEE4708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 G9'!$G$5:$G$27</c:f>
              <c:strCache>
                <c:ptCount val="23"/>
                <c:pt idx="0">
                  <c:v>P. A. Trento</c:v>
                </c:pt>
                <c:pt idx="1">
                  <c:v>Emilia-Romagna</c:v>
                </c:pt>
                <c:pt idx="2">
                  <c:v>Toscana</c:v>
                </c:pt>
                <c:pt idx="3">
                  <c:v>Lazio</c:v>
                </c:pt>
                <c:pt idx="4">
                  <c:v>P. A. Bolzano</c:v>
                </c:pt>
                <c:pt idx="5">
                  <c:v>Umbria</c:v>
                </c:pt>
                <c:pt idx="6">
                  <c:v>Marche</c:v>
                </c:pt>
                <c:pt idx="7">
                  <c:v>Veneto</c:v>
                </c:pt>
                <c:pt idx="8">
                  <c:v>Puglia</c:v>
                </c:pt>
                <c:pt idx="9">
                  <c:v>Tot. Italia + estero</c:v>
                </c:pt>
                <c:pt idx="10">
                  <c:v>Sardegna</c:v>
                </c:pt>
                <c:pt idx="11">
                  <c:v>Piemonte</c:v>
                </c:pt>
                <c:pt idx="12">
                  <c:v>Lombardia</c:v>
                </c:pt>
                <c:pt idx="13">
                  <c:v>Abruzzo</c:v>
                </c:pt>
                <c:pt idx="14">
                  <c:v>Calabria</c:v>
                </c:pt>
                <c:pt idx="15">
                  <c:v>Liguria</c:v>
                </c:pt>
                <c:pt idx="16">
                  <c:v>Sicilia</c:v>
                </c:pt>
                <c:pt idx="17">
                  <c:v>Campania</c:v>
                </c:pt>
                <c:pt idx="18">
                  <c:v>Friuli-Venezia Giulia</c:v>
                </c:pt>
                <c:pt idx="19">
                  <c:v>Valle d’Aosta</c:v>
                </c:pt>
                <c:pt idx="20">
                  <c:v>Basilicata</c:v>
                </c:pt>
                <c:pt idx="21">
                  <c:v>Molise</c:v>
                </c:pt>
                <c:pt idx="22">
                  <c:v>Estero</c:v>
                </c:pt>
              </c:strCache>
            </c:strRef>
          </c:cat>
          <c:val>
            <c:numRef>
              <c:f>'T6 G9'!$H$5:$H$27</c:f>
              <c:numCache>
                <c:formatCode>0.0%</c:formatCode>
                <c:ptCount val="23"/>
                <c:pt idx="0">
                  <c:v>7.7535399923459619E-2</c:v>
                </c:pt>
                <c:pt idx="1">
                  <c:v>7.552454359618771E-2</c:v>
                </c:pt>
                <c:pt idx="2">
                  <c:v>5.3919642120687228E-2</c:v>
                </c:pt>
                <c:pt idx="3">
                  <c:v>4.2325143132214221E-2</c:v>
                </c:pt>
                <c:pt idx="4">
                  <c:v>4.0168974653801932E-2</c:v>
                </c:pt>
                <c:pt idx="5">
                  <c:v>3.8499989798624852E-2</c:v>
                </c:pt>
                <c:pt idx="6">
                  <c:v>2.7077233471938588E-2</c:v>
                </c:pt>
                <c:pt idx="7">
                  <c:v>2.1161606671498492E-2</c:v>
                </c:pt>
                <c:pt idx="8">
                  <c:v>1.9045423767882097E-2</c:v>
                </c:pt>
                <c:pt idx="9">
                  <c:v>1.402725453471842E-2</c:v>
                </c:pt>
                <c:pt idx="10">
                  <c:v>1.3107814559699969E-2</c:v>
                </c:pt>
                <c:pt idx="11">
                  <c:v>2.1807608432275259E-3</c:v>
                </c:pt>
                <c:pt idx="12">
                  <c:v>1.5686216568289218E-3</c:v>
                </c:pt>
                <c:pt idx="13">
                  <c:v>-4.453268257710496E-3</c:v>
                </c:pt>
                <c:pt idx="14">
                  <c:v>-4.9957999911578758E-3</c:v>
                </c:pt>
                <c:pt idx="15">
                  <c:v>-1.1476718948359884E-2</c:v>
                </c:pt>
                <c:pt idx="16">
                  <c:v>-1.4841345662343523E-2</c:v>
                </c:pt>
                <c:pt idx="17">
                  <c:v>-1.9912438835951583E-2</c:v>
                </c:pt>
                <c:pt idx="18">
                  <c:v>-2.1875036653881793E-2</c:v>
                </c:pt>
                <c:pt idx="19">
                  <c:v>-5.6507564992058848E-2</c:v>
                </c:pt>
                <c:pt idx="20">
                  <c:v>-7.7971455311183907E-2</c:v>
                </c:pt>
                <c:pt idx="21">
                  <c:v>-8.8718969309730805E-2</c:v>
                </c:pt>
                <c:pt idx="22">
                  <c:v>-9.1983348999597148E-2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9B-446B-870F-75CBEE470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021312"/>
        <c:axId val="281025248"/>
      </c:barChart>
      <c:catAx>
        <c:axId val="2810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25248"/>
        <c:crosses val="autoZero"/>
        <c:auto val="1"/>
        <c:lblAlgn val="ctr"/>
        <c:lblOffset val="100"/>
        <c:noMultiLvlLbl val="0"/>
      </c:catAx>
      <c:valAx>
        <c:axId val="28102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02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58</xdr:row>
      <xdr:rowOff>352425</xdr:rowOff>
    </xdr:from>
    <xdr:to>
      <xdr:col>14</xdr:col>
      <xdr:colOff>285750</xdr:colOff>
      <xdr:row>69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14</xdr:col>
      <xdr:colOff>245409</xdr:colOff>
      <xdr:row>52</xdr:row>
      <xdr:rowOff>7844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81</xdr:row>
      <xdr:rowOff>0</xdr:rowOff>
    </xdr:from>
    <xdr:to>
      <xdr:col>16</xdr:col>
      <xdr:colOff>518325</xdr:colOff>
      <xdr:row>97</xdr:row>
      <xdr:rowOff>12000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0</xdr:colOff>
      <xdr:row>41</xdr:row>
      <xdr:rowOff>0</xdr:rowOff>
    </xdr:from>
    <xdr:to>
      <xdr:col>20</xdr:col>
      <xdr:colOff>30747</xdr:colOff>
      <xdr:row>52</xdr:row>
      <xdr:rowOff>10470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202150" y="8210550"/>
          <a:ext cx="3078747" cy="211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85725</xdr:colOff>
      <xdr:row>58</xdr:row>
      <xdr:rowOff>352425</xdr:rowOff>
    </xdr:from>
    <xdr:to>
      <xdr:col>20</xdr:col>
      <xdr:colOff>122568</xdr:colOff>
      <xdr:row>69</xdr:row>
      <xdr:rowOff>181920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820900" y="11811000"/>
          <a:ext cx="3084843" cy="211549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16</xdr:col>
      <xdr:colOff>522135</xdr:colOff>
      <xdr:row>115</xdr:row>
      <xdr:rowOff>12457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030075" y="22936200"/>
          <a:ext cx="6303810" cy="3060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1396999</xdr:colOff>
      <xdr:row>6</xdr:row>
      <xdr:rowOff>0</xdr:rowOff>
    </xdr:from>
    <xdr:to>
      <xdr:col>21</xdr:col>
      <xdr:colOff>421124</xdr:colOff>
      <xdr:row>20</xdr:row>
      <xdr:rowOff>33000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53</xdr:row>
      <xdr:rowOff>152400</xdr:rowOff>
    </xdr:from>
    <xdr:to>
      <xdr:col>3</xdr:col>
      <xdr:colOff>367129</xdr:colOff>
      <xdr:row>64</xdr:row>
      <xdr:rowOff>144900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78</xdr:row>
      <xdr:rowOff>156883</xdr:rowOff>
    </xdr:from>
    <xdr:to>
      <xdr:col>6</xdr:col>
      <xdr:colOff>1565378</xdr:colOff>
      <xdr:row>89</xdr:row>
      <xdr:rowOff>149383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1225562</xdr:colOff>
      <xdr:row>64</xdr:row>
      <xdr:rowOff>186109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00" y="35128200"/>
          <a:ext cx="3054361" cy="209110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79</xdr:row>
      <xdr:rowOff>0</xdr:rowOff>
    </xdr:from>
    <xdr:to>
      <xdr:col>9</xdr:col>
      <xdr:colOff>438281</xdr:colOff>
      <xdr:row>89</xdr:row>
      <xdr:rowOff>186109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421971" y="39982588"/>
          <a:ext cx="3060457" cy="20911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23</xdr:col>
      <xdr:colOff>176287</xdr:colOff>
      <xdr:row>37</xdr:row>
      <xdr:rowOff>33762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661471" y="29112882"/>
          <a:ext cx="6675699" cy="2700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38</xdr:row>
      <xdr:rowOff>47624</xdr:rowOff>
    </xdr:from>
    <xdr:to>
      <xdr:col>11</xdr:col>
      <xdr:colOff>1593675</xdr:colOff>
      <xdr:row>48</xdr:row>
      <xdr:rowOff>27374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800966</xdr:colOff>
      <xdr:row>50</xdr:row>
      <xdr:rowOff>31172</xdr:rowOff>
    </xdr:from>
    <xdr:to>
      <xdr:col>11</xdr:col>
      <xdr:colOff>1673949</xdr:colOff>
      <xdr:row>60</xdr:row>
      <xdr:rowOff>16096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99943" y="10335490"/>
          <a:ext cx="6475415" cy="1889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6</xdr:row>
      <xdr:rowOff>19050</xdr:rowOff>
    </xdr:from>
    <xdr:to>
      <xdr:col>23</xdr:col>
      <xdr:colOff>31575</xdr:colOff>
      <xdr:row>19</xdr:row>
      <xdr:rowOff>62550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457200</xdr:colOff>
      <xdr:row>22</xdr:row>
      <xdr:rowOff>76200</xdr:rowOff>
    </xdr:from>
    <xdr:to>
      <xdr:col>23</xdr:col>
      <xdr:colOff>232210</xdr:colOff>
      <xdr:row>35</xdr:row>
      <xdr:rowOff>123663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72950" y="4619625"/>
          <a:ext cx="6480610" cy="25239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4</xdr:row>
      <xdr:rowOff>114300</xdr:rowOff>
    </xdr:from>
    <xdr:to>
      <xdr:col>21</xdr:col>
      <xdr:colOff>460200</xdr:colOff>
      <xdr:row>17</xdr:row>
      <xdr:rowOff>157800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20</xdr:row>
      <xdr:rowOff>0</xdr:rowOff>
    </xdr:from>
    <xdr:to>
      <xdr:col>21</xdr:col>
      <xdr:colOff>384610</xdr:colOff>
      <xdr:row>33</xdr:row>
      <xdr:rowOff>47463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4057650"/>
          <a:ext cx="6480610" cy="25239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190499</xdr:rowOff>
    </xdr:from>
    <xdr:to>
      <xdr:col>22</xdr:col>
      <xdr:colOff>317325</xdr:colOff>
      <xdr:row>19</xdr:row>
      <xdr:rowOff>43499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23</xdr:row>
      <xdr:rowOff>0</xdr:rowOff>
    </xdr:from>
    <xdr:to>
      <xdr:col>22</xdr:col>
      <xdr:colOff>321497</xdr:colOff>
      <xdr:row>36</xdr:row>
      <xdr:rowOff>41366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8324" y="11430000"/>
          <a:ext cx="6462320" cy="25178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65</xdr:row>
      <xdr:rowOff>66675</xdr:rowOff>
    </xdr:from>
    <xdr:to>
      <xdr:col>10</xdr:col>
      <xdr:colOff>378759</xdr:colOff>
      <xdr:row>76</xdr:row>
      <xdr:rowOff>74519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22</xdr:row>
      <xdr:rowOff>85725</xdr:rowOff>
    </xdr:from>
    <xdr:to>
      <xdr:col>14</xdr:col>
      <xdr:colOff>283509</xdr:colOff>
      <xdr:row>33</xdr:row>
      <xdr:rowOff>103094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34</xdr:row>
      <xdr:rowOff>0</xdr:rowOff>
    </xdr:from>
    <xdr:to>
      <xdr:col>16</xdr:col>
      <xdr:colOff>304800</xdr:colOff>
      <xdr:row>34</xdr:row>
      <xdr:rowOff>171450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9201150" y="6572250"/>
          <a:ext cx="45720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del Ministero dell’Economia e delle Finanze</a:t>
          </a:r>
        </a:p>
        <a:p>
          <a:pPr algn="l" rtl="0">
            <a:defRPr sz="1000"/>
          </a:pPr>
          <a:endParaRPr lang="it-IT" sz="7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15</xdr:col>
      <xdr:colOff>0</xdr:colOff>
      <xdr:row>22</xdr:row>
      <xdr:rowOff>0</xdr:rowOff>
    </xdr:from>
    <xdr:to>
      <xdr:col>20</xdr:col>
      <xdr:colOff>24650</xdr:colOff>
      <xdr:row>33</xdr:row>
      <xdr:rowOff>19995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58750" y="4286250"/>
          <a:ext cx="3072650" cy="211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65</xdr:row>
      <xdr:rowOff>66675</xdr:rowOff>
    </xdr:from>
    <xdr:to>
      <xdr:col>16</xdr:col>
      <xdr:colOff>106947</xdr:colOff>
      <xdr:row>76</xdr:row>
      <xdr:rowOff>77145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96550" y="12849225"/>
          <a:ext cx="3078747" cy="21154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</xdr:row>
      <xdr:rowOff>100012</xdr:rowOff>
    </xdr:from>
    <xdr:to>
      <xdr:col>18</xdr:col>
      <xdr:colOff>326850</xdr:colOff>
      <xdr:row>16</xdr:row>
      <xdr:rowOff>133012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304800</xdr:colOff>
      <xdr:row>18</xdr:row>
      <xdr:rowOff>171450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7181850" y="3429000"/>
          <a:ext cx="45720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del Ministero dell’Economia e delle Finanze</a:t>
          </a:r>
        </a:p>
        <a:p>
          <a:pPr algn="l" rtl="0">
            <a:defRPr sz="1000"/>
          </a:pPr>
          <a:endParaRPr lang="it-IT" sz="700" b="0" i="1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18</xdr:col>
      <xdr:colOff>384610</xdr:colOff>
      <xdr:row>34</xdr:row>
      <xdr:rowOff>33762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1850" y="4286250"/>
          <a:ext cx="6480610" cy="2700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108"/>
  <sheetViews>
    <sheetView zoomScaleNormal="100" workbookViewId="0">
      <selection activeCell="W104" sqref="W104"/>
    </sheetView>
  </sheetViews>
  <sheetFormatPr defaultRowHeight="15" x14ac:dyDescent="0.25"/>
  <cols>
    <col min="1" max="1" width="11.7109375" style="31" customWidth="1"/>
    <col min="2" max="2" width="40.85546875" customWidth="1"/>
    <col min="3" max="3" width="34.85546875" customWidth="1"/>
    <col min="4" max="5" width="13.28515625" bestFit="1" customWidth="1"/>
    <col min="7" max="7" width="11.140625" customWidth="1"/>
    <col min="14" max="14" width="15" customWidth="1"/>
    <col min="15" max="15" width="16.85546875" customWidth="1"/>
  </cols>
  <sheetData>
    <row r="1" spans="2:8" x14ac:dyDescent="0.25">
      <c r="B1" s="1" t="s">
        <v>53</v>
      </c>
    </row>
    <row r="3" spans="2:8" ht="45.75" thickBot="1" x14ac:dyDescent="0.3">
      <c r="B3" s="2" t="s">
        <v>0</v>
      </c>
      <c r="C3" s="3" t="s">
        <v>1</v>
      </c>
      <c r="D3" s="4" t="s">
        <v>2</v>
      </c>
      <c r="E3" s="4" t="s">
        <v>3</v>
      </c>
      <c r="F3" s="4" t="s">
        <v>4</v>
      </c>
      <c r="G3" s="5" t="s">
        <v>5</v>
      </c>
      <c r="H3" s="5" t="s">
        <v>6</v>
      </c>
    </row>
    <row r="4" spans="2:8" x14ac:dyDescent="0.25">
      <c r="B4" s="222" t="s">
        <v>7</v>
      </c>
      <c r="C4" s="6" t="s">
        <v>8</v>
      </c>
      <c r="D4" s="7">
        <v>55484</v>
      </c>
      <c r="E4" s="7">
        <v>66985</v>
      </c>
      <c r="F4" s="7">
        <v>122469</v>
      </c>
      <c r="G4" s="8">
        <f>F4/$F$37</f>
        <v>3.7443316342503814E-2</v>
      </c>
      <c r="H4" s="9">
        <f>F4/$C$74*1000</f>
        <v>2.0758442421700649</v>
      </c>
    </row>
    <row r="5" spans="2:8" x14ac:dyDescent="0.25">
      <c r="B5" s="222"/>
      <c r="C5" s="10" t="s">
        <v>9</v>
      </c>
      <c r="D5" s="11">
        <v>19527</v>
      </c>
      <c r="E5" s="11">
        <v>18210</v>
      </c>
      <c r="F5" s="11">
        <v>37737</v>
      </c>
      <c r="G5" s="12">
        <f t="shared" ref="G5:G37" si="0">F5/$F$37</f>
        <v>1.1537600770946659E-2</v>
      </c>
      <c r="H5" s="13">
        <f t="shared" ref="H5:H37" si="1">F5/$C$74*1000</f>
        <v>0.63964051447118653</v>
      </c>
    </row>
    <row r="6" spans="2:8" x14ac:dyDescent="0.25">
      <c r="B6" s="222"/>
      <c r="C6" s="10" t="s">
        <v>10</v>
      </c>
      <c r="D6" s="11">
        <v>14625</v>
      </c>
      <c r="E6" s="11">
        <v>22148</v>
      </c>
      <c r="F6" s="11">
        <v>36773</v>
      </c>
      <c r="G6" s="12">
        <f t="shared" si="0"/>
        <v>1.1242870210934137E-2</v>
      </c>
      <c r="H6" s="13">
        <f t="shared" si="1"/>
        <v>0.62330075625113135</v>
      </c>
    </row>
    <row r="7" spans="2:8" x14ac:dyDescent="0.25">
      <c r="B7" s="222"/>
      <c r="C7" s="10" t="s">
        <v>11</v>
      </c>
      <c r="D7" s="11">
        <v>36</v>
      </c>
      <c r="E7" s="11">
        <v>22</v>
      </c>
      <c r="F7" s="11">
        <v>58</v>
      </c>
      <c r="G7" s="12">
        <f t="shared" si="0"/>
        <v>1.7732751536023167E-5</v>
      </c>
      <c r="H7" s="13">
        <f t="shared" si="1"/>
        <v>9.8309748626888242E-4</v>
      </c>
    </row>
    <row r="8" spans="2:8" x14ac:dyDescent="0.25">
      <c r="B8" s="222"/>
      <c r="C8" s="10" t="s">
        <v>12</v>
      </c>
      <c r="D8" s="11">
        <v>561</v>
      </c>
      <c r="E8" s="11">
        <v>296</v>
      </c>
      <c r="F8" s="11">
        <v>857</v>
      </c>
      <c r="G8" s="12">
        <f>F8/$F$37</f>
        <v>2.6201669079951471E-4</v>
      </c>
      <c r="H8" s="13">
        <f t="shared" si="1"/>
        <v>1.4526112857455729E-2</v>
      </c>
    </row>
    <row r="9" spans="2:8" x14ac:dyDescent="0.25">
      <c r="B9" s="222"/>
      <c r="C9" s="14" t="s">
        <v>13</v>
      </c>
      <c r="D9" s="11">
        <v>45</v>
      </c>
      <c r="E9" s="11">
        <v>47</v>
      </c>
      <c r="F9" s="11">
        <v>92</v>
      </c>
      <c r="G9" s="12">
        <f t="shared" si="0"/>
        <v>2.8127812781278127E-5</v>
      </c>
      <c r="H9" s="13">
        <f>F9/$C$74*1000</f>
        <v>1.5593960127023654E-3</v>
      </c>
    </row>
    <row r="10" spans="2:8" x14ac:dyDescent="0.25">
      <c r="B10" s="222"/>
      <c r="C10" s="15" t="s">
        <v>4</v>
      </c>
      <c r="D10" s="16">
        <v>90278</v>
      </c>
      <c r="E10" s="16">
        <v>107708</v>
      </c>
      <c r="F10" s="16">
        <v>197986</v>
      </c>
      <c r="G10" s="17">
        <f t="shared" si="0"/>
        <v>6.0531664579501432E-2</v>
      </c>
      <c r="H10" s="18">
        <f t="shared" si="1"/>
        <v>3.3558541192488098</v>
      </c>
    </row>
    <row r="11" spans="2:8" x14ac:dyDescent="0.25">
      <c r="B11" s="221" t="s">
        <v>14</v>
      </c>
      <c r="C11" s="10" t="s">
        <v>15</v>
      </c>
      <c r="D11" s="11">
        <v>177342</v>
      </c>
      <c r="E11" s="11">
        <v>222668</v>
      </c>
      <c r="F11" s="11">
        <v>400010</v>
      </c>
      <c r="G11" s="12">
        <f t="shared" si="0"/>
        <v>0.12229789555042461</v>
      </c>
      <c r="H11" s="13">
        <f t="shared" si="1"/>
        <v>6.7801521634899258</v>
      </c>
    </row>
    <row r="12" spans="2:8" x14ac:dyDescent="0.25">
      <c r="B12" s="221"/>
      <c r="C12" s="10" t="s">
        <v>16</v>
      </c>
      <c r="D12" s="11">
        <v>35741</v>
      </c>
      <c r="E12" s="11">
        <v>56131</v>
      </c>
      <c r="F12" s="11">
        <v>91872</v>
      </c>
      <c r="G12" s="12">
        <f t="shared" si="0"/>
        <v>2.8088678433060697E-2</v>
      </c>
      <c r="H12" s="13">
        <f>F12/$C$74*1000</f>
        <v>1.5572264182499098</v>
      </c>
    </row>
    <row r="13" spans="2:8" x14ac:dyDescent="0.25">
      <c r="B13" s="221"/>
      <c r="C13" s="15" t="s">
        <v>4</v>
      </c>
      <c r="D13" s="19">
        <v>213083</v>
      </c>
      <c r="E13" s="19">
        <v>278799</v>
      </c>
      <c r="F13" s="19">
        <v>491882</v>
      </c>
      <c r="G13" s="17">
        <f t="shared" si="0"/>
        <v>0.15038657398348532</v>
      </c>
      <c r="H13" s="20">
        <f t="shared" si="1"/>
        <v>8.3373785817398343</v>
      </c>
    </row>
    <row r="14" spans="2:8" x14ac:dyDescent="0.25">
      <c r="B14" s="221" t="s">
        <v>17</v>
      </c>
      <c r="C14" s="10" t="s">
        <v>18</v>
      </c>
      <c r="D14" s="11">
        <v>253051</v>
      </c>
      <c r="E14" s="11">
        <v>945906</v>
      </c>
      <c r="F14" s="11">
        <v>1198957</v>
      </c>
      <c r="G14" s="12">
        <f t="shared" si="0"/>
        <v>0.36656563074785742</v>
      </c>
      <c r="H14" s="13">
        <f t="shared" si="1"/>
        <v>20.322269186973802</v>
      </c>
    </row>
    <row r="15" spans="2:8" x14ac:dyDescent="0.25">
      <c r="B15" s="221"/>
      <c r="C15" s="10" t="s">
        <v>19</v>
      </c>
      <c r="D15" s="11">
        <v>5999</v>
      </c>
      <c r="E15" s="11">
        <v>4034</v>
      </c>
      <c r="F15" s="11">
        <v>10033</v>
      </c>
      <c r="G15" s="12">
        <f t="shared" si="0"/>
        <v>3.0674602786365593E-3</v>
      </c>
      <c r="H15" s="13">
        <f t="shared" si="1"/>
        <v>0.17005891516785687</v>
      </c>
    </row>
    <row r="16" spans="2:8" x14ac:dyDescent="0.25">
      <c r="B16" s="221"/>
      <c r="C16" s="10" t="s">
        <v>20</v>
      </c>
      <c r="D16" s="11">
        <v>19023</v>
      </c>
      <c r="E16" s="11">
        <v>29292</v>
      </c>
      <c r="F16" s="11">
        <v>48315</v>
      </c>
      <c r="G16" s="12">
        <f t="shared" si="0"/>
        <v>1.4771687766602747E-2</v>
      </c>
      <c r="H16" s="13">
        <f t="shared" si="1"/>
        <v>0.81893715601863892</v>
      </c>
    </row>
    <row r="17" spans="2:8" x14ac:dyDescent="0.25">
      <c r="B17" s="221"/>
      <c r="C17" s="10" t="s">
        <v>21</v>
      </c>
      <c r="D17" s="11">
        <v>12449</v>
      </c>
      <c r="E17" s="11">
        <v>11643</v>
      </c>
      <c r="F17" s="11">
        <v>24092</v>
      </c>
      <c r="G17" s="12">
        <f t="shared" si="0"/>
        <v>7.3658181035494855E-3</v>
      </c>
      <c r="H17" s="13">
        <f t="shared" si="1"/>
        <v>0.40835835584810198</v>
      </c>
    </row>
    <row r="18" spans="2:8" x14ac:dyDescent="0.25">
      <c r="B18" s="221"/>
      <c r="C18" s="10" t="s">
        <v>22</v>
      </c>
      <c r="D18" s="11">
        <v>182</v>
      </c>
      <c r="E18" s="11">
        <v>179</v>
      </c>
      <c r="F18" s="11">
        <v>361</v>
      </c>
      <c r="G18" s="12">
        <f t="shared" si="0"/>
        <v>1.1037109145697179E-4</v>
      </c>
      <c r="H18" s="13">
        <f t="shared" si="1"/>
        <v>6.1189343541908038E-3</v>
      </c>
    </row>
    <row r="19" spans="2:8" x14ac:dyDescent="0.25">
      <c r="B19" s="221"/>
      <c r="C19" s="15" t="s">
        <v>4</v>
      </c>
      <c r="D19" s="19">
        <v>290704</v>
      </c>
      <c r="E19" s="19">
        <v>991054</v>
      </c>
      <c r="F19" s="19">
        <v>1281758</v>
      </c>
      <c r="G19" s="17">
        <f t="shared" si="0"/>
        <v>0.39188096798810318</v>
      </c>
      <c r="H19" s="20">
        <f t="shared" si="1"/>
        <v>21.725742548362589</v>
      </c>
    </row>
    <row r="20" spans="2:8" x14ac:dyDescent="0.25">
      <c r="B20" s="223" t="s">
        <v>23</v>
      </c>
      <c r="C20" s="10" t="s">
        <v>24</v>
      </c>
      <c r="D20" s="11">
        <v>211280</v>
      </c>
      <c r="E20" s="11">
        <v>470575</v>
      </c>
      <c r="F20" s="11">
        <v>681855</v>
      </c>
      <c r="G20" s="8">
        <f t="shared" si="0"/>
        <v>0.2084683672171565</v>
      </c>
      <c r="H20" s="13">
        <f t="shared" si="1"/>
        <v>11.557412698273602</v>
      </c>
    </row>
    <row r="21" spans="2:8" x14ac:dyDescent="0.25">
      <c r="B21" s="224"/>
      <c r="C21" s="15" t="s">
        <v>4</v>
      </c>
      <c r="D21" s="19">
        <v>211280</v>
      </c>
      <c r="E21" s="19">
        <v>470575</v>
      </c>
      <c r="F21" s="19">
        <v>681855</v>
      </c>
      <c r="G21" s="17">
        <f t="shared" si="0"/>
        <v>0.2084683672171565</v>
      </c>
      <c r="H21" s="20">
        <f t="shared" si="1"/>
        <v>11.557412698273602</v>
      </c>
    </row>
    <row r="22" spans="2:8" x14ac:dyDescent="0.25">
      <c r="B22" s="221" t="s">
        <v>25</v>
      </c>
      <c r="C22" s="10" t="s">
        <v>26</v>
      </c>
      <c r="D22" s="11">
        <v>987</v>
      </c>
      <c r="E22" s="11">
        <v>1119</v>
      </c>
      <c r="F22" s="11">
        <v>2106</v>
      </c>
      <c r="G22" s="12">
        <f t="shared" si="0"/>
        <v>6.438823230149102E-4</v>
      </c>
      <c r="H22" s="13">
        <f t="shared" si="1"/>
        <v>3.5696608725556321E-2</v>
      </c>
    </row>
    <row r="23" spans="2:8" x14ac:dyDescent="0.25">
      <c r="B23" s="221"/>
      <c r="C23" s="10" t="s">
        <v>27</v>
      </c>
      <c r="D23" s="11">
        <v>1117</v>
      </c>
      <c r="E23" s="11">
        <v>1316</v>
      </c>
      <c r="F23" s="11">
        <v>2433</v>
      </c>
      <c r="G23" s="12">
        <f t="shared" si="0"/>
        <v>7.43858353226627E-4</v>
      </c>
      <c r="H23" s="13">
        <f t="shared" si="1"/>
        <v>4.1239244553313639E-2</v>
      </c>
    </row>
    <row r="24" spans="2:8" x14ac:dyDescent="0.25">
      <c r="B24" s="221"/>
      <c r="C24" s="10" t="s">
        <v>28</v>
      </c>
      <c r="D24" s="11">
        <v>2374</v>
      </c>
      <c r="E24" s="11">
        <v>2933</v>
      </c>
      <c r="F24" s="11">
        <v>5307</v>
      </c>
      <c r="G24" s="12">
        <f t="shared" si="0"/>
        <v>1.6225467655461199E-3</v>
      </c>
      <c r="H24" s="13">
        <f t="shared" si="1"/>
        <v>8.9953419993602748E-2</v>
      </c>
    </row>
    <row r="25" spans="2:8" x14ac:dyDescent="0.25">
      <c r="B25" s="221"/>
      <c r="C25" s="10" t="s">
        <v>29</v>
      </c>
      <c r="D25" s="11">
        <v>28</v>
      </c>
      <c r="E25" s="11">
        <v>31</v>
      </c>
      <c r="F25" s="11">
        <v>59</v>
      </c>
      <c r="G25" s="12">
        <f t="shared" si="0"/>
        <v>1.8038488631471842E-5</v>
      </c>
      <c r="H25" s="13">
        <f t="shared" si="1"/>
        <v>1.0000474429286909E-3</v>
      </c>
    </row>
    <row r="26" spans="2:8" x14ac:dyDescent="0.25">
      <c r="B26" s="221"/>
      <c r="C26" s="10" t="s">
        <v>30</v>
      </c>
      <c r="D26" s="11">
        <v>17744</v>
      </c>
      <c r="E26" s="11">
        <v>13397</v>
      </c>
      <c r="F26" s="11">
        <v>31141</v>
      </c>
      <c r="G26" s="12">
        <f t="shared" si="0"/>
        <v>9.5209588893671974E-3</v>
      </c>
      <c r="H26" s="13">
        <f t="shared" si="1"/>
        <v>0.52783860034309082</v>
      </c>
    </row>
    <row r="27" spans="2:8" x14ac:dyDescent="0.25">
      <c r="B27" s="221"/>
      <c r="C27" s="15" t="s">
        <v>4</v>
      </c>
      <c r="D27" s="19">
        <v>22250</v>
      </c>
      <c r="E27" s="19">
        <v>18796</v>
      </c>
      <c r="F27" s="19">
        <v>41046</v>
      </c>
      <c r="G27" s="17">
        <f t="shared" si="0"/>
        <v>1.2549284819786326E-2</v>
      </c>
      <c r="H27" s="20">
        <f t="shared" si="1"/>
        <v>0.69572792105849224</v>
      </c>
    </row>
    <row r="28" spans="2:8" x14ac:dyDescent="0.25">
      <c r="B28" s="221" t="s">
        <v>31</v>
      </c>
      <c r="C28" s="10" t="s">
        <v>32</v>
      </c>
      <c r="D28" s="11">
        <v>5145</v>
      </c>
      <c r="E28" s="11">
        <v>5809</v>
      </c>
      <c r="F28" s="11">
        <v>10954</v>
      </c>
      <c r="G28" s="12">
        <f t="shared" si="0"/>
        <v>3.3490441435447891E-3</v>
      </c>
      <c r="H28" s="13">
        <f t="shared" si="1"/>
        <v>0.18566982525154033</v>
      </c>
    </row>
    <row r="29" spans="2:8" x14ac:dyDescent="0.25">
      <c r="B29" s="221"/>
      <c r="C29" s="10" t="s">
        <v>33</v>
      </c>
      <c r="D29" s="11">
        <v>31344</v>
      </c>
      <c r="E29" s="11">
        <v>19690</v>
      </c>
      <c r="F29" s="11">
        <v>51034</v>
      </c>
      <c r="G29" s="12">
        <f t="shared" si="0"/>
        <v>1.5602986929127696E-2</v>
      </c>
      <c r="H29" s="13">
        <f t="shared" si="1"/>
        <v>0.86502408817665777</v>
      </c>
    </row>
    <row r="30" spans="2:8" x14ac:dyDescent="0.25">
      <c r="B30" s="221"/>
      <c r="C30" s="10" t="s">
        <v>34</v>
      </c>
      <c r="D30" s="11">
        <v>790</v>
      </c>
      <c r="E30" s="11">
        <v>256</v>
      </c>
      <c r="F30" s="11">
        <v>1046</v>
      </c>
      <c r="G30" s="12">
        <f t="shared" si="0"/>
        <v>3.1980100183931438E-4</v>
      </c>
      <c r="H30" s="13">
        <f t="shared" si="1"/>
        <v>1.77296546661595E-2</v>
      </c>
    </row>
    <row r="31" spans="2:8" x14ac:dyDescent="0.25">
      <c r="B31" s="221"/>
      <c r="C31" s="10" t="s">
        <v>35</v>
      </c>
      <c r="D31" s="11">
        <v>394</v>
      </c>
      <c r="E31" s="11">
        <v>521</v>
      </c>
      <c r="F31" s="11">
        <v>915</v>
      </c>
      <c r="G31" s="12">
        <f t="shared" si="0"/>
        <v>2.7974944233553792E-4</v>
      </c>
      <c r="H31" s="13">
        <f t="shared" si="1"/>
        <v>1.5509210343724612E-2</v>
      </c>
    </row>
    <row r="32" spans="2:8" x14ac:dyDescent="0.25">
      <c r="B32" s="221"/>
      <c r="C32" s="10" t="s">
        <v>36</v>
      </c>
      <c r="D32" s="11">
        <v>65</v>
      </c>
      <c r="E32" s="11">
        <v>174</v>
      </c>
      <c r="F32" s="11">
        <v>239</v>
      </c>
      <c r="G32" s="12">
        <f t="shared" si="0"/>
        <v>7.3071165812233402E-5</v>
      </c>
      <c r="H32" s="13">
        <f t="shared" si="1"/>
        <v>4.0510396416941884E-3</v>
      </c>
    </row>
    <row r="33" spans="2:11" x14ac:dyDescent="0.25">
      <c r="B33" s="221"/>
      <c r="C33" s="10" t="s">
        <v>37</v>
      </c>
      <c r="D33" s="11">
        <v>270086</v>
      </c>
      <c r="E33" s="11">
        <v>33354</v>
      </c>
      <c r="F33" s="11">
        <v>303440</v>
      </c>
      <c r="G33" s="12">
        <f t="shared" si="0"/>
        <v>9.2772864242946035E-2</v>
      </c>
      <c r="H33" s="13">
        <f t="shared" si="1"/>
        <v>5.1432948488522365</v>
      </c>
    </row>
    <row r="34" spans="2:11" x14ac:dyDescent="0.25">
      <c r="B34" s="221"/>
      <c r="C34" s="10" t="s">
        <v>38</v>
      </c>
      <c r="D34" s="11">
        <v>158975</v>
      </c>
      <c r="E34" s="11">
        <v>13864</v>
      </c>
      <c r="F34" s="11">
        <v>172839</v>
      </c>
      <c r="G34" s="12">
        <f t="shared" si="0"/>
        <v>5.2843293840253588E-2</v>
      </c>
      <c r="H34" s="13">
        <f t="shared" si="1"/>
        <v>2.92961355912461</v>
      </c>
    </row>
    <row r="35" spans="2:11" x14ac:dyDescent="0.25">
      <c r="B35" s="221"/>
      <c r="C35" s="10" t="s">
        <v>39</v>
      </c>
      <c r="D35" s="11">
        <v>33855</v>
      </c>
      <c r="E35" s="11">
        <v>1935</v>
      </c>
      <c r="F35" s="11">
        <v>35790</v>
      </c>
      <c r="G35" s="12">
        <f t="shared" si="0"/>
        <v>1.0942330646108089E-2</v>
      </c>
      <c r="H35" s="13">
        <f t="shared" si="1"/>
        <v>0.60663894885453973</v>
      </c>
    </row>
    <row r="36" spans="2:11" x14ac:dyDescent="0.25">
      <c r="B36" s="221"/>
      <c r="C36" s="15" t="s">
        <v>4</v>
      </c>
      <c r="D36" s="19">
        <v>500654</v>
      </c>
      <c r="E36" s="19">
        <v>75603</v>
      </c>
      <c r="F36" s="19">
        <v>576257</v>
      </c>
      <c r="G36" s="17">
        <f t="shared" si="0"/>
        <v>0.17618314141196728</v>
      </c>
      <c r="H36" s="20">
        <f t="shared" si="1"/>
        <v>9.7675311749111629</v>
      </c>
    </row>
    <row r="37" spans="2:11" x14ac:dyDescent="0.25">
      <c r="B37" s="15" t="s">
        <v>40</v>
      </c>
      <c r="C37" s="15"/>
      <c r="D37" s="19">
        <v>1328249</v>
      </c>
      <c r="E37" s="19">
        <v>1942535</v>
      </c>
      <c r="F37" s="19">
        <v>3270784</v>
      </c>
      <c r="G37" s="17">
        <f t="shared" si="0"/>
        <v>1</v>
      </c>
      <c r="H37" s="20">
        <f t="shared" si="1"/>
        <v>55.439647043594491</v>
      </c>
    </row>
    <row r="39" spans="2:11" x14ac:dyDescent="0.25">
      <c r="K39" s="21" t="s">
        <v>54</v>
      </c>
    </row>
    <row r="41" spans="2:11" ht="15.75" thickBot="1" x14ac:dyDescent="0.3">
      <c r="C41" s="22" t="s">
        <v>41</v>
      </c>
      <c r="D41" s="23" t="s">
        <v>2</v>
      </c>
      <c r="E41" s="24" t="s">
        <v>3</v>
      </c>
      <c r="F41" s="24" t="s">
        <v>4</v>
      </c>
    </row>
    <row r="42" spans="2:11" ht="15.75" thickTop="1" x14ac:dyDescent="0.25">
      <c r="C42" s="25" t="s">
        <v>17</v>
      </c>
      <c r="D42" s="26">
        <f>SUM(D14:D18)</f>
        <v>290704</v>
      </c>
      <c r="E42" s="26">
        <f>SUM(E14:E18)</f>
        <v>991054</v>
      </c>
      <c r="F42" s="26">
        <f>SUM(F14:F18)</f>
        <v>1281758</v>
      </c>
    </row>
    <row r="43" spans="2:11" x14ac:dyDescent="0.25">
      <c r="C43" s="27" t="s">
        <v>23</v>
      </c>
      <c r="D43" s="26">
        <f>SUM(D20)</f>
        <v>211280</v>
      </c>
      <c r="E43" s="26">
        <f>SUM(E20)</f>
        <v>470575</v>
      </c>
      <c r="F43" s="26">
        <f>SUM(F20)</f>
        <v>681855</v>
      </c>
    </row>
    <row r="44" spans="2:11" x14ac:dyDescent="0.25">
      <c r="C44" s="27" t="s">
        <v>42</v>
      </c>
      <c r="D44" s="26">
        <f>SUM(D28:D35)</f>
        <v>500654</v>
      </c>
      <c r="E44" s="26">
        <f t="shared" ref="E44" si="2">SUM(E28:E35)</f>
        <v>75603</v>
      </c>
      <c r="F44" s="26">
        <f>SUM(F28:F35)</f>
        <v>576257</v>
      </c>
    </row>
    <row r="45" spans="2:11" x14ac:dyDescent="0.25">
      <c r="C45" s="27" t="s">
        <v>14</v>
      </c>
      <c r="D45" s="26">
        <f>SUM(D11:D12)</f>
        <v>213083</v>
      </c>
      <c r="E45" s="26">
        <f t="shared" ref="E45" si="3">SUM(E11:E12)</f>
        <v>278799</v>
      </c>
      <c r="F45" s="26">
        <f>SUM(F11:F12)</f>
        <v>491882</v>
      </c>
    </row>
    <row r="46" spans="2:11" x14ac:dyDescent="0.25">
      <c r="C46" s="27" t="s">
        <v>7</v>
      </c>
      <c r="D46" s="26">
        <f>SUM(D4:D9)</f>
        <v>90278</v>
      </c>
      <c r="E46" s="26">
        <f t="shared" ref="E46" si="4">SUM(E4:E9)</f>
        <v>107708</v>
      </c>
      <c r="F46" s="26">
        <f>SUM(F4:F9)</f>
        <v>197986</v>
      </c>
    </row>
    <row r="47" spans="2:11" x14ac:dyDescent="0.25">
      <c r="C47" s="28" t="s">
        <v>25</v>
      </c>
      <c r="D47" s="26">
        <f>SUM(D22:D26)</f>
        <v>22250</v>
      </c>
      <c r="E47" s="26">
        <f>SUM(E22:E26)</f>
        <v>18796</v>
      </c>
      <c r="F47" s="26">
        <f>SUM(F22:F26)</f>
        <v>41046</v>
      </c>
    </row>
    <row r="48" spans="2:11" x14ac:dyDescent="0.25">
      <c r="C48" s="29" t="s">
        <v>4</v>
      </c>
      <c r="D48" s="30">
        <f>SUM(D42:D47)</f>
        <v>1328249</v>
      </c>
      <c r="E48" s="30">
        <f t="shared" ref="E48" si="5">SUM(E42:E47)</f>
        <v>1942535</v>
      </c>
      <c r="F48" s="30">
        <f>SUM(F42:F47)</f>
        <v>3270784</v>
      </c>
    </row>
    <row r="58" spans="1:11" x14ac:dyDescent="0.25">
      <c r="A58" s="249"/>
      <c r="B58" s="250"/>
      <c r="E58" s="249"/>
      <c r="F58" s="249"/>
      <c r="G58" s="249"/>
      <c r="H58" s="249"/>
      <c r="I58" s="249"/>
      <c r="J58" s="249"/>
      <c r="K58" s="38" t="s">
        <v>55</v>
      </c>
    </row>
    <row r="59" spans="1:11" ht="30" x14ac:dyDescent="0.25">
      <c r="A59" s="249"/>
      <c r="B59" s="249"/>
      <c r="C59" s="36" t="s">
        <v>46</v>
      </c>
      <c r="D59" s="37" t="s">
        <v>43</v>
      </c>
      <c r="E59" s="251"/>
      <c r="F59" s="249"/>
      <c r="G59" s="249"/>
      <c r="H59" s="249"/>
      <c r="I59" s="249"/>
      <c r="J59" s="249"/>
      <c r="K59" s="249"/>
    </row>
    <row r="60" spans="1:11" s="35" customFormat="1" x14ac:dyDescent="0.2">
      <c r="A60" s="252"/>
      <c r="B60" s="253"/>
      <c r="C60" s="39" t="s">
        <v>18</v>
      </c>
      <c r="D60" s="40">
        <v>1198957</v>
      </c>
      <c r="E60" s="254"/>
      <c r="F60" s="254"/>
      <c r="G60" s="255"/>
      <c r="H60" s="256"/>
      <c r="I60" s="255"/>
      <c r="J60" s="255"/>
      <c r="K60" s="256"/>
    </row>
    <row r="61" spans="1:11" x14ac:dyDescent="0.25">
      <c r="A61" s="249"/>
      <c r="B61" s="14"/>
      <c r="C61" s="39" t="s">
        <v>24</v>
      </c>
      <c r="D61" s="40">
        <v>681855</v>
      </c>
      <c r="E61" s="257"/>
      <c r="F61" s="258"/>
      <c r="G61" s="259"/>
      <c r="H61" s="260"/>
      <c r="I61" s="260"/>
      <c r="J61" s="260"/>
      <c r="K61" s="260"/>
    </row>
    <row r="62" spans="1:11" x14ac:dyDescent="0.25">
      <c r="A62" s="249"/>
      <c r="B62" s="14"/>
      <c r="C62" s="39" t="s">
        <v>15</v>
      </c>
      <c r="D62" s="40">
        <v>400010</v>
      </c>
      <c r="E62" s="257"/>
      <c r="F62" s="258"/>
      <c r="G62" s="259"/>
      <c r="H62" s="260"/>
      <c r="I62" s="260"/>
      <c r="J62" s="260"/>
      <c r="K62" s="260"/>
    </row>
    <row r="63" spans="1:11" x14ac:dyDescent="0.25">
      <c r="A63" s="249"/>
      <c r="B63" s="14"/>
      <c r="C63" s="39" t="s">
        <v>37</v>
      </c>
      <c r="D63" s="40">
        <v>303440</v>
      </c>
      <c r="E63" s="257"/>
      <c r="F63" s="258"/>
      <c r="G63" s="259"/>
      <c r="H63" s="260"/>
      <c r="I63" s="260"/>
      <c r="J63" s="260"/>
      <c r="K63" s="260"/>
    </row>
    <row r="64" spans="1:11" x14ac:dyDescent="0.25">
      <c r="A64" s="249"/>
      <c r="B64" s="14"/>
      <c r="C64" s="39" t="s">
        <v>38</v>
      </c>
      <c r="D64" s="40">
        <v>172839</v>
      </c>
      <c r="E64" s="257"/>
      <c r="F64" s="258"/>
      <c r="G64" s="259"/>
      <c r="H64" s="260"/>
      <c r="I64" s="260"/>
      <c r="J64" s="260"/>
      <c r="K64" s="260"/>
    </row>
    <row r="65" spans="1:11" x14ac:dyDescent="0.25">
      <c r="A65" s="249"/>
      <c r="B65" s="14"/>
      <c r="C65" s="39" t="s">
        <v>8</v>
      </c>
      <c r="D65" s="40">
        <v>122469</v>
      </c>
      <c r="E65" s="257"/>
      <c r="F65" s="258"/>
      <c r="G65" s="259"/>
      <c r="H65" s="260"/>
      <c r="I65" s="260"/>
      <c r="J65" s="260"/>
      <c r="K65" s="260"/>
    </row>
    <row r="66" spans="1:11" x14ac:dyDescent="0.25">
      <c r="A66" s="249"/>
      <c r="B66" s="14"/>
      <c r="C66" s="42" t="s">
        <v>47</v>
      </c>
      <c r="D66">
        <v>391214</v>
      </c>
      <c r="E66" s="257"/>
      <c r="F66" s="258"/>
      <c r="G66" s="259"/>
      <c r="H66" s="260"/>
      <c r="I66" s="260"/>
      <c r="J66" s="260"/>
      <c r="K66" s="260"/>
    </row>
    <row r="67" spans="1:11" x14ac:dyDescent="0.25">
      <c r="A67" s="249"/>
      <c r="B67" s="14"/>
      <c r="D67">
        <v>3270784</v>
      </c>
      <c r="E67" s="257"/>
      <c r="F67" s="258"/>
      <c r="G67" s="259"/>
      <c r="H67" s="260"/>
      <c r="I67" s="260"/>
      <c r="J67" s="260"/>
      <c r="K67" s="260"/>
    </row>
    <row r="68" spans="1:11" x14ac:dyDescent="0.25">
      <c r="A68" s="249"/>
      <c r="B68" s="14"/>
      <c r="C68" s="257"/>
      <c r="D68" s="257"/>
      <c r="E68" s="257"/>
      <c r="F68" s="258"/>
      <c r="G68" s="259"/>
      <c r="H68" s="260"/>
      <c r="I68" s="260"/>
      <c r="J68" s="260"/>
      <c r="K68" s="260"/>
    </row>
    <row r="69" spans="1:11" x14ac:dyDescent="0.25">
      <c r="A69" s="249"/>
      <c r="B69" s="14"/>
      <c r="C69" s="257"/>
      <c r="D69" s="257"/>
      <c r="E69" s="257"/>
      <c r="F69" s="258"/>
      <c r="G69" s="259"/>
      <c r="H69" s="260"/>
      <c r="I69" s="260"/>
      <c r="J69" s="260"/>
      <c r="K69" s="260"/>
    </row>
    <row r="70" spans="1:11" x14ac:dyDescent="0.25">
      <c r="A70" s="249"/>
      <c r="B70" s="14"/>
      <c r="C70" s="257"/>
      <c r="D70" s="257"/>
      <c r="E70" s="257"/>
      <c r="F70" s="258"/>
      <c r="G70" s="259"/>
      <c r="H70" s="260"/>
      <c r="I70" s="260"/>
      <c r="J70" s="260"/>
      <c r="K70" s="260"/>
    </row>
    <row r="71" spans="1:11" x14ac:dyDescent="0.25">
      <c r="A71" s="261"/>
      <c r="B71" s="262"/>
      <c r="C71" s="263"/>
      <c r="D71" s="263"/>
      <c r="E71" s="263"/>
      <c r="F71" s="264"/>
      <c r="G71" s="265"/>
      <c r="H71" s="266"/>
      <c r="I71" s="266"/>
      <c r="J71" s="266"/>
      <c r="K71" s="260"/>
    </row>
    <row r="72" spans="1:11" x14ac:dyDescent="0.25">
      <c r="A72" s="261"/>
      <c r="B72" s="261"/>
      <c r="C72" s="261"/>
      <c r="D72" s="261"/>
      <c r="E72" s="261"/>
      <c r="F72" s="249"/>
      <c r="G72" s="249"/>
      <c r="H72" s="249"/>
      <c r="I72" s="249"/>
      <c r="J72" s="249"/>
      <c r="K72" s="249"/>
    </row>
    <row r="73" spans="1:11" x14ac:dyDescent="0.25">
      <c r="A73" s="45"/>
      <c r="B73" s="47"/>
      <c r="C73" s="48"/>
      <c r="D73" s="49"/>
      <c r="E73" s="44"/>
    </row>
    <row r="74" spans="1:11" x14ac:dyDescent="0.25">
      <c r="B74" s="50" t="s">
        <v>49</v>
      </c>
      <c r="C74" s="53">
        <v>58997201</v>
      </c>
      <c r="D74" s="51">
        <v>1272627</v>
      </c>
    </row>
    <row r="75" spans="1:11" x14ac:dyDescent="0.25">
      <c r="C75" s="52" t="s">
        <v>50</v>
      </c>
      <c r="D75" s="52" t="s">
        <v>51</v>
      </c>
    </row>
    <row r="79" spans="1:11" x14ac:dyDescent="0.25">
      <c r="E79" t="s">
        <v>43</v>
      </c>
    </row>
    <row r="80" spans="1:11" x14ac:dyDescent="0.25">
      <c r="C80" s="33" t="s">
        <v>44</v>
      </c>
      <c r="D80" s="34" t="s">
        <v>2</v>
      </c>
      <c r="E80" s="34" t="s">
        <v>3</v>
      </c>
      <c r="F80" s="35" t="s">
        <v>52</v>
      </c>
      <c r="I80" s="38" t="s">
        <v>56</v>
      </c>
    </row>
    <row r="81" spans="3:6" x14ac:dyDescent="0.25">
      <c r="C81" s="39" t="s">
        <v>18</v>
      </c>
      <c r="D81" s="41">
        <v>21.105927902335115</v>
      </c>
      <c r="E81" s="41">
        <v>78.894072097664889</v>
      </c>
      <c r="F81" s="41">
        <v>100</v>
      </c>
    </row>
    <row r="82" spans="3:6" x14ac:dyDescent="0.25">
      <c r="C82" s="39" t="s">
        <v>36</v>
      </c>
      <c r="D82" s="41">
        <v>27.19665271966527</v>
      </c>
      <c r="E82" s="41">
        <v>72.803347280334734</v>
      </c>
      <c r="F82" s="41">
        <v>100</v>
      </c>
    </row>
    <row r="83" spans="3:6" x14ac:dyDescent="0.25">
      <c r="C83" s="39" t="s">
        <v>64</v>
      </c>
      <c r="D83" s="41">
        <v>30.986060086088685</v>
      </c>
      <c r="E83" s="41">
        <v>69.013939913911315</v>
      </c>
      <c r="F83" s="41">
        <v>100</v>
      </c>
    </row>
    <row r="84" spans="3:6" x14ac:dyDescent="0.25">
      <c r="C84" s="39" t="s">
        <v>65</v>
      </c>
      <c r="D84" s="41">
        <v>38.903039010797627</v>
      </c>
      <c r="E84" s="41">
        <v>61.096960989202366</v>
      </c>
      <c r="F84" s="41">
        <v>100</v>
      </c>
    </row>
    <row r="85" spans="3:6" x14ac:dyDescent="0.25">
      <c r="C85" s="39" t="s">
        <v>20</v>
      </c>
      <c r="D85" s="41">
        <v>39.372865569698853</v>
      </c>
      <c r="E85" s="41">
        <v>60.62713443030114</v>
      </c>
      <c r="F85" s="41">
        <v>100</v>
      </c>
    </row>
    <row r="86" spans="3:6" x14ac:dyDescent="0.25">
      <c r="C86" s="39" t="s">
        <v>10</v>
      </c>
      <c r="D86" s="41">
        <v>39.771027656160769</v>
      </c>
      <c r="E86" s="41">
        <v>60.228972343839224</v>
      </c>
      <c r="F86" s="41">
        <v>100</v>
      </c>
    </row>
    <row r="87" spans="3:6" x14ac:dyDescent="0.25">
      <c r="C87" s="46" t="s">
        <v>48</v>
      </c>
      <c r="D87" s="41">
        <v>40.609499129260755</v>
      </c>
      <c r="E87" s="41">
        <v>59.390500870739245</v>
      </c>
      <c r="F87" s="41">
        <v>100</v>
      </c>
    </row>
    <row r="88" spans="3:6" x14ac:dyDescent="0.25">
      <c r="C88" s="39" t="s">
        <v>35</v>
      </c>
      <c r="D88" s="41">
        <v>43.060109289617486</v>
      </c>
      <c r="E88" s="41">
        <v>56.939890710382514</v>
      </c>
      <c r="F88" s="41">
        <v>100</v>
      </c>
    </row>
    <row r="89" spans="3:6" x14ac:dyDescent="0.25">
      <c r="C89" s="39" t="s">
        <v>15</v>
      </c>
      <c r="D89" s="41">
        <v>44.334391640208992</v>
      </c>
      <c r="E89" s="41">
        <v>55.665608359791008</v>
      </c>
      <c r="F89" s="41">
        <v>100</v>
      </c>
    </row>
    <row r="90" spans="3:6" x14ac:dyDescent="0.25">
      <c r="C90" s="39" t="s">
        <v>28</v>
      </c>
      <c r="D90" s="41">
        <v>44.733371019408331</v>
      </c>
      <c r="E90" s="41">
        <v>55.266628980591669</v>
      </c>
      <c r="F90" s="41">
        <v>100</v>
      </c>
    </row>
    <row r="91" spans="3:6" x14ac:dyDescent="0.25">
      <c r="C91" s="39" t="s">
        <v>8</v>
      </c>
      <c r="D91" s="41">
        <v>45.304526043325247</v>
      </c>
      <c r="E91" s="41">
        <v>54.695473956674746</v>
      </c>
      <c r="F91" s="41">
        <v>100</v>
      </c>
    </row>
    <row r="92" spans="3:6" x14ac:dyDescent="0.25">
      <c r="C92" s="39" t="s">
        <v>27</v>
      </c>
      <c r="D92" s="41">
        <v>45.910398684751335</v>
      </c>
      <c r="E92" s="41">
        <v>54.089601315248657</v>
      </c>
      <c r="F92" s="41">
        <v>100</v>
      </c>
    </row>
    <row r="93" spans="3:6" x14ac:dyDescent="0.25">
      <c r="C93" s="39" t="s">
        <v>26</v>
      </c>
      <c r="D93" s="41">
        <v>46.866096866096868</v>
      </c>
      <c r="E93" s="41">
        <v>53.133903133903139</v>
      </c>
      <c r="F93" s="41">
        <v>100</v>
      </c>
    </row>
    <row r="94" spans="3:6" x14ac:dyDescent="0.25">
      <c r="C94" s="39" t="s">
        <v>32</v>
      </c>
      <c r="D94" s="41">
        <v>46.969143691802081</v>
      </c>
      <c r="E94" s="41">
        <v>53.030856308197919</v>
      </c>
      <c r="F94" s="41">
        <v>100</v>
      </c>
    </row>
    <row r="95" spans="3:6" x14ac:dyDescent="0.25">
      <c r="C95" s="39" t="s">
        <v>29</v>
      </c>
      <c r="D95" s="41">
        <v>47.457627118644069</v>
      </c>
      <c r="E95" s="41">
        <v>52.542372881355938</v>
      </c>
      <c r="F95" s="41">
        <v>100</v>
      </c>
    </row>
    <row r="96" spans="3:6" x14ac:dyDescent="0.25">
      <c r="C96" s="39" t="s">
        <v>13</v>
      </c>
      <c r="D96" s="41">
        <v>48.913043478260867</v>
      </c>
      <c r="E96" s="41">
        <v>51.086956521739133</v>
      </c>
      <c r="F96" s="41">
        <v>100</v>
      </c>
    </row>
    <row r="97" spans="3:6" x14ac:dyDescent="0.25">
      <c r="C97" s="39" t="s">
        <v>22</v>
      </c>
      <c r="D97" s="41">
        <v>50.415512465373958</v>
      </c>
      <c r="E97" s="41">
        <v>49.584487534626035</v>
      </c>
      <c r="F97" s="41">
        <v>100</v>
      </c>
    </row>
    <row r="98" spans="3:6" x14ac:dyDescent="0.25">
      <c r="C98" s="39" t="s">
        <v>21</v>
      </c>
      <c r="D98" s="41">
        <v>51.672754441308321</v>
      </c>
      <c r="E98" s="41">
        <v>48.327245558691686</v>
      </c>
      <c r="F98" s="41">
        <v>100</v>
      </c>
    </row>
    <row r="99" spans="3:6" x14ac:dyDescent="0.25">
      <c r="C99" s="39" t="s">
        <v>9</v>
      </c>
      <c r="D99" s="41">
        <v>51.744971778360757</v>
      </c>
      <c r="E99" s="41">
        <v>48.255028221639243</v>
      </c>
      <c r="F99" s="41">
        <v>100</v>
      </c>
    </row>
    <row r="100" spans="3:6" x14ac:dyDescent="0.25">
      <c r="C100" s="39" t="s">
        <v>30</v>
      </c>
      <c r="D100" s="41">
        <v>56.979544651745286</v>
      </c>
      <c r="E100" s="41">
        <v>43.020455348254707</v>
      </c>
      <c r="F100" s="41">
        <v>100</v>
      </c>
    </row>
    <row r="101" spans="3:6" x14ac:dyDescent="0.25">
      <c r="C101" s="43" t="s">
        <v>19</v>
      </c>
      <c r="D101" s="41">
        <v>59.792684142330309</v>
      </c>
      <c r="E101" s="41">
        <v>40.207315857669691</v>
      </c>
      <c r="F101" s="41">
        <v>100</v>
      </c>
    </row>
    <row r="102" spans="3:6" x14ac:dyDescent="0.25">
      <c r="C102" s="39" t="s">
        <v>33</v>
      </c>
      <c r="D102" s="41">
        <v>61.417878277226947</v>
      </c>
      <c r="E102" s="41">
        <v>38.582121722773053</v>
      </c>
      <c r="F102" s="41">
        <v>100</v>
      </c>
    </row>
    <row r="103" spans="3:6" x14ac:dyDescent="0.25">
      <c r="C103" s="39" t="s">
        <v>11</v>
      </c>
      <c r="D103" s="41">
        <v>62.068965517241381</v>
      </c>
      <c r="E103" s="41">
        <v>37.931034482758619</v>
      </c>
      <c r="F103" s="41">
        <v>100</v>
      </c>
    </row>
    <row r="104" spans="3:6" x14ac:dyDescent="0.25">
      <c r="C104" s="39" t="s">
        <v>12</v>
      </c>
      <c r="D104" s="41">
        <v>65.460910151691948</v>
      </c>
      <c r="E104" s="41">
        <v>34.539089848308052</v>
      </c>
      <c r="F104" s="41">
        <v>100</v>
      </c>
    </row>
    <row r="105" spans="3:6" x14ac:dyDescent="0.25">
      <c r="C105" s="39" t="s">
        <v>34</v>
      </c>
      <c r="D105" s="41">
        <v>75.525812619502858</v>
      </c>
      <c r="E105" s="41">
        <v>24.474187380497131</v>
      </c>
      <c r="F105" s="41">
        <v>100</v>
      </c>
    </row>
    <row r="106" spans="3:6" x14ac:dyDescent="0.25">
      <c r="C106" s="39" t="s">
        <v>37</v>
      </c>
      <c r="D106" s="41">
        <v>89.00804112839441</v>
      </c>
      <c r="E106" s="41">
        <v>10.99195887160559</v>
      </c>
      <c r="F106" s="41">
        <v>100</v>
      </c>
    </row>
    <row r="107" spans="3:6" x14ac:dyDescent="0.25">
      <c r="C107" s="39" t="s">
        <v>38</v>
      </c>
      <c r="D107" s="41">
        <v>91.978662223225086</v>
      </c>
      <c r="E107" s="41">
        <v>8.0213377767749172</v>
      </c>
      <c r="F107" s="41">
        <v>100</v>
      </c>
    </row>
    <row r="108" spans="3:6" x14ac:dyDescent="0.25">
      <c r="C108" s="39" t="s">
        <v>39</v>
      </c>
      <c r="D108" s="41">
        <v>94.593461860854987</v>
      </c>
      <c r="E108" s="41">
        <v>5.4065381391450122</v>
      </c>
      <c r="F108" s="41">
        <v>100</v>
      </c>
    </row>
  </sheetData>
  <sortState ref="C98:F125">
    <sortCondition descending="1" ref="E98:E125"/>
  </sortState>
  <mergeCells count="6">
    <mergeCell ref="B28:B36"/>
    <mergeCell ref="B4:B10"/>
    <mergeCell ref="B11:B13"/>
    <mergeCell ref="B14:B19"/>
    <mergeCell ref="B20:B21"/>
    <mergeCell ref="B22:B2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5"/>
  <sheetViews>
    <sheetView tabSelected="1" zoomScaleNormal="100" workbookViewId="0">
      <selection activeCell="E30" sqref="E30"/>
    </sheetView>
  </sheetViews>
  <sheetFormatPr defaultRowHeight="15" x14ac:dyDescent="0.25"/>
  <cols>
    <col min="1" max="1" width="36.28515625" customWidth="1"/>
    <col min="2" max="2" width="12.140625" style="159" bestFit="1" customWidth="1"/>
    <col min="3" max="4" width="8" style="53" customWidth="1"/>
    <col min="5" max="5" width="11.28515625" style="53" bestFit="1" customWidth="1"/>
    <col min="6" max="6" width="13.7109375" style="53" customWidth="1"/>
  </cols>
  <sheetData>
    <row r="1" spans="1:9" s="218" customFormat="1" ht="52.5" customHeight="1" x14ac:dyDescent="0.35">
      <c r="A1" s="220">
        <v>2022</v>
      </c>
      <c r="B1" s="216"/>
      <c r="C1" s="217"/>
      <c r="D1" s="217"/>
      <c r="E1" s="248" t="s">
        <v>151</v>
      </c>
      <c r="F1" s="248"/>
      <c r="G1" s="248"/>
    </row>
    <row r="2" spans="1:9" x14ac:dyDescent="0.25">
      <c r="A2" s="171" t="s">
        <v>57</v>
      </c>
      <c r="B2" s="172" t="s">
        <v>2</v>
      </c>
      <c r="C2" s="173" t="s">
        <v>3</v>
      </c>
      <c r="D2" s="173" t="s">
        <v>4</v>
      </c>
      <c r="E2" s="172" t="s">
        <v>2</v>
      </c>
      <c r="F2" s="173" t="s">
        <v>3</v>
      </c>
      <c r="G2" s="173" t="s">
        <v>4</v>
      </c>
      <c r="I2" s="32" t="s">
        <v>154</v>
      </c>
    </row>
    <row r="3" spans="1:9" x14ac:dyDescent="0.25">
      <c r="A3" s="176" t="s">
        <v>18</v>
      </c>
      <c r="B3" s="55">
        <v>5509</v>
      </c>
      <c r="C3" s="55">
        <v>23968</v>
      </c>
      <c r="D3" s="55">
        <v>29477</v>
      </c>
      <c r="E3" s="215">
        <f t="shared" ref="E3:E22" si="0">B3/D3*100</f>
        <v>18.689147470909521</v>
      </c>
      <c r="F3" s="215">
        <f t="shared" ref="F3:F22" si="1">C3/D3*100</f>
        <v>81.310852529090482</v>
      </c>
    </row>
    <row r="4" spans="1:9" x14ac:dyDescent="0.25">
      <c r="A4" s="39" t="s">
        <v>36</v>
      </c>
      <c r="B4" s="55">
        <v>2</v>
      </c>
      <c r="C4" s="55">
        <v>7</v>
      </c>
      <c r="D4" s="55">
        <v>9</v>
      </c>
      <c r="E4" s="215">
        <f t="shared" si="0"/>
        <v>22.222222222222221</v>
      </c>
      <c r="F4" s="215">
        <f t="shared" si="1"/>
        <v>77.777777777777786</v>
      </c>
    </row>
    <row r="5" spans="1:9" x14ac:dyDescent="0.25">
      <c r="A5" s="39" t="s">
        <v>24</v>
      </c>
      <c r="B5" s="55">
        <v>4732</v>
      </c>
      <c r="C5" s="55">
        <v>9646</v>
      </c>
      <c r="D5" s="55">
        <v>14378</v>
      </c>
      <c r="E5" s="215">
        <f t="shared" si="0"/>
        <v>32.911392405063289</v>
      </c>
      <c r="F5" s="215">
        <f t="shared" si="1"/>
        <v>67.088607594936718</v>
      </c>
    </row>
    <row r="6" spans="1:9" x14ac:dyDescent="0.25">
      <c r="A6" s="39" t="s">
        <v>10</v>
      </c>
      <c r="B6" s="55">
        <v>432</v>
      </c>
      <c r="C6" s="55">
        <v>657</v>
      </c>
      <c r="D6" s="55">
        <v>1089</v>
      </c>
      <c r="E6" s="215">
        <f t="shared" si="0"/>
        <v>39.669421487603309</v>
      </c>
      <c r="F6" s="215">
        <f t="shared" si="1"/>
        <v>60.330578512396691</v>
      </c>
    </row>
    <row r="7" spans="1:9" x14ac:dyDescent="0.25">
      <c r="A7" s="39" t="s">
        <v>145</v>
      </c>
      <c r="B7" s="55">
        <v>391</v>
      </c>
      <c r="C7" s="55">
        <v>590</v>
      </c>
      <c r="D7" s="55">
        <v>981</v>
      </c>
      <c r="E7" s="215">
        <f t="shared" si="0"/>
        <v>39.857288481141687</v>
      </c>
      <c r="F7" s="215">
        <f t="shared" si="1"/>
        <v>60.142711518858306</v>
      </c>
    </row>
    <row r="8" spans="1:9" x14ac:dyDescent="0.25">
      <c r="A8" s="39" t="s">
        <v>8</v>
      </c>
      <c r="B8" s="55">
        <v>1054</v>
      </c>
      <c r="C8" s="55">
        <v>1444</v>
      </c>
      <c r="D8" s="55">
        <v>2498</v>
      </c>
      <c r="E8" s="215">
        <f t="shared" si="0"/>
        <v>42.193755004003201</v>
      </c>
      <c r="F8" s="215">
        <f t="shared" si="1"/>
        <v>57.806244995996806</v>
      </c>
    </row>
    <row r="9" spans="1:9" x14ac:dyDescent="0.25">
      <c r="A9" s="39" t="s">
        <v>12</v>
      </c>
      <c r="B9" s="55">
        <v>3</v>
      </c>
      <c r="C9" s="55">
        <v>4</v>
      </c>
      <c r="D9" s="55">
        <v>7</v>
      </c>
      <c r="E9" s="215">
        <f t="shared" si="0"/>
        <v>42.857142857142854</v>
      </c>
      <c r="F9" s="215">
        <f t="shared" si="1"/>
        <v>57.142857142857139</v>
      </c>
      <c r="I9" s="62"/>
    </row>
    <row r="10" spans="1:9" x14ac:dyDescent="0.25">
      <c r="A10" s="39" t="s">
        <v>30</v>
      </c>
      <c r="B10" s="55">
        <v>29</v>
      </c>
      <c r="C10" s="55">
        <v>35</v>
      </c>
      <c r="D10" s="55">
        <v>64</v>
      </c>
      <c r="E10" s="215">
        <f t="shared" si="0"/>
        <v>45.3125</v>
      </c>
      <c r="F10" s="215">
        <f t="shared" si="1"/>
        <v>54.6875</v>
      </c>
      <c r="I10" s="62"/>
    </row>
    <row r="11" spans="1:9" x14ac:dyDescent="0.25">
      <c r="A11" s="39" t="s">
        <v>35</v>
      </c>
      <c r="B11" s="55">
        <v>11</v>
      </c>
      <c r="C11" s="55">
        <v>13</v>
      </c>
      <c r="D11" s="55">
        <v>24</v>
      </c>
      <c r="E11" s="215">
        <f t="shared" si="0"/>
        <v>45.833333333333329</v>
      </c>
      <c r="F11" s="215">
        <f t="shared" si="1"/>
        <v>54.166666666666664</v>
      </c>
      <c r="I11" s="62"/>
    </row>
    <row r="12" spans="1:9" x14ac:dyDescent="0.25">
      <c r="A12" s="39" t="s">
        <v>32</v>
      </c>
      <c r="B12" s="55">
        <v>101</v>
      </c>
      <c r="C12" s="55">
        <v>103</v>
      </c>
      <c r="D12" s="55">
        <v>204</v>
      </c>
      <c r="E12" s="215">
        <f t="shared" si="0"/>
        <v>49.509803921568633</v>
      </c>
      <c r="F12" s="215">
        <f t="shared" si="1"/>
        <v>50.490196078431367</v>
      </c>
      <c r="I12" s="62"/>
    </row>
    <row r="13" spans="1:9" x14ac:dyDescent="0.25">
      <c r="A13" s="39" t="s">
        <v>9</v>
      </c>
      <c r="B13" s="55">
        <v>538</v>
      </c>
      <c r="C13" s="55">
        <v>500</v>
      </c>
      <c r="D13" s="55">
        <v>1038</v>
      </c>
      <c r="E13" s="215">
        <f t="shared" si="0"/>
        <v>51.830443159922922</v>
      </c>
      <c r="F13" s="215">
        <f t="shared" si="1"/>
        <v>48.169556840077071</v>
      </c>
      <c r="I13" s="62"/>
    </row>
    <row r="14" spans="1:9" x14ac:dyDescent="0.25">
      <c r="A14" s="39" t="s">
        <v>15</v>
      </c>
      <c r="B14" s="55">
        <v>4131</v>
      </c>
      <c r="C14" s="55">
        <v>3699</v>
      </c>
      <c r="D14" s="55">
        <v>7830</v>
      </c>
      <c r="E14" s="215">
        <f t="shared" si="0"/>
        <v>52.758620689655174</v>
      </c>
      <c r="F14" s="215">
        <f t="shared" si="1"/>
        <v>47.241379310344826</v>
      </c>
      <c r="I14" s="62"/>
    </row>
    <row r="15" spans="1:9" x14ac:dyDescent="0.25">
      <c r="A15" s="39" t="s">
        <v>19</v>
      </c>
      <c r="B15" s="55">
        <v>234</v>
      </c>
      <c r="C15" s="55">
        <v>161</v>
      </c>
      <c r="D15" s="55">
        <v>395</v>
      </c>
      <c r="E15" s="215">
        <f t="shared" si="0"/>
        <v>59.240506329113927</v>
      </c>
      <c r="F15" s="215">
        <f t="shared" si="1"/>
        <v>40.75949367088608</v>
      </c>
      <c r="I15" s="62"/>
    </row>
    <row r="16" spans="1:9" x14ac:dyDescent="0.25">
      <c r="A16" s="39" t="s">
        <v>153</v>
      </c>
      <c r="B16" s="55">
        <v>835</v>
      </c>
      <c r="C16" s="55">
        <v>557</v>
      </c>
      <c r="D16" s="55">
        <v>1392</v>
      </c>
      <c r="E16" s="215">
        <f t="shared" si="0"/>
        <v>59.985632183908045</v>
      </c>
      <c r="F16" s="215">
        <f t="shared" si="1"/>
        <v>40.014367816091955</v>
      </c>
      <c r="I16" s="62"/>
    </row>
    <row r="17" spans="1:9" x14ac:dyDescent="0.25">
      <c r="A17" s="39" t="s">
        <v>21</v>
      </c>
      <c r="B17" s="55">
        <v>129</v>
      </c>
      <c r="C17" s="55">
        <v>86</v>
      </c>
      <c r="D17" s="55">
        <v>215</v>
      </c>
      <c r="E17" s="215">
        <f t="shared" si="0"/>
        <v>60</v>
      </c>
      <c r="F17" s="215">
        <f t="shared" si="1"/>
        <v>40</v>
      </c>
      <c r="I17" s="62"/>
    </row>
    <row r="18" spans="1:9" x14ac:dyDescent="0.25">
      <c r="A18" s="39" t="s">
        <v>152</v>
      </c>
      <c r="B18" s="55">
        <v>52</v>
      </c>
      <c r="C18" s="55">
        <v>28</v>
      </c>
      <c r="D18" s="55">
        <v>80</v>
      </c>
      <c r="E18" s="215">
        <f t="shared" si="0"/>
        <v>65</v>
      </c>
      <c r="F18" s="215">
        <f t="shared" si="1"/>
        <v>35</v>
      </c>
      <c r="I18" s="62"/>
    </row>
    <row r="19" spans="1:9" x14ac:dyDescent="0.25">
      <c r="A19" s="39" t="s">
        <v>37</v>
      </c>
      <c r="B19" s="55">
        <v>8295</v>
      </c>
      <c r="C19" s="55">
        <v>1540</v>
      </c>
      <c r="D19" s="55">
        <v>9835</v>
      </c>
      <c r="E19" s="215">
        <f t="shared" si="0"/>
        <v>84.341637010676152</v>
      </c>
      <c r="F19" s="215">
        <f t="shared" si="1"/>
        <v>15.658362989323843</v>
      </c>
      <c r="I19" s="62"/>
    </row>
    <row r="20" spans="1:9" x14ac:dyDescent="0.25">
      <c r="A20" s="39" t="s">
        <v>38</v>
      </c>
      <c r="B20" s="55">
        <v>1485</v>
      </c>
      <c r="C20" s="55">
        <v>149</v>
      </c>
      <c r="D20" s="55">
        <v>1634</v>
      </c>
      <c r="E20" s="215">
        <f t="shared" si="0"/>
        <v>90.881272949816406</v>
      </c>
      <c r="F20" s="215">
        <f t="shared" si="1"/>
        <v>9.1187270501835993</v>
      </c>
      <c r="I20" s="62"/>
    </row>
    <row r="21" spans="1:9" x14ac:dyDescent="0.25">
      <c r="A21" s="39" t="s">
        <v>39</v>
      </c>
      <c r="B21" s="55">
        <v>1002</v>
      </c>
      <c r="C21" s="55">
        <v>56</v>
      </c>
      <c r="D21" s="55">
        <v>1058</v>
      </c>
      <c r="E21" s="215">
        <f t="shared" si="0"/>
        <v>94.706994328922505</v>
      </c>
      <c r="F21" s="215">
        <f t="shared" si="1"/>
        <v>5.2930056710775046</v>
      </c>
      <c r="I21" s="62"/>
    </row>
    <row r="22" spans="1:9" x14ac:dyDescent="0.25">
      <c r="B22" s="219">
        <f>SUM(B3:B21)</f>
        <v>28965</v>
      </c>
      <c r="C22" s="219">
        <f>SUM(C3:C21)</f>
        <v>43243</v>
      </c>
      <c r="D22" s="219">
        <f>SUM(D3:D21)</f>
        <v>72208</v>
      </c>
      <c r="E22" s="219">
        <f t="shared" si="0"/>
        <v>40.11328384666519</v>
      </c>
      <c r="F22" s="219">
        <f t="shared" si="1"/>
        <v>59.88671615333481</v>
      </c>
      <c r="I22" s="62"/>
    </row>
    <row r="23" spans="1:9" x14ac:dyDescent="0.25">
      <c r="A23" s="46" t="s">
        <v>48</v>
      </c>
      <c r="B23" s="179">
        <v>28965</v>
      </c>
      <c r="C23" s="179">
        <v>43243</v>
      </c>
      <c r="D23" s="179">
        <v>72208</v>
      </c>
      <c r="I23" s="62"/>
    </row>
    <row r="24" spans="1:9" x14ac:dyDescent="0.25">
      <c r="A24" s="53"/>
      <c r="B24" s="53"/>
      <c r="I24" s="62"/>
    </row>
    <row r="25" spans="1:9" x14ac:dyDescent="0.25">
      <c r="A25" s="53"/>
      <c r="B25" s="53"/>
      <c r="E25" s="177"/>
      <c r="I25" s="62"/>
    </row>
    <row r="26" spans="1:9" x14ac:dyDescent="0.25">
      <c r="A26" s="53"/>
      <c r="B26" s="53"/>
      <c r="E26" s="177"/>
      <c r="I26" s="62"/>
    </row>
    <row r="27" spans="1:9" x14ac:dyDescent="0.25">
      <c r="A27" s="53"/>
      <c r="B27" s="53"/>
      <c r="E27" s="177"/>
      <c r="I27" s="62"/>
    </row>
    <row r="28" spans="1:9" x14ac:dyDescent="0.25">
      <c r="A28" s="53"/>
      <c r="B28" s="53"/>
      <c r="E28" s="177"/>
      <c r="I28" s="62"/>
    </row>
    <row r="29" spans="1:9" x14ac:dyDescent="0.25">
      <c r="A29" s="53"/>
      <c r="B29" s="53"/>
      <c r="E29" s="177"/>
      <c r="I29" s="62"/>
    </row>
    <row r="30" spans="1:9" x14ac:dyDescent="0.25">
      <c r="A30" s="53"/>
      <c r="B30" s="53"/>
      <c r="E30" s="177"/>
      <c r="I30" s="62"/>
    </row>
    <row r="31" spans="1:9" x14ac:dyDescent="0.25">
      <c r="A31" s="53"/>
      <c r="B31" s="53"/>
      <c r="E31" s="177"/>
      <c r="I31" s="62"/>
    </row>
    <row r="32" spans="1:9" x14ac:dyDescent="0.25">
      <c r="A32" s="53"/>
      <c r="B32" s="53"/>
      <c r="E32" s="177"/>
      <c r="I32" s="62"/>
    </row>
    <row r="33" spans="1:9" x14ac:dyDescent="0.25">
      <c r="A33" s="53"/>
      <c r="B33" s="53"/>
      <c r="E33" s="177"/>
      <c r="I33" s="62"/>
    </row>
    <row r="34" spans="1:9" x14ac:dyDescent="0.25">
      <c r="A34" s="53"/>
      <c r="B34" s="53"/>
      <c r="E34" s="177"/>
      <c r="I34" s="62"/>
    </row>
    <row r="35" spans="1:9" x14ac:dyDescent="0.25">
      <c r="A35" s="53"/>
      <c r="B35" s="53"/>
      <c r="E35" s="177"/>
    </row>
    <row r="36" spans="1:9" x14ac:dyDescent="0.25">
      <c r="A36" s="53"/>
      <c r="B36" s="53"/>
      <c r="E36" s="177"/>
    </row>
    <row r="37" spans="1:9" x14ac:dyDescent="0.25">
      <c r="A37" s="53"/>
      <c r="B37" s="53"/>
      <c r="E37" s="177"/>
    </row>
    <row r="38" spans="1:9" x14ac:dyDescent="0.25">
      <c r="A38" s="53"/>
      <c r="B38" s="53"/>
      <c r="E38" s="177"/>
    </row>
    <row r="39" spans="1:9" x14ac:dyDescent="0.25">
      <c r="A39" s="53"/>
      <c r="B39" s="53"/>
      <c r="E39" s="177"/>
    </row>
    <row r="40" spans="1:9" x14ac:dyDescent="0.25">
      <c r="A40" s="53"/>
      <c r="B40" s="53"/>
      <c r="E40" s="177"/>
    </row>
    <row r="41" spans="1:9" x14ac:dyDescent="0.25">
      <c r="A41" s="53"/>
      <c r="B41" s="53"/>
      <c r="E41" s="177"/>
    </row>
    <row r="42" spans="1:9" x14ac:dyDescent="0.25">
      <c r="A42" s="53"/>
      <c r="B42" s="53"/>
      <c r="E42" s="177"/>
    </row>
    <row r="43" spans="1:9" x14ac:dyDescent="0.25">
      <c r="A43" s="53"/>
      <c r="B43" s="53"/>
      <c r="E43" s="177"/>
    </row>
    <row r="44" spans="1:9" x14ac:dyDescent="0.25">
      <c r="A44" s="53"/>
      <c r="B44" s="53"/>
      <c r="E44" s="180"/>
    </row>
    <row r="45" spans="1:9" x14ac:dyDescent="0.25">
      <c r="A45" s="53"/>
      <c r="B45" s="53"/>
    </row>
  </sheetData>
  <sortState ref="A3:F21">
    <sortCondition descending="1" ref="F3:F21"/>
  </sortState>
  <mergeCells count="1">
    <mergeCell ref="E1:G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F29"/>
  <sheetViews>
    <sheetView topLeftCell="A16" zoomScale="130" zoomScaleNormal="130" workbookViewId="0">
      <selection activeCell="K14" sqref="K14"/>
    </sheetView>
  </sheetViews>
  <sheetFormatPr defaultRowHeight="15" x14ac:dyDescent="0.25"/>
  <cols>
    <col min="1" max="1" width="23" customWidth="1"/>
    <col min="2" max="2" width="25" style="159" customWidth="1"/>
    <col min="3" max="4" width="10.140625" style="53" customWidth="1"/>
    <col min="5" max="5" width="14" style="53" bestFit="1" customWidth="1"/>
    <col min="6" max="6" width="9.42578125" bestFit="1" customWidth="1"/>
    <col min="7" max="7" width="16.140625" customWidth="1"/>
    <col min="11" max="11" width="16.7109375" customWidth="1"/>
    <col min="12" max="13" width="13.140625" customWidth="1"/>
    <col min="14" max="14" width="32.28515625" bestFit="1" customWidth="1"/>
  </cols>
  <sheetData>
    <row r="2" spans="1:6" x14ac:dyDescent="0.25">
      <c r="A2" s="1" t="s">
        <v>150</v>
      </c>
    </row>
    <row r="3" spans="1:6" ht="23.25" thickBot="1" x14ac:dyDescent="0.3">
      <c r="A3" s="185" t="s">
        <v>0</v>
      </c>
      <c r="B3" s="185" t="s">
        <v>1</v>
      </c>
      <c r="C3" s="204">
        <v>2012</v>
      </c>
      <c r="D3" s="205">
        <v>2022</v>
      </c>
      <c r="E3" s="206" t="s">
        <v>62</v>
      </c>
      <c r="F3" s="206" t="s">
        <v>63</v>
      </c>
    </row>
    <row r="4" spans="1:6" ht="15" customHeight="1" x14ac:dyDescent="0.25">
      <c r="A4" s="244" t="s">
        <v>7</v>
      </c>
      <c r="B4" s="207" t="s">
        <v>8</v>
      </c>
      <c r="C4" s="55">
        <v>3529</v>
      </c>
      <c r="D4" s="55">
        <v>2498</v>
      </c>
      <c r="E4" s="55">
        <f>D4-C4</f>
        <v>-1031</v>
      </c>
      <c r="F4" s="80">
        <f>E4/C4</f>
        <v>-0.29215075092094078</v>
      </c>
    </row>
    <row r="5" spans="1:6" x14ac:dyDescent="0.25">
      <c r="A5" s="241"/>
      <c r="B5" s="189" t="s">
        <v>9</v>
      </c>
      <c r="C5" s="190">
        <v>1592</v>
      </c>
      <c r="D5" s="190">
        <v>1038</v>
      </c>
      <c r="E5" s="190">
        <f t="shared" ref="E5:E29" si="0">D5-C5</f>
        <v>-554</v>
      </c>
      <c r="F5" s="208">
        <f t="shared" ref="F5:F29" si="1">E5/C5</f>
        <v>-0.3479899497487437</v>
      </c>
    </row>
    <row r="6" spans="1:6" x14ac:dyDescent="0.25">
      <c r="A6" s="241"/>
      <c r="B6" s="189" t="s">
        <v>10</v>
      </c>
      <c r="C6" s="190">
        <v>1406</v>
      </c>
      <c r="D6" s="190">
        <v>1089</v>
      </c>
      <c r="E6" s="190">
        <f t="shared" si="0"/>
        <v>-317</v>
      </c>
      <c r="F6" s="208">
        <f t="shared" si="1"/>
        <v>-0.22546230440967283</v>
      </c>
    </row>
    <row r="7" spans="1:6" x14ac:dyDescent="0.25">
      <c r="A7" s="241"/>
      <c r="B7" s="189" t="s">
        <v>12</v>
      </c>
      <c r="C7" s="190">
        <v>7</v>
      </c>
      <c r="D7" s="190">
        <v>7</v>
      </c>
      <c r="E7" s="190">
        <f t="shared" si="0"/>
        <v>0</v>
      </c>
      <c r="F7" s="208">
        <f t="shared" si="1"/>
        <v>0</v>
      </c>
    </row>
    <row r="8" spans="1:6" x14ac:dyDescent="0.25">
      <c r="A8" s="243"/>
      <c r="B8" s="193" t="s">
        <v>4</v>
      </c>
      <c r="C8" s="194">
        <v>6534</v>
      </c>
      <c r="D8" s="194">
        <v>4632</v>
      </c>
      <c r="E8" s="194">
        <f t="shared" si="0"/>
        <v>-1902</v>
      </c>
      <c r="F8" s="195">
        <f t="shared" si="1"/>
        <v>-0.2910927456382002</v>
      </c>
    </row>
    <row r="9" spans="1:6" x14ac:dyDescent="0.25">
      <c r="A9" s="245" t="s">
        <v>14</v>
      </c>
      <c r="B9" s="189" t="s">
        <v>15</v>
      </c>
      <c r="C9" s="190">
        <v>10867</v>
      </c>
      <c r="D9" s="190">
        <v>7830</v>
      </c>
      <c r="E9" s="190">
        <f t="shared" si="0"/>
        <v>-3037</v>
      </c>
      <c r="F9" s="208">
        <f t="shared" si="1"/>
        <v>-0.27946995490935861</v>
      </c>
    </row>
    <row r="10" spans="1:6" x14ac:dyDescent="0.25">
      <c r="A10" s="246"/>
      <c r="B10" s="193" t="s">
        <v>4</v>
      </c>
      <c r="C10" s="194">
        <v>10867</v>
      </c>
      <c r="D10" s="194">
        <v>7830</v>
      </c>
      <c r="E10" s="194">
        <f t="shared" si="0"/>
        <v>-3037</v>
      </c>
      <c r="F10" s="195">
        <f t="shared" si="1"/>
        <v>-0.27946995490935861</v>
      </c>
    </row>
    <row r="11" spans="1:6" x14ac:dyDescent="0.25">
      <c r="A11" s="245" t="s">
        <v>17</v>
      </c>
      <c r="B11" s="189" t="s">
        <v>18</v>
      </c>
      <c r="C11" s="190">
        <v>23827</v>
      </c>
      <c r="D11" s="190">
        <v>29477</v>
      </c>
      <c r="E11" s="190">
        <f t="shared" si="0"/>
        <v>5650</v>
      </c>
      <c r="F11" s="208">
        <f t="shared" si="1"/>
        <v>0.23712594955302807</v>
      </c>
    </row>
    <row r="12" spans="1:6" x14ac:dyDescent="0.25">
      <c r="A12" s="247"/>
      <c r="B12" s="189" t="s">
        <v>19</v>
      </c>
      <c r="C12" s="190">
        <v>443</v>
      </c>
      <c r="D12" s="190">
        <v>395</v>
      </c>
      <c r="E12" s="190">
        <f t="shared" si="0"/>
        <v>-48</v>
      </c>
      <c r="F12" s="208">
        <f t="shared" si="1"/>
        <v>-0.10835214446952596</v>
      </c>
    </row>
    <row r="13" spans="1:6" x14ac:dyDescent="0.25">
      <c r="A13" s="247"/>
      <c r="B13" s="189" t="s">
        <v>20</v>
      </c>
      <c r="C13" s="190">
        <v>1091</v>
      </c>
      <c r="D13" s="190">
        <v>981</v>
      </c>
      <c r="E13" s="190">
        <f t="shared" si="0"/>
        <v>-110</v>
      </c>
      <c r="F13" s="208">
        <f t="shared" si="1"/>
        <v>-0.10082493125572869</v>
      </c>
    </row>
    <row r="14" spans="1:6" x14ac:dyDescent="0.25">
      <c r="A14" s="247"/>
      <c r="B14" s="189" t="s">
        <v>21</v>
      </c>
      <c r="C14" s="190">
        <v>167</v>
      </c>
      <c r="D14" s="190">
        <v>215</v>
      </c>
      <c r="E14" s="190">
        <f t="shared" si="0"/>
        <v>48</v>
      </c>
      <c r="F14" s="208">
        <f t="shared" si="1"/>
        <v>0.28742514970059879</v>
      </c>
    </row>
    <row r="15" spans="1:6" x14ac:dyDescent="0.25">
      <c r="A15" s="246"/>
      <c r="B15" s="193" t="s">
        <v>4</v>
      </c>
      <c r="C15" s="194">
        <v>25528</v>
      </c>
      <c r="D15" s="194">
        <v>31068</v>
      </c>
      <c r="E15" s="194">
        <f t="shared" si="0"/>
        <v>5540</v>
      </c>
      <c r="F15" s="195">
        <f t="shared" si="1"/>
        <v>0.21701660921341273</v>
      </c>
    </row>
    <row r="16" spans="1:6" x14ac:dyDescent="0.25">
      <c r="A16" s="245" t="s">
        <v>23</v>
      </c>
      <c r="B16" s="189" t="s">
        <v>24</v>
      </c>
      <c r="C16" s="190">
        <v>14802</v>
      </c>
      <c r="D16" s="190">
        <v>14378</v>
      </c>
      <c r="E16" s="190">
        <f t="shared" si="0"/>
        <v>-424</v>
      </c>
      <c r="F16" s="208">
        <f t="shared" si="1"/>
        <v>-2.8644777732738821E-2</v>
      </c>
    </row>
    <row r="17" spans="1:6" x14ac:dyDescent="0.25">
      <c r="A17" s="246"/>
      <c r="B17" s="193" t="s">
        <v>4</v>
      </c>
      <c r="C17" s="194">
        <v>14802</v>
      </c>
      <c r="D17" s="194">
        <v>14378</v>
      </c>
      <c r="E17" s="194">
        <f t="shared" si="0"/>
        <v>-424</v>
      </c>
      <c r="F17" s="195">
        <f t="shared" si="1"/>
        <v>-2.8644777732738821E-2</v>
      </c>
    </row>
    <row r="18" spans="1:6" x14ac:dyDescent="0.25">
      <c r="A18" s="242" t="s">
        <v>25</v>
      </c>
      <c r="B18" s="189" t="s">
        <v>28</v>
      </c>
      <c r="C18" s="190">
        <v>117</v>
      </c>
      <c r="D18" s="190">
        <v>80</v>
      </c>
      <c r="E18" s="190">
        <f>D18-C18</f>
        <v>-37</v>
      </c>
      <c r="F18" s="208">
        <f t="shared" si="1"/>
        <v>-0.31623931623931623</v>
      </c>
    </row>
    <row r="19" spans="1:6" x14ac:dyDescent="0.25">
      <c r="A19" s="241"/>
      <c r="B19" s="189" t="s">
        <v>30</v>
      </c>
      <c r="C19" s="209" t="s">
        <v>59</v>
      </c>
      <c r="D19" s="190">
        <v>64</v>
      </c>
      <c r="E19" s="190">
        <v>64</v>
      </c>
      <c r="F19" s="210" t="s">
        <v>59</v>
      </c>
    </row>
    <row r="20" spans="1:6" x14ac:dyDescent="0.25">
      <c r="A20" s="243"/>
      <c r="B20" s="193" t="s">
        <v>4</v>
      </c>
      <c r="C20" s="194">
        <v>117</v>
      </c>
      <c r="D20" s="194">
        <v>144</v>
      </c>
      <c r="E20" s="194">
        <f t="shared" si="0"/>
        <v>27</v>
      </c>
      <c r="F20" s="195">
        <f t="shared" si="1"/>
        <v>0.23076923076923078</v>
      </c>
    </row>
    <row r="21" spans="1:6" x14ac:dyDescent="0.25">
      <c r="A21" s="242" t="s">
        <v>31</v>
      </c>
      <c r="B21" s="189" t="s">
        <v>32</v>
      </c>
      <c r="C21" s="190">
        <v>221</v>
      </c>
      <c r="D21" s="190">
        <v>204</v>
      </c>
      <c r="E21" s="190">
        <f t="shared" si="0"/>
        <v>-17</v>
      </c>
      <c r="F21" s="208">
        <f t="shared" si="1"/>
        <v>-7.6923076923076927E-2</v>
      </c>
    </row>
    <row r="22" spans="1:6" x14ac:dyDescent="0.25">
      <c r="A22" s="241"/>
      <c r="B22" s="189" t="s">
        <v>33</v>
      </c>
      <c r="C22" s="190">
        <v>1431</v>
      </c>
      <c r="D22" s="190">
        <v>1392</v>
      </c>
      <c r="E22" s="190">
        <f t="shared" si="0"/>
        <v>-39</v>
      </c>
      <c r="F22" s="208">
        <f t="shared" si="1"/>
        <v>-2.7253668763102725E-2</v>
      </c>
    </row>
    <row r="23" spans="1:6" x14ac:dyDescent="0.25">
      <c r="A23" s="241"/>
      <c r="B23" s="189" t="s">
        <v>35</v>
      </c>
      <c r="C23" s="190">
        <v>28</v>
      </c>
      <c r="D23" s="190">
        <v>24</v>
      </c>
      <c r="E23" s="190">
        <f t="shared" si="0"/>
        <v>-4</v>
      </c>
      <c r="F23" s="208">
        <f t="shared" si="1"/>
        <v>-0.14285714285714285</v>
      </c>
    </row>
    <row r="24" spans="1:6" x14ac:dyDescent="0.25">
      <c r="A24" s="241"/>
      <c r="B24" s="189" t="s">
        <v>36</v>
      </c>
      <c r="C24" s="190">
        <v>17</v>
      </c>
      <c r="D24" s="190">
        <v>9</v>
      </c>
      <c r="E24" s="190">
        <f t="shared" si="0"/>
        <v>-8</v>
      </c>
      <c r="F24" s="208">
        <f t="shared" si="1"/>
        <v>-0.47058823529411764</v>
      </c>
    </row>
    <row r="25" spans="1:6" x14ac:dyDescent="0.25">
      <c r="A25" s="241"/>
      <c r="B25" s="189" t="s">
        <v>37</v>
      </c>
      <c r="C25" s="190">
        <v>10072</v>
      </c>
      <c r="D25" s="190">
        <v>9835</v>
      </c>
      <c r="E25" s="190">
        <f t="shared" si="0"/>
        <v>-237</v>
      </c>
      <c r="F25" s="208">
        <f t="shared" si="1"/>
        <v>-2.3530579825258142E-2</v>
      </c>
    </row>
    <row r="26" spans="1:6" x14ac:dyDescent="0.25">
      <c r="A26" s="241"/>
      <c r="B26" s="189" t="s">
        <v>38</v>
      </c>
      <c r="C26" s="190">
        <v>1987</v>
      </c>
      <c r="D26" s="190">
        <v>1634</v>
      </c>
      <c r="E26" s="190">
        <f t="shared" si="0"/>
        <v>-353</v>
      </c>
      <c r="F26" s="208">
        <f t="shared" si="1"/>
        <v>-0.17765475591343735</v>
      </c>
    </row>
    <row r="27" spans="1:6" x14ac:dyDescent="0.25">
      <c r="A27" s="241"/>
      <c r="B27" s="189" t="s">
        <v>39</v>
      </c>
      <c r="C27" s="190">
        <v>927</v>
      </c>
      <c r="D27" s="190">
        <v>1058</v>
      </c>
      <c r="E27" s="190">
        <f t="shared" si="0"/>
        <v>131</v>
      </c>
      <c r="F27" s="208">
        <f t="shared" si="1"/>
        <v>0.14131607335490831</v>
      </c>
    </row>
    <row r="28" spans="1:6" x14ac:dyDescent="0.25">
      <c r="A28" s="243"/>
      <c r="B28" s="211" t="s">
        <v>4</v>
      </c>
      <c r="C28" s="212">
        <v>14683</v>
      </c>
      <c r="D28" s="212">
        <v>14156</v>
      </c>
      <c r="E28" s="212">
        <f t="shared" si="0"/>
        <v>-527</v>
      </c>
      <c r="F28" s="213">
        <f t="shared" si="1"/>
        <v>-3.5891847715044611E-2</v>
      </c>
    </row>
    <row r="29" spans="1:6" x14ac:dyDescent="0.25">
      <c r="A29" s="214" t="s">
        <v>48</v>
      </c>
      <c r="B29" s="193"/>
      <c r="C29" s="194">
        <v>72531</v>
      </c>
      <c r="D29" s="194">
        <v>72208</v>
      </c>
      <c r="E29" s="194">
        <f t="shared" si="0"/>
        <v>-323</v>
      </c>
      <c r="F29" s="195">
        <f t="shared" si="1"/>
        <v>-4.453268257710496E-3</v>
      </c>
    </row>
  </sheetData>
  <mergeCells count="6">
    <mergeCell ref="A21:A28"/>
    <mergeCell ref="A4:A8"/>
    <mergeCell ref="A9:A10"/>
    <mergeCell ref="A11:A15"/>
    <mergeCell ref="A16:A17"/>
    <mergeCell ref="A18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H39"/>
  <sheetViews>
    <sheetView topLeftCell="B7" workbookViewId="0">
      <selection activeCell="O11" sqref="O11"/>
    </sheetView>
  </sheetViews>
  <sheetFormatPr defaultRowHeight="15" x14ac:dyDescent="0.25"/>
  <cols>
    <col min="3" max="3" width="15.140625" customWidth="1"/>
    <col min="4" max="4" width="38.28515625" customWidth="1"/>
  </cols>
  <sheetData>
    <row r="2" spans="2:8" x14ac:dyDescent="0.25">
      <c r="C2" s="32" t="s">
        <v>61</v>
      </c>
    </row>
    <row r="3" spans="2:8" x14ac:dyDescent="0.25">
      <c r="B3" s="31"/>
      <c r="C3" s="31"/>
      <c r="D3" s="31"/>
      <c r="E3" s="267"/>
      <c r="F3" s="267"/>
    </row>
    <row r="4" spans="2:8" ht="34.5" thickBot="1" x14ac:dyDescent="0.3">
      <c r="C4" s="2" t="s">
        <v>0</v>
      </c>
      <c r="D4" s="3" t="s">
        <v>1</v>
      </c>
      <c r="E4" s="66">
        <v>2012</v>
      </c>
      <c r="F4" s="66">
        <v>2022</v>
      </c>
      <c r="G4" s="61" t="s">
        <v>62</v>
      </c>
      <c r="H4" s="61" t="s">
        <v>63</v>
      </c>
    </row>
    <row r="5" spans="2:8" x14ac:dyDescent="0.25">
      <c r="C5" s="228" t="s">
        <v>7</v>
      </c>
      <c r="D5" s="54" t="s">
        <v>8</v>
      </c>
      <c r="E5" s="55">
        <v>163232</v>
      </c>
      <c r="F5" s="55">
        <v>122469</v>
      </c>
      <c r="G5" s="55">
        <f>F5-E5</f>
        <v>-40763</v>
      </c>
      <c r="H5" s="67">
        <f>G5/E5</f>
        <v>-0.24972431876102724</v>
      </c>
    </row>
    <row r="6" spans="2:8" x14ac:dyDescent="0.25">
      <c r="C6" s="228"/>
      <c r="D6" s="56" t="s">
        <v>9</v>
      </c>
      <c r="E6" s="57">
        <v>53412</v>
      </c>
      <c r="F6" s="57">
        <v>37737</v>
      </c>
      <c r="G6" s="57">
        <f>F6-E6</f>
        <v>-15675</v>
      </c>
      <c r="H6" s="68">
        <f>G6/E6</f>
        <v>-0.29347337676926533</v>
      </c>
    </row>
    <row r="7" spans="2:8" x14ac:dyDescent="0.25">
      <c r="C7" s="228"/>
      <c r="D7" s="56" t="s">
        <v>10</v>
      </c>
      <c r="E7" s="57">
        <v>48625</v>
      </c>
      <c r="F7" s="57">
        <v>36773</v>
      </c>
      <c r="G7" s="57">
        <f>F7-E7</f>
        <v>-11852</v>
      </c>
      <c r="H7" s="68">
        <f>G7/E7</f>
        <v>-0.24374293059125965</v>
      </c>
    </row>
    <row r="8" spans="2:8" x14ac:dyDescent="0.25">
      <c r="C8" s="228"/>
      <c r="D8" s="56" t="s">
        <v>11</v>
      </c>
      <c r="E8" s="57">
        <v>74</v>
      </c>
      <c r="F8" s="57">
        <v>58</v>
      </c>
      <c r="G8" s="57">
        <f>F8-E8</f>
        <v>-16</v>
      </c>
      <c r="H8" s="68">
        <f>G8/E8</f>
        <v>-0.21621621621621623</v>
      </c>
    </row>
    <row r="9" spans="2:8" x14ac:dyDescent="0.25">
      <c r="C9" s="228"/>
      <c r="D9" s="56" t="s">
        <v>12</v>
      </c>
      <c r="E9" s="57">
        <v>963</v>
      </c>
      <c r="F9" s="57">
        <v>857</v>
      </c>
      <c r="G9" s="57">
        <f>F9-E9</f>
        <v>-106</v>
      </c>
      <c r="H9" s="68">
        <f>G9/E9</f>
        <v>-0.11007268951194185</v>
      </c>
    </row>
    <row r="10" spans="2:8" x14ac:dyDescent="0.25">
      <c r="C10" s="228"/>
      <c r="D10" s="58" t="s">
        <v>13</v>
      </c>
      <c r="E10" s="63" t="s">
        <v>59</v>
      </c>
      <c r="F10" s="57">
        <v>92</v>
      </c>
      <c r="G10" s="202" t="s">
        <v>59</v>
      </c>
      <c r="H10" s="203" t="s">
        <v>59</v>
      </c>
    </row>
    <row r="11" spans="2:8" x14ac:dyDescent="0.25">
      <c r="C11" s="228"/>
      <c r="D11" s="15" t="s">
        <v>4</v>
      </c>
      <c r="E11" s="16">
        <f>SUM(E5:E10)</f>
        <v>266306</v>
      </c>
      <c r="F11" s="16">
        <f>SUM(F5:F10)</f>
        <v>197986</v>
      </c>
      <c r="G11" s="16">
        <f t="shared" ref="G11:G26" si="0">F11-E11</f>
        <v>-68320</v>
      </c>
      <c r="H11" s="64">
        <f t="shared" ref="H11:H26" si="1">G11/E11</f>
        <v>-0.25654697979016622</v>
      </c>
    </row>
    <row r="12" spans="2:8" x14ac:dyDescent="0.25">
      <c r="C12" s="221" t="s">
        <v>14</v>
      </c>
      <c r="D12" s="56" t="s">
        <v>15</v>
      </c>
      <c r="E12" s="57">
        <v>490159</v>
      </c>
      <c r="F12" s="57">
        <v>400010</v>
      </c>
      <c r="G12" s="57">
        <f t="shared" si="0"/>
        <v>-90149</v>
      </c>
      <c r="H12" s="68">
        <f t="shared" si="1"/>
        <v>-0.18391787154780387</v>
      </c>
    </row>
    <row r="13" spans="2:8" x14ac:dyDescent="0.25">
      <c r="C13" s="221"/>
      <c r="D13" s="56" t="s">
        <v>16</v>
      </c>
      <c r="E13" s="57">
        <v>93394</v>
      </c>
      <c r="F13" s="57">
        <v>91872</v>
      </c>
      <c r="G13" s="57">
        <f t="shared" si="0"/>
        <v>-1522</v>
      </c>
      <c r="H13" s="68">
        <f t="shared" si="1"/>
        <v>-1.629655009957813E-2</v>
      </c>
    </row>
    <row r="14" spans="2:8" x14ac:dyDescent="0.25">
      <c r="C14" s="221"/>
      <c r="D14" s="15" t="s">
        <v>4</v>
      </c>
      <c r="E14" s="19">
        <f>SUM(E12:E13)</f>
        <v>583553</v>
      </c>
      <c r="F14" s="19">
        <f>SUM(F12:F13)</f>
        <v>491882</v>
      </c>
      <c r="G14" s="19">
        <f t="shared" si="0"/>
        <v>-91671</v>
      </c>
      <c r="H14" s="17">
        <f t="shared" si="1"/>
        <v>-0.15709112968316502</v>
      </c>
    </row>
    <row r="15" spans="2:8" x14ac:dyDescent="0.25">
      <c r="C15" s="221" t="s">
        <v>17</v>
      </c>
      <c r="D15" s="56" t="s">
        <v>18</v>
      </c>
      <c r="E15" s="57">
        <v>1013171</v>
      </c>
      <c r="F15" s="57">
        <v>1198957</v>
      </c>
      <c r="G15" s="57">
        <f t="shared" si="0"/>
        <v>185786</v>
      </c>
      <c r="H15" s="68">
        <f t="shared" si="1"/>
        <v>0.18337082289169351</v>
      </c>
    </row>
    <row r="16" spans="2:8" x14ac:dyDescent="0.25">
      <c r="C16" s="221"/>
      <c r="D16" s="56" t="s">
        <v>19</v>
      </c>
      <c r="E16" s="57">
        <v>9174</v>
      </c>
      <c r="F16" s="57">
        <v>10033</v>
      </c>
      <c r="G16" s="57">
        <f t="shared" si="0"/>
        <v>859</v>
      </c>
      <c r="H16" s="68">
        <f t="shared" si="1"/>
        <v>9.3634183562241111E-2</v>
      </c>
    </row>
    <row r="17" spans="3:8" x14ac:dyDescent="0.25">
      <c r="C17" s="221"/>
      <c r="D17" s="56" t="s">
        <v>20</v>
      </c>
      <c r="E17" s="57">
        <v>52864</v>
      </c>
      <c r="F17" s="57">
        <v>48315</v>
      </c>
      <c r="G17" s="57">
        <f t="shared" si="0"/>
        <v>-4549</v>
      </c>
      <c r="H17" s="68">
        <f t="shared" si="1"/>
        <v>-8.6050998789346245E-2</v>
      </c>
    </row>
    <row r="18" spans="3:8" x14ac:dyDescent="0.25">
      <c r="C18" s="221"/>
      <c r="D18" s="56" t="s">
        <v>21</v>
      </c>
      <c r="E18" s="57">
        <v>21078</v>
      </c>
      <c r="F18" s="57">
        <v>24092</v>
      </c>
      <c r="G18" s="57">
        <f t="shared" si="0"/>
        <v>3014</v>
      </c>
      <c r="H18" s="68">
        <f t="shared" si="1"/>
        <v>0.14299269380396623</v>
      </c>
    </row>
    <row r="19" spans="3:8" x14ac:dyDescent="0.25">
      <c r="C19" s="221"/>
      <c r="D19" s="56" t="s">
        <v>22</v>
      </c>
      <c r="E19" s="57">
        <v>189</v>
      </c>
      <c r="F19" s="57">
        <v>361</v>
      </c>
      <c r="G19" s="57">
        <f t="shared" si="0"/>
        <v>172</v>
      </c>
      <c r="H19" s="68">
        <f t="shared" si="1"/>
        <v>0.91005291005291</v>
      </c>
    </row>
    <row r="20" spans="3:8" x14ac:dyDescent="0.25">
      <c r="C20" s="221"/>
      <c r="D20" s="15" t="s">
        <v>4</v>
      </c>
      <c r="E20" s="19">
        <f>SUM(E15:E19)</f>
        <v>1096476</v>
      </c>
      <c r="F20" s="19">
        <f>SUM(F15:F19)</f>
        <v>1281758</v>
      </c>
      <c r="G20" s="19">
        <f t="shared" si="0"/>
        <v>185282</v>
      </c>
      <c r="H20" s="17">
        <f t="shared" si="1"/>
        <v>0.16897953078772357</v>
      </c>
    </row>
    <row r="21" spans="3:8" x14ac:dyDescent="0.25">
      <c r="C21" s="223" t="s">
        <v>23</v>
      </c>
      <c r="D21" s="56" t="s">
        <v>24</v>
      </c>
      <c r="E21" s="57">
        <v>673416</v>
      </c>
      <c r="F21" s="57">
        <v>681855</v>
      </c>
      <c r="G21" s="57">
        <f t="shared" si="0"/>
        <v>8439</v>
      </c>
      <c r="H21" s="68">
        <f t="shared" si="1"/>
        <v>1.2531629780106204E-2</v>
      </c>
    </row>
    <row r="22" spans="3:8" x14ac:dyDescent="0.25">
      <c r="C22" s="224"/>
      <c r="D22" s="15" t="s">
        <v>4</v>
      </c>
      <c r="E22" s="19">
        <f>SUM(E21)</f>
        <v>673416</v>
      </c>
      <c r="F22" s="19">
        <f>SUM(F21)</f>
        <v>681855</v>
      </c>
      <c r="G22" s="19">
        <f t="shared" si="0"/>
        <v>8439</v>
      </c>
      <c r="H22" s="17">
        <f t="shared" si="1"/>
        <v>1.2531629780106204E-2</v>
      </c>
    </row>
    <row r="23" spans="3:8" x14ac:dyDescent="0.25">
      <c r="C23" s="229" t="s">
        <v>25</v>
      </c>
      <c r="D23" s="56" t="s">
        <v>26</v>
      </c>
      <c r="E23" s="57">
        <v>2347</v>
      </c>
      <c r="F23" s="57">
        <v>2106</v>
      </c>
      <c r="G23" s="57">
        <f t="shared" si="0"/>
        <v>-241</v>
      </c>
      <c r="H23" s="68">
        <f t="shared" si="1"/>
        <v>-0.10268427780144866</v>
      </c>
    </row>
    <row r="24" spans="3:8" x14ac:dyDescent="0.25">
      <c r="C24" s="230"/>
      <c r="D24" s="56" t="s">
        <v>27</v>
      </c>
      <c r="E24" s="57">
        <v>2016</v>
      </c>
      <c r="F24" s="57">
        <v>2433</v>
      </c>
      <c r="G24" s="57">
        <f t="shared" si="0"/>
        <v>417</v>
      </c>
      <c r="H24" s="68">
        <f t="shared" si="1"/>
        <v>0.20684523809523808</v>
      </c>
    </row>
    <row r="25" spans="3:8" x14ac:dyDescent="0.25">
      <c r="C25" s="230"/>
      <c r="D25" s="56" t="s">
        <v>28</v>
      </c>
      <c r="E25" s="57">
        <v>9636</v>
      </c>
      <c r="F25" s="57">
        <v>5307</v>
      </c>
      <c r="G25" s="57">
        <f t="shared" si="0"/>
        <v>-4329</v>
      </c>
      <c r="H25" s="68">
        <f t="shared" si="1"/>
        <v>-0.44925280199252804</v>
      </c>
    </row>
    <row r="26" spans="3:8" x14ac:dyDescent="0.25">
      <c r="C26" s="230"/>
      <c r="D26" s="56" t="s">
        <v>29</v>
      </c>
      <c r="E26" s="57">
        <v>71</v>
      </c>
      <c r="F26" s="57">
        <v>59</v>
      </c>
      <c r="G26" s="57">
        <f t="shared" si="0"/>
        <v>-12</v>
      </c>
      <c r="H26" s="68">
        <f t="shared" si="1"/>
        <v>-0.16901408450704225</v>
      </c>
    </row>
    <row r="27" spans="3:8" x14ac:dyDescent="0.25">
      <c r="C27" s="230"/>
      <c r="D27" s="59" t="s">
        <v>60</v>
      </c>
      <c r="E27" s="57">
        <v>42</v>
      </c>
      <c r="F27" s="63" t="s">
        <v>59</v>
      </c>
      <c r="G27" s="63" t="s">
        <v>59</v>
      </c>
      <c r="H27" s="63" t="s">
        <v>59</v>
      </c>
    </row>
    <row r="28" spans="3:8" x14ac:dyDescent="0.25">
      <c r="C28" s="230"/>
      <c r="D28" s="58" t="s">
        <v>30</v>
      </c>
      <c r="E28" s="65" t="s">
        <v>59</v>
      </c>
      <c r="F28" s="57">
        <v>31141</v>
      </c>
      <c r="G28" s="63" t="s">
        <v>59</v>
      </c>
      <c r="H28" s="63" t="s">
        <v>59</v>
      </c>
    </row>
    <row r="29" spans="3:8" x14ac:dyDescent="0.25">
      <c r="C29" s="231"/>
      <c r="D29" s="15" t="s">
        <v>4</v>
      </c>
      <c r="E29" s="19">
        <f>SUM(E23:E28)</f>
        <v>14112</v>
      </c>
      <c r="F29" s="19">
        <f>SUM(F23:F28)</f>
        <v>41046</v>
      </c>
      <c r="G29" s="19">
        <f t="shared" ref="G29:G38" si="2">F29-E29</f>
        <v>26934</v>
      </c>
      <c r="H29" s="17">
        <f t="shared" ref="H29:H38" si="3">G29/E29</f>
        <v>1.9085884353741496</v>
      </c>
    </row>
    <row r="30" spans="3:8" x14ac:dyDescent="0.25">
      <c r="C30" s="225" t="s">
        <v>31</v>
      </c>
      <c r="D30" s="56" t="s">
        <v>32</v>
      </c>
      <c r="E30" s="57">
        <v>10308</v>
      </c>
      <c r="F30" s="57">
        <v>10954</v>
      </c>
      <c r="G30" s="57">
        <f t="shared" si="2"/>
        <v>646</v>
      </c>
      <c r="H30" s="68">
        <f t="shared" si="3"/>
        <v>6.2669771051610396E-2</v>
      </c>
    </row>
    <row r="31" spans="3:8" x14ac:dyDescent="0.25">
      <c r="C31" s="226"/>
      <c r="D31" s="56" t="s">
        <v>33</v>
      </c>
      <c r="E31" s="57">
        <v>52710</v>
      </c>
      <c r="F31" s="57">
        <v>51034</v>
      </c>
      <c r="G31" s="57">
        <f t="shared" si="2"/>
        <v>-1676</v>
      </c>
      <c r="H31" s="68">
        <f t="shared" si="3"/>
        <v>-3.1796623031682791E-2</v>
      </c>
    </row>
    <row r="32" spans="3:8" x14ac:dyDescent="0.25">
      <c r="C32" s="226"/>
      <c r="D32" s="56" t="s">
        <v>34</v>
      </c>
      <c r="E32" s="57">
        <v>923</v>
      </c>
      <c r="F32" s="57">
        <v>1046</v>
      </c>
      <c r="G32" s="57">
        <f t="shared" si="2"/>
        <v>123</v>
      </c>
      <c r="H32" s="68">
        <f t="shared" si="3"/>
        <v>0.13326110509209102</v>
      </c>
    </row>
    <row r="33" spans="3:8" x14ac:dyDescent="0.25">
      <c r="C33" s="226"/>
      <c r="D33" s="56" t="s">
        <v>35</v>
      </c>
      <c r="E33" s="57">
        <v>1315</v>
      </c>
      <c r="F33" s="57">
        <v>915</v>
      </c>
      <c r="G33" s="57">
        <f t="shared" si="2"/>
        <v>-400</v>
      </c>
      <c r="H33" s="68">
        <f t="shared" si="3"/>
        <v>-0.30418250950570341</v>
      </c>
    </row>
    <row r="34" spans="3:8" x14ac:dyDescent="0.25">
      <c r="C34" s="226"/>
      <c r="D34" s="56" t="s">
        <v>36</v>
      </c>
      <c r="E34" s="57">
        <v>370</v>
      </c>
      <c r="F34" s="57">
        <v>239</v>
      </c>
      <c r="G34" s="57">
        <f t="shared" si="2"/>
        <v>-131</v>
      </c>
      <c r="H34" s="68">
        <f t="shared" si="3"/>
        <v>-0.35405405405405405</v>
      </c>
    </row>
    <row r="35" spans="3:8" x14ac:dyDescent="0.25">
      <c r="C35" s="226"/>
      <c r="D35" s="56" t="s">
        <v>37</v>
      </c>
      <c r="E35" s="57">
        <v>320404</v>
      </c>
      <c r="F35" s="57">
        <v>303440</v>
      </c>
      <c r="G35" s="57">
        <f t="shared" si="2"/>
        <v>-16964</v>
      </c>
      <c r="H35" s="68">
        <f t="shared" si="3"/>
        <v>-5.294565610916218E-2</v>
      </c>
    </row>
    <row r="36" spans="3:8" x14ac:dyDescent="0.25">
      <c r="C36" s="226"/>
      <c r="D36" s="56" t="s">
        <v>38</v>
      </c>
      <c r="E36" s="57">
        <v>187324</v>
      </c>
      <c r="F36" s="57">
        <v>172839</v>
      </c>
      <c r="G36" s="57">
        <f t="shared" si="2"/>
        <v>-14485</v>
      </c>
      <c r="H36" s="68">
        <f t="shared" si="3"/>
        <v>-7.7325916593709298E-2</v>
      </c>
    </row>
    <row r="37" spans="3:8" x14ac:dyDescent="0.25">
      <c r="C37" s="226"/>
      <c r="D37" s="56" t="s">
        <v>39</v>
      </c>
      <c r="E37" s="57">
        <v>31732</v>
      </c>
      <c r="F37" s="57">
        <v>35790</v>
      </c>
      <c r="G37" s="57">
        <f t="shared" si="2"/>
        <v>4058</v>
      </c>
      <c r="H37" s="68">
        <f t="shared" si="3"/>
        <v>0.12788352451783688</v>
      </c>
    </row>
    <row r="38" spans="3:8" x14ac:dyDescent="0.25">
      <c r="C38" s="227"/>
      <c r="D38" s="15" t="s">
        <v>4</v>
      </c>
      <c r="E38" s="19">
        <f>SUM(E30:E37)</f>
        <v>605086</v>
      </c>
      <c r="F38" s="19">
        <f>SUM(F30:F37)</f>
        <v>576257</v>
      </c>
      <c r="G38" s="19">
        <f t="shared" si="2"/>
        <v>-28829</v>
      </c>
      <c r="H38" s="17">
        <f t="shared" si="3"/>
        <v>-4.7644467067491231E-2</v>
      </c>
    </row>
    <row r="39" spans="3:8" x14ac:dyDescent="0.25">
      <c r="C39" s="15" t="s">
        <v>40</v>
      </c>
      <c r="D39" s="15"/>
      <c r="E39" s="19">
        <f>E11+E14+E20+E22+E29+E38</f>
        <v>3238949</v>
      </c>
      <c r="F39" s="19">
        <f>F11+F14+F20+F22+F29+F38</f>
        <v>3270784</v>
      </c>
      <c r="G39" s="19">
        <f>F39-E39</f>
        <v>31835</v>
      </c>
      <c r="H39" s="17">
        <f>G39/E39</f>
        <v>9.8288055785997249E-3</v>
      </c>
    </row>
  </sheetData>
  <mergeCells count="6">
    <mergeCell ref="C30:C38"/>
    <mergeCell ref="C5:C11"/>
    <mergeCell ref="C12:C14"/>
    <mergeCell ref="C15:C20"/>
    <mergeCell ref="C21:C22"/>
    <mergeCell ref="C23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95"/>
  <sheetViews>
    <sheetView topLeftCell="B49" zoomScaleNormal="100" workbookViewId="0">
      <selection activeCell="H52" sqref="H52"/>
    </sheetView>
  </sheetViews>
  <sheetFormatPr defaultRowHeight="15" x14ac:dyDescent="0.25"/>
  <cols>
    <col min="2" max="2" width="27" customWidth="1"/>
    <col min="3" max="3" width="40.5703125" customWidth="1"/>
    <col min="4" max="4" width="21.5703125" customWidth="1"/>
    <col min="5" max="5" width="27.42578125" bestFit="1" customWidth="1"/>
    <col min="6" max="6" width="22.28515625" customWidth="1"/>
    <col min="7" max="7" width="31.7109375" customWidth="1"/>
    <col min="8" max="8" width="33.42578125" customWidth="1"/>
    <col min="9" max="9" width="5.85546875" customWidth="1"/>
    <col min="10" max="10" width="22.85546875" customWidth="1"/>
    <col min="11" max="11" width="11.140625" customWidth="1"/>
    <col min="12" max="12" width="28.140625" customWidth="1"/>
    <col min="13" max="13" width="47.140625" customWidth="1"/>
    <col min="14" max="14" width="23.42578125" customWidth="1"/>
    <col min="15" max="15" width="24.85546875" customWidth="1"/>
  </cols>
  <sheetData>
    <row r="1" spans="2:15" x14ac:dyDescent="0.25">
      <c r="B1" s="69"/>
      <c r="D1" s="53"/>
    </row>
    <row r="2" spans="2:15" x14ac:dyDescent="0.25">
      <c r="B2" s="69"/>
      <c r="D2" s="53"/>
    </row>
    <row r="3" spans="2:15" x14ac:dyDescent="0.25">
      <c r="B3" s="74" t="s">
        <v>84</v>
      </c>
      <c r="C3" s="74"/>
      <c r="D3" s="75" t="s">
        <v>67</v>
      </c>
      <c r="E3" s="75"/>
      <c r="F3" s="75"/>
      <c r="G3" s="75"/>
      <c r="H3" s="53"/>
      <c r="M3" s="32" t="s">
        <v>43</v>
      </c>
    </row>
    <row r="4" spans="2:15" ht="34.5" thickBot="1" x14ac:dyDescent="0.3">
      <c r="B4" s="76" t="s">
        <v>57</v>
      </c>
      <c r="C4" s="76" t="s">
        <v>1</v>
      </c>
      <c r="D4" s="77" t="s">
        <v>68</v>
      </c>
      <c r="E4" s="77" t="s">
        <v>69</v>
      </c>
      <c r="F4" s="77" t="s">
        <v>70</v>
      </c>
      <c r="G4" s="77" t="s">
        <v>71</v>
      </c>
      <c r="H4" s="78" t="s">
        <v>72</v>
      </c>
      <c r="L4" t="s">
        <v>1</v>
      </c>
      <c r="M4" s="79" t="s">
        <v>72</v>
      </c>
      <c r="O4" s="21" t="s">
        <v>87</v>
      </c>
    </row>
    <row r="5" spans="2:15" x14ac:dyDescent="0.25">
      <c r="B5" s="233" t="s">
        <v>7</v>
      </c>
      <c r="C5" s="62" t="s">
        <v>8</v>
      </c>
      <c r="D5" s="55">
        <v>7423609852</v>
      </c>
      <c r="E5" s="80">
        <v>4.1195507456777067E-2</v>
      </c>
      <c r="F5" s="55">
        <v>134663.41</v>
      </c>
      <c r="G5" s="80">
        <v>3.9593884758509792E-2</v>
      </c>
      <c r="H5" s="53">
        <f>D5/F5</f>
        <v>55127.148881793502</v>
      </c>
      <c r="L5" s="109" t="s">
        <v>34</v>
      </c>
      <c r="M5" s="53">
        <v>236166.88910133843</v>
      </c>
    </row>
    <row r="6" spans="2:15" x14ac:dyDescent="0.25">
      <c r="B6" s="233"/>
      <c r="C6" s="71" t="s">
        <v>9</v>
      </c>
      <c r="D6" s="81">
        <v>2460842882</v>
      </c>
      <c r="E6" s="82">
        <v>1.3655845783446726E-2</v>
      </c>
      <c r="F6" s="81">
        <v>38470.44</v>
      </c>
      <c r="G6" s="82">
        <v>1.13111213207E-2</v>
      </c>
      <c r="H6" s="53">
        <f>D6/F6</f>
        <v>63967.110383972729</v>
      </c>
      <c r="L6" s="71" t="s">
        <v>32</v>
      </c>
      <c r="M6" s="53">
        <v>213383.31677925872</v>
      </c>
    </row>
    <row r="7" spans="2:15" x14ac:dyDescent="0.25">
      <c r="B7" s="233"/>
      <c r="C7" s="71" t="s">
        <v>10</v>
      </c>
      <c r="D7" s="81">
        <v>2816989400</v>
      </c>
      <c r="E7" s="82">
        <v>1.5632193790746908E-2</v>
      </c>
      <c r="F7" s="81">
        <v>36773</v>
      </c>
      <c r="G7" s="82">
        <v>1.0812038134372809E-2</v>
      </c>
      <c r="H7" s="53">
        <f t="shared" ref="H7:H38" si="0">D7/F7</f>
        <v>76604.829630435372</v>
      </c>
      <c r="L7" s="71" t="s">
        <v>35</v>
      </c>
      <c r="M7" s="53">
        <v>196936.30163934425</v>
      </c>
    </row>
    <row r="8" spans="2:15" x14ac:dyDescent="0.25">
      <c r="B8" s="233"/>
      <c r="C8" s="71" t="s">
        <v>11</v>
      </c>
      <c r="D8" s="81">
        <v>4219035</v>
      </c>
      <c r="E8" s="82">
        <v>2.3412502982774404E-5</v>
      </c>
      <c r="F8" s="81">
        <v>59</v>
      </c>
      <c r="G8" s="82">
        <v>1.7347245259510938E-5</v>
      </c>
      <c r="H8" s="53">
        <f t="shared" si="0"/>
        <v>71509.067796610165</v>
      </c>
      <c r="L8" s="71" t="s">
        <v>27</v>
      </c>
      <c r="M8" s="53">
        <v>171134.34457597206</v>
      </c>
    </row>
    <row r="9" spans="2:15" x14ac:dyDescent="0.25">
      <c r="B9" s="233"/>
      <c r="C9" s="71" t="s">
        <v>12</v>
      </c>
      <c r="D9" s="81">
        <v>89103871</v>
      </c>
      <c r="E9" s="82">
        <v>4.9446014208562989E-4</v>
      </c>
      <c r="F9" s="81">
        <v>857</v>
      </c>
      <c r="G9" s="82">
        <v>2.5197608792204871E-4</v>
      </c>
      <c r="H9" s="53">
        <f t="shared" si="0"/>
        <v>103971.84480746792</v>
      </c>
      <c r="L9" s="71" t="s">
        <v>26</v>
      </c>
      <c r="M9" s="53">
        <v>153249.39894849402</v>
      </c>
    </row>
    <row r="10" spans="2:15" x14ac:dyDescent="0.25">
      <c r="B10" s="233"/>
      <c r="C10" s="71" t="s">
        <v>13</v>
      </c>
      <c r="D10" s="81">
        <v>10068242</v>
      </c>
      <c r="E10" s="82">
        <v>5.0878096506318951E-5</v>
      </c>
      <c r="F10" s="81">
        <v>99.03</v>
      </c>
      <c r="G10" s="82">
        <v>2.911691013642997E-5</v>
      </c>
      <c r="H10" s="53">
        <f t="shared" si="0"/>
        <v>101668.60547308896</v>
      </c>
      <c r="L10" s="71" t="s">
        <v>36</v>
      </c>
      <c r="M10" s="53">
        <v>152523.28870292887</v>
      </c>
    </row>
    <row r="11" spans="2:15" x14ac:dyDescent="0.25">
      <c r="B11" s="234"/>
      <c r="C11" s="72" t="s">
        <v>4</v>
      </c>
      <c r="D11" s="83">
        <v>12804833282</v>
      </c>
      <c r="E11" s="84">
        <v>7.1057290922866001E-2</v>
      </c>
      <c r="F11" s="83">
        <v>210921.88</v>
      </c>
      <c r="G11" s="84">
        <v>6.2015484456900596E-2</v>
      </c>
      <c r="H11" s="60">
        <f t="shared" si="0"/>
        <v>60708.890334184391</v>
      </c>
      <c r="L11" s="71" t="s">
        <v>12</v>
      </c>
      <c r="M11" s="53">
        <v>103971.84480746792</v>
      </c>
    </row>
    <row r="12" spans="2:15" x14ac:dyDescent="0.25">
      <c r="B12" s="233" t="s">
        <v>14</v>
      </c>
      <c r="C12" s="71" t="s">
        <v>15</v>
      </c>
      <c r="D12" s="81">
        <v>18219329037</v>
      </c>
      <c r="E12" s="82">
        <v>0.10110371101991587</v>
      </c>
      <c r="F12" s="81">
        <v>425376.42000000004</v>
      </c>
      <c r="G12" s="82">
        <v>0.12506964551445313</v>
      </c>
      <c r="H12" s="53">
        <f t="shared" si="0"/>
        <v>42831.074268291595</v>
      </c>
      <c r="L12" s="71" t="s">
        <v>13</v>
      </c>
      <c r="M12" s="53">
        <v>101668.60547308896</v>
      </c>
    </row>
    <row r="13" spans="2:15" x14ac:dyDescent="0.25">
      <c r="B13" s="233"/>
      <c r="C13" s="71" t="s">
        <v>16</v>
      </c>
      <c r="D13" s="81">
        <v>5002296229</v>
      </c>
      <c r="E13" s="82">
        <v>2.7759019629413753E-2</v>
      </c>
      <c r="F13" s="81">
        <v>102755.14</v>
      </c>
      <c r="G13" s="82">
        <v>3.0212179919582759E-2</v>
      </c>
      <c r="H13" s="53">
        <f t="shared" si="0"/>
        <v>48681.712943994818</v>
      </c>
      <c r="L13" s="71" t="s">
        <v>29</v>
      </c>
      <c r="M13" s="53">
        <v>90760.018187329493</v>
      </c>
    </row>
    <row r="14" spans="2:15" x14ac:dyDescent="0.25">
      <c r="B14" s="233"/>
      <c r="C14" s="72" t="s">
        <v>4</v>
      </c>
      <c r="D14" s="83">
        <v>23221625266</v>
      </c>
      <c r="E14" s="84">
        <v>0.12886273064932963</v>
      </c>
      <c r="F14" s="83">
        <v>528131.56000000006</v>
      </c>
      <c r="G14" s="84">
        <v>0.1552818254340359</v>
      </c>
      <c r="H14" s="60">
        <f t="shared" si="0"/>
        <v>43969.395174944664</v>
      </c>
      <c r="L14" s="71" t="s">
        <v>10</v>
      </c>
      <c r="M14" s="53">
        <v>76604.829630435372</v>
      </c>
    </row>
    <row r="15" spans="2:15" x14ac:dyDescent="0.25">
      <c r="B15" s="232" t="s">
        <v>17</v>
      </c>
      <c r="C15" s="71" t="s">
        <v>18</v>
      </c>
      <c r="D15" s="81">
        <v>50613443228</v>
      </c>
      <c r="E15" s="82">
        <v>0.28086692585959416</v>
      </c>
      <c r="F15" s="81">
        <v>1199103.1599999999</v>
      </c>
      <c r="G15" s="82">
        <v>0.35256163742329805</v>
      </c>
      <c r="H15" s="53">
        <f t="shared" si="0"/>
        <v>42209.415266656462</v>
      </c>
      <c r="L15" s="71" t="s">
        <v>22</v>
      </c>
      <c r="M15" s="53">
        <v>73047.7052568668</v>
      </c>
    </row>
    <row r="16" spans="2:15" x14ac:dyDescent="0.25">
      <c r="B16" s="233"/>
      <c r="C16" s="71" t="s">
        <v>19</v>
      </c>
      <c r="D16" s="81">
        <v>535439255</v>
      </c>
      <c r="E16" s="82">
        <v>2.9712892058923438E-3</v>
      </c>
      <c r="F16" s="81">
        <v>10617.38</v>
      </c>
      <c r="G16" s="82">
        <v>3.1217338114140039E-3</v>
      </c>
      <c r="H16" s="53">
        <f t="shared" si="0"/>
        <v>50430.450355925852</v>
      </c>
      <c r="L16" s="71" t="s">
        <v>11</v>
      </c>
      <c r="M16" s="53">
        <v>71509.067796610165</v>
      </c>
    </row>
    <row r="17" spans="2:13" x14ac:dyDescent="0.25">
      <c r="B17" s="233"/>
      <c r="C17" s="71" t="s">
        <v>20</v>
      </c>
      <c r="D17" s="81">
        <v>4033620791</v>
      </c>
      <c r="E17" s="82">
        <v>2.2383592172302041E-2</v>
      </c>
      <c r="F17" s="81">
        <v>62680.81</v>
      </c>
      <c r="G17" s="82">
        <v>1.8429481087030606E-2</v>
      </c>
      <c r="H17" s="53">
        <f t="shared" si="0"/>
        <v>64351.765572270051</v>
      </c>
      <c r="L17" s="71" t="s">
        <v>30</v>
      </c>
      <c r="M17" s="53">
        <v>70089.977018186546</v>
      </c>
    </row>
    <row r="18" spans="2:13" x14ac:dyDescent="0.25">
      <c r="B18" s="233"/>
      <c r="C18" s="71" t="s">
        <v>21</v>
      </c>
      <c r="D18" s="81">
        <v>1784511250</v>
      </c>
      <c r="E18" s="82">
        <v>9.9027087861132887E-3</v>
      </c>
      <c r="F18" s="81">
        <v>27837.18</v>
      </c>
      <c r="G18" s="82">
        <v>8.1847184541212325E-3</v>
      </c>
      <c r="H18" s="53">
        <f t="shared" si="0"/>
        <v>64105.317061570175</v>
      </c>
      <c r="L18" s="71" t="s">
        <v>33</v>
      </c>
      <c r="M18" s="53">
        <v>68811.283614845001</v>
      </c>
    </row>
    <row r="19" spans="2:13" x14ac:dyDescent="0.25">
      <c r="B19" s="233"/>
      <c r="C19" s="71" t="s">
        <v>22</v>
      </c>
      <c r="D19" s="81">
        <v>29333767</v>
      </c>
      <c r="E19" s="82">
        <v>1.6278056650004309E-4</v>
      </c>
      <c r="F19" s="81">
        <v>401.57</v>
      </c>
      <c r="G19" s="82">
        <v>1.1807005557392894E-4</v>
      </c>
      <c r="H19" s="53">
        <f t="shared" si="0"/>
        <v>73047.7052568668</v>
      </c>
      <c r="L19" s="71" t="s">
        <v>37</v>
      </c>
      <c r="M19" s="53">
        <v>65065.392650935937</v>
      </c>
    </row>
    <row r="20" spans="2:13" x14ac:dyDescent="0.25">
      <c r="B20" s="233"/>
      <c r="C20" s="72" t="s">
        <v>4</v>
      </c>
      <c r="D20" s="83">
        <v>56996348291</v>
      </c>
      <c r="E20" s="84">
        <v>0.31628729659040189</v>
      </c>
      <c r="F20" s="83">
        <v>1300640.1000000001</v>
      </c>
      <c r="G20" s="84">
        <v>0.38241564083143786</v>
      </c>
      <c r="H20" s="60">
        <f t="shared" si="0"/>
        <v>43821.767675008632</v>
      </c>
      <c r="L20" s="71" t="s">
        <v>38</v>
      </c>
      <c r="M20" s="53">
        <v>64517.406690619595</v>
      </c>
    </row>
    <row r="21" spans="2:13" x14ac:dyDescent="0.25">
      <c r="B21" s="232" t="s">
        <v>23</v>
      </c>
      <c r="C21" s="71" t="s">
        <v>24</v>
      </c>
      <c r="D21" s="81">
        <v>44292247397</v>
      </c>
      <c r="E21" s="82">
        <v>0.24578899542100133</v>
      </c>
      <c r="F21" s="81">
        <v>739838.34000000008</v>
      </c>
      <c r="G21" s="82">
        <v>0.21752808705710922</v>
      </c>
      <c r="H21" s="53">
        <f t="shared" si="0"/>
        <v>59867.466988801898</v>
      </c>
      <c r="L21" s="71" t="s">
        <v>20</v>
      </c>
      <c r="M21" s="53">
        <v>64351.765572270051</v>
      </c>
    </row>
    <row r="22" spans="2:13" x14ac:dyDescent="0.25">
      <c r="B22" s="233" t="s">
        <v>58</v>
      </c>
      <c r="C22" s="72" t="s">
        <v>4</v>
      </c>
      <c r="D22" s="83">
        <v>44292247397</v>
      </c>
      <c r="E22" s="84">
        <v>0.24578899542100133</v>
      </c>
      <c r="F22" s="83">
        <v>739838.34000000008</v>
      </c>
      <c r="G22" s="84">
        <v>0.21752808705710922</v>
      </c>
      <c r="H22" s="60">
        <f t="shared" si="0"/>
        <v>59867.466988801898</v>
      </c>
      <c r="L22" s="71" t="s">
        <v>21</v>
      </c>
      <c r="M22" s="53">
        <v>64105.317061570175</v>
      </c>
    </row>
    <row r="23" spans="2:13" x14ac:dyDescent="0.25">
      <c r="B23" s="232" t="s">
        <v>25</v>
      </c>
      <c r="C23" s="71" t="s">
        <v>26</v>
      </c>
      <c r="D23" s="81">
        <v>343952951</v>
      </c>
      <c r="E23" s="82">
        <v>1.9086827891263186E-3</v>
      </c>
      <c r="F23" s="81">
        <v>2244.4</v>
      </c>
      <c r="G23" s="82">
        <v>6.5990097051603987E-4</v>
      </c>
      <c r="H23" s="53">
        <f t="shared" si="0"/>
        <v>153249.39894849402</v>
      </c>
      <c r="L23" s="71" t="s">
        <v>9</v>
      </c>
      <c r="M23" s="53">
        <v>63967.110383972729</v>
      </c>
    </row>
    <row r="24" spans="2:13" x14ac:dyDescent="0.25">
      <c r="B24" s="233"/>
      <c r="C24" s="71" t="s">
        <v>27</v>
      </c>
      <c r="D24" s="81">
        <v>431540920</v>
      </c>
      <c r="E24" s="82">
        <v>2.3947308037712911E-3</v>
      </c>
      <c r="F24" s="81">
        <v>2521.65</v>
      </c>
      <c r="G24" s="82">
        <v>7.4141832218043661E-4</v>
      </c>
      <c r="H24" s="53">
        <f t="shared" si="0"/>
        <v>171134.34457597206</v>
      </c>
      <c r="L24" s="71" t="s">
        <v>28</v>
      </c>
      <c r="M24" s="53">
        <v>62006.674707573038</v>
      </c>
    </row>
    <row r="25" spans="2:13" x14ac:dyDescent="0.25">
      <c r="B25" s="233"/>
      <c r="C25" s="71" t="s">
        <v>28</v>
      </c>
      <c r="D25" s="81">
        <v>355752755</v>
      </c>
      <c r="E25" s="82">
        <v>1.9741629158249959E-3</v>
      </c>
      <c r="F25" s="81">
        <v>5737.33</v>
      </c>
      <c r="G25" s="82">
        <v>1.6868961126228796E-3</v>
      </c>
      <c r="H25" s="53">
        <f t="shared" si="0"/>
        <v>62006.674707573038</v>
      </c>
      <c r="L25" s="71" t="s">
        <v>24</v>
      </c>
      <c r="M25" s="53">
        <v>59867.466988801898</v>
      </c>
    </row>
    <row r="26" spans="2:13" x14ac:dyDescent="0.25">
      <c r="B26" s="233"/>
      <c r="C26" s="71" t="s">
        <v>29</v>
      </c>
      <c r="D26" s="81">
        <v>5988346</v>
      </c>
      <c r="E26" s="82">
        <v>3.3230861698678766E-5</v>
      </c>
      <c r="F26" s="81">
        <v>65.98</v>
      </c>
      <c r="G26" s="82">
        <v>1.939951258004291E-5</v>
      </c>
      <c r="H26" s="53">
        <f t="shared" si="0"/>
        <v>90760.018187329493</v>
      </c>
      <c r="L26" s="71" t="s">
        <v>39</v>
      </c>
      <c r="M26" s="53">
        <v>58996.94531336661</v>
      </c>
    </row>
    <row r="27" spans="2:13" x14ac:dyDescent="0.25">
      <c r="B27" s="233"/>
      <c r="C27" s="71" t="s">
        <v>30</v>
      </c>
      <c r="D27" s="81">
        <v>2417272940</v>
      </c>
      <c r="E27" s="82">
        <v>1.3414065045189208E-2</v>
      </c>
      <c r="F27" s="81">
        <v>34488.14</v>
      </c>
      <c r="G27" s="82">
        <v>1.0140241069904229E-2</v>
      </c>
      <c r="H27" s="53">
        <f t="shared" si="0"/>
        <v>70089.977018186546</v>
      </c>
      <c r="L27" s="71" t="s">
        <v>8</v>
      </c>
      <c r="M27" s="53">
        <v>55127.148881793502</v>
      </c>
    </row>
    <row r="28" spans="2:13" x14ac:dyDescent="0.25">
      <c r="B28" s="233"/>
      <c r="C28" s="72" t="s">
        <v>4</v>
      </c>
      <c r="D28" s="83">
        <v>3554507912</v>
      </c>
      <c r="E28" s="84">
        <v>1.9896201121313854E-2</v>
      </c>
      <c r="F28" s="83">
        <v>45057.5</v>
      </c>
      <c r="G28" s="84">
        <v>1.3247855987803628E-2</v>
      </c>
      <c r="H28" s="60">
        <f t="shared" si="0"/>
        <v>78888.263041668979</v>
      </c>
      <c r="L28" s="71" t="s">
        <v>19</v>
      </c>
      <c r="M28" s="53">
        <v>50430.450355925852</v>
      </c>
    </row>
    <row r="29" spans="2:13" x14ac:dyDescent="0.25">
      <c r="B29" s="232" t="s">
        <v>31</v>
      </c>
      <c r="C29" s="71" t="s">
        <v>32</v>
      </c>
      <c r="D29" s="81">
        <v>2337400852</v>
      </c>
      <c r="E29" s="82">
        <v>1.2970834425262989E-2</v>
      </c>
      <c r="F29" s="81">
        <v>10954</v>
      </c>
      <c r="G29" s="82">
        <v>3.2207071961471664E-3</v>
      </c>
      <c r="H29" s="53">
        <f t="shared" si="0"/>
        <v>213383.31677925872</v>
      </c>
      <c r="L29" s="71" t="s">
        <v>73</v>
      </c>
      <c r="M29" s="53">
        <v>48681.712943994818</v>
      </c>
    </row>
    <row r="30" spans="2:13" x14ac:dyDescent="0.25">
      <c r="B30" s="233"/>
      <c r="C30" s="71" t="s">
        <v>33</v>
      </c>
      <c r="D30" s="81">
        <v>3511715048</v>
      </c>
      <c r="E30" s="82">
        <v>1.9487403881682363E-2</v>
      </c>
      <c r="F30" s="81">
        <v>51034</v>
      </c>
      <c r="G30" s="82">
        <v>1.5005073128370868E-2</v>
      </c>
      <c r="H30" s="53">
        <f t="shared" si="0"/>
        <v>68811.283614845001</v>
      </c>
      <c r="L30" s="71" t="s">
        <v>15</v>
      </c>
      <c r="M30" s="53">
        <v>42831.074268291595</v>
      </c>
    </row>
    <row r="31" spans="2:13" x14ac:dyDescent="0.25">
      <c r="B31" s="233"/>
      <c r="C31" s="71" t="s">
        <v>34</v>
      </c>
      <c r="D31" s="81">
        <v>247030566</v>
      </c>
      <c r="E31" s="82">
        <v>1.3708357155869646E-3</v>
      </c>
      <c r="F31" s="81">
        <v>1046</v>
      </c>
      <c r="G31" s="82">
        <v>3.0754607697370238E-4</v>
      </c>
      <c r="H31" s="53">
        <f t="shared" si="0"/>
        <v>236166.88910133843</v>
      </c>
      <c r="L31" s="71" t="s">
        <v>18</v>
      </c>
      <c r="M31" s="53">
        <v>42209.415266656462</v>
      </c>
    </row>
    <row r="32" spans="2:13" x14ac:dyDescent="0.25">
      <c r="B32" s="233"/>
      <c r="C32" s="71" t="s">
        <v>35</v>
      </c>
      <c r="D32" s="81">
        <v>180196716</v>
      </c>
      <c r="E32" s="82">
        <v>9.9995760898787325E-4</v>
      </c>
      <c r="F32" s="81">
        <v>915</v>
      </c>
      <c r="G32" s="82">
        <v>2.6902931207546622E-4</v>
      </c>
      <c r="H32" s="53">
        <f t="shared" si="0"/>
        <v>196936.30163934425</v>
      </c>
    </row>
    <row r="33" spans="2:8" x14ac:dyDescent="0.25">
      <c r="B33" s="233"/>
      <c r="C33" s="71" t="s">
        <v>36</v>
      </c>
      <c r="D33" s="81">
        <v>36453066</v>
      </c>
      <c r="E33" s="82">
        <v>2.0228737530176265E-4</v>
      </c>
      <c r="F33" s="81">
        <v>239</v>
      </c>
      <c r="G33" s="82">
        <v>7.0271044356323971E-5</v>
      </c>
      <c r="H33" s="53">
        <f t="shared" si="0"/>
        <v>152523.28870292887</v>
      </c>
    </row>
    <row r="34" spans="2:8" x14ac:dyDescent="0.25">
      <c r="B34" s="233"/>
      <c r="C34" s="71" t="s">
        <v>37</v>
      </c>
      <c r="D34" s="81">
        <v>19743442746</v>
      </c>
      <c r="E34" s="82">
        <v>0.10956140733152502</v>
      </c>
      <c r="F34" s="81">
        <v>303440</v>
      </c>
      <c r="G34" s="82">
        <v>8.9217764432983029E-2</v>
      </c>
      <c r="H34" s="53">
        <f t="shared" si="0"/>
        <v>65065.392650935937</v>
      </c>
    </row>
    <row r="35" spans="2:8" x14ac:dyDescent="0.25">
      <c r="B35" s="233"/>
      <c r="C35" s="71" t="s">
        <v>38</v>
      </c>
      <c r="D35" s="81">
        <v>11151124055</v>
      </c>
      <c r="E35" s="82">
        <v>6.1880435976230323E-2</v>
      </c>
      <c r="F35" s="81">
        <v>172839</v>
      </c>
      <c r="G35" s="82">
        <v>5.0818313956078151E-2</v>
      </c>
      <c r="H35" s="53">
        <f t="shared" si="0"/>
        <v>64517.406690619595</v>
      </c>
    </row>
    <row r="36" spans="2:8" x14ac:dyDescent="0.25">
      <c r="B36" s="233"/>
      <c r="C36" s="71" t="s">
        <v>39</v>
      </c>
      <c r="D36" s="81">
        <v>2127429848</v>
      </c>
      <c r="E36" s="82">
        <v>1.1805651686213387E-2</v>
      </c>
      <c r="F36" s="81">
        <v>36060</v>
      </c>
      <c r="G36" s="82">
        <v>1.060240108572821E-2</v>
      </c>
      <c r="H36" s="53">
        <f t="shared" si="0"/>
        <v>58996.94531336661</v>
      </c>
    </row>
    <row r="37" spans="2:8" x14ac:dyDescent="0.25">
      <c r="B37" s="233"/>
      <c r="C37" s="72" t="s">
        <v>4</v>
      </c>
      <c r="D37" s="83">
        <v>39334792897</v>
      </c>
      <c r="E37" s="84">
        <v>0.21827881400079069</v>
      </c>
      <c r="F37" s="83">
        <v>576527</v>
      </c>
      <c r="G37" s="84">
        <v>0.16951110623271293</v>
      </c>
      <c r="H37" s="60">
        <f t="shared" si="0"/>
        <v>68227.147899404532</v>
      </c>
    </row>
    <row r="38" spans="2:8" x14ac:dyDescent="0.25">
      <c r="B38" s="85" t="s">
        <v>40</v>
      </c>
      <c r="C38" s="72"/>
      <c r="D38" s="83">
        <v>180204355045</v>
      </c>
      <c r="E38" s="84">
        <v>1</v>
      </c>
      <c r="F38" s="83">
        <v>3401116.38</v>
      </c>
      <c r="G38" s="84">
        <v>1</v>
      </c>
      <c r="H38" s="60">
        <f t="shared" si="0"/>
        <v>52983.883793179695</v>
      </c>
    </row>
    <row r="42" spans="2:8" ht="23.25" thickBot="1" x14ac:dyDescent="0.3">
      <c r="C42" s="76" t="s">
        <v>0</v>
      </c>
      <c r="D42" s="34" t="s">
        <v>74</v>
      </c>
      <c r="E42" s="34" t="s">
        <v>75</v>
      </c>
      <c r="G42" s="86"/>
    </row>
    <row r="43" spans="2:8" x14ac:dyDescent="0.25">
      <c r="C43" s="27" t="s">
        <v>17</v>
      </c>
      <c r="D43" s="83">
        <v>56996348291</v>
      </c>
      <c r="E43" s="84">
        <v>0.316287296590402</v>
      </c>
      <c r="F43" s="70">
        <f>D43/$D$49</f>
        <v>0.31628729659040189</v>
      </c>
      <c r="G43" s="86"/>
    </row>
    <row r="44" spans="2:8" x14ac:dyDescent="0.25">
      <c r="C44" s="27" t="s">
        <v>23</v>
      </c>
      <c r="D44" s="83">
        <v>44292247397</v>
      </c>
      <c r="E44" s="84">
        <v>0.24578899542100133</v>
      </c>
      <c r="F44" s="70">
        <f t="shared" ref="F44:F49" si="1">D44/$D$49</f>
        <v>0.24578899542100133</v>
      </c>
      <c r="G44" s="86"/>
    </row>
    <row r="45" spans="2:8" x14ac:dyDescent="0.25">
      <c r="C45" s="27" t="s">
        <v>42</v>
      </c>
      <c r="D45" s="83">
        <v>39334792897</v>
      </c>
      <c r="E45" s="84">
        <v>0.21827881400079069</v>
      </c>
      <c r="F45" s="70">
        <f t="shared" si="1"/>
        <v>0.21827881400079069</v>
      </c>
      <c r="G45" s="86"/>
    </row>
    <row r="46" spans="2:8" x14ac:dyDescent="0.25">
      <c r="C46" s="27" t="s">
        <v>14</v>
      </c>
      <c r="D46" s="83">
        <v>23221625266</v>
      </c>
      <c r="E46" s="84">
        <v>0.12886273064932963</v>
      </c>
      <c r="F46" s="70">
        <f t="shared" si="1"/>
        <v>0.12886273064932963</v>
      </c>
      <c r="G46" s="86"/>
    </row>
    <row r="47" spans="2:8" x14ac:dyDescent="0.25">
      <c r="C47" s="27" t="s">
        <v>7</v>
      </c>
      <c r="D47" s="83">
        <v>12804833282</v>
      </c>
      <c r="E47" s="84">
        <v>7.1057290922866001E-2</v>
      </c>
      <c r="F47" s="70">
        <f t="shared" si="1"/>
        <v>7.1057290922866001E-2</v>
      </c>
      <c r="G47" s="86"/>
    </row>
    <row r="48" spans="2:8" x14ac:dyDescent="0.25">
      <c r="C48" s="28" t="s">
        <v>76</v>
      </c>
      <c r="D48" s="83">
        <v>3554507912</v>
      </c>
      <c r="E48" s="84">
        <v>1.9896201121313854E-2</v>
      </c>
      <c r="F48" s="70">
        <f t="shared" si="1"/>
        <v>1.9724872415610491E-2</v>
      </c>
    </row>
    <row r="49" spans="3:7" x14ac:dyDescent="0.25">
      <c r="C49" s="87" t="s">
        <v>4</v>
      </c>
      <c r="D49" s="88">
        <f>SUM(D43:D48)</f>
        <v>180204355045</v>
      </c>
      <c r="E49" s="89">
        <f>SUM(E43:E48)</f>
        <v>1.0001713287057037</v>
      </c>
      <c r="F49" s="70">
        <f t="shared" si="1"/>
        <v>1</v>
      </c>
      <c r="G49" s="53"/>
    </row>
    <row r="52" spans="3:7" x14ac:dyDescent="0.25">
      <c r="C52" s="38" t="s">
        <v>85</v>
      </c>
    </row>
    <row r="67" spans="2:8" ht="23.25" thickBot="1" x14ac:dyDescent="0.3">
      <c r="C67" s="90" t="s">
        <v>77</v>
      </c>
      <c r="D67" s="77" t="s">
        <v>68</v>
      </c>
      <c r="G67" s="77" t="s">
        <v>68</v>
      </c>
    </row>
    <row r="68" spans="2:8" x14ac:dyDescent="0.25">
      <c r="B68" s="110"/>
      <c r="C68" s="109" t="s">
        <v>18</v>
      </c>
      <c r="D68" s="110">
        <v>50613443228</v>
      </c>
      <c r="F68" s="62" t="s">
        <v>18</v>
      </c>
      <c r="G68" s="55">
        <v>50613443228</v>
      </c>
      <c r="H68" s="41">
        <f>G68/$G$74*100</f>
        <v>28.086692585959415</v>
      </c>
    </row>
    <row r="69" spans="2:8" x14ac:dyDescent="0.25">
      <c r="B69" s="81"/>
      <c r="C69" s="71" t="s">
        <v>24</v>
      </c>
      <c r="D69" s="81">
        <v>44292247397</v>
      </c>
      <c r="F69" s="71" t="s">
        <v>24</v>
      </c>
      <c r="G69" s="81">
        <v>44292247397</v>
      </c>
      <c r="H69" s="41">
        <f t="shared" ref="H69:H74" si="2">G69/$G$74*100</f>
        <v>24.578899542100132</v>
      </c>
    </row>
    <row r="70" spans="2:8" x14ac:dyDescent="0.25">
      <c r="B70" s="81"/>
      <c r="C70" s="71" t="s">
        <v>37</v>
      </c>
      <c r="D70" s="81">
        <v>19743442746</v>
      </c>
      <c r="F70" s="71" t="s">
        <v>37</v>
      </c>
      <c r="G70" s="81">
        <v>19743442746</v>
      </c>
      <c r="H70" s="41">
        <f t="shared" si="2"/>
        <v>10.956140733152502</v>
      </c>
    </row>
    <row r="71" spans="2:8" x14ac:dyDescent="0.25">
      <c r="B71" s="81"/>
      <c r="C71" s="71" t="s">
        <v>15</v>
      </c>
      <c r="D71" s="81">
        <v>18219329037</v>
      </c>
      <c r="F71" s="71" t="s">
        <v>15</v>
      </c>
      <c r="G71" s="81">
        <v>18219329037</v>
      </c>
      <c r="H71" s="41">
        <f t="shared" si="2"/>
        <v>10.110371101991587</v>
      </c>
    </row>
    <row r="72" spans="2:8" x14ac:dyDescent="0.25">
      <c r="B72" s="81"/>
      <c r="C72" s="71" t="s">
        <v>38</v>
      </c>
      <c r="D72" s="81">
        <v>11151124055</v>
      </c>
      <c r="F72" s="71" t="s">
        <v>38</v>
      </c>
      <c r="G72" s="81">
        <v>11151124055</v>
      </c>
      <c r="H72" s="41">
        <f t="shared" si="2"/>
        <v>6.1880435976230324</v>
      </c>
    </row>
    <row r="73" spans="2:8" x14ac:dyDescent="0.25">
      <c r="B73" s="81"/>
      <c r="C73" s="71" t="s">
        <v>8</v>
      </c>
      <c r="D73" s="81">
        <v>7423609852</v>
      </c>
      <c r="F73" s="62" t="s">
        <v>47</v>
      </c>
      <c r="G73" s="81">
        <f>SUM(D73:D94)</f>
        <v>36184768582</v>
      </c>
      <c r="H73" s="41">
        <f t="shared" si="2"/>
        <v>20.07985243917333</v>
      </c>
    </row>
    <row r="74" spans="2:8" x14ac:dyDescent="0.25">
      <c r="B74" s="81"/>
      <c r="C74" s="71" t="s">
        <v>16</v>
      </c>
      <c r="D74" s="81">
        <v>5002296229</v>
      </c>
      <c r="F74" s="90" t="s">
        <v>78</v>
      </c>
      <c r="G74" s="91">
        <f>SUM(G68:G73)</f>
        <v>180204355045</v>
      </c>
      <c r="H74" s="41">
        <f t="shared" si="2"/>
        <v>100</v>
      </c>
    </row>
    <row r="75" spans="2:8" x14ac:dyDescent="0.25">
      <c r="B75" s="81"/>
      <c r="C75" s="71" t="s">
        <v>20</v>
      </c>
      <c r="D75" s="81">
        <v>4033620791</v>
      </c>
    </row>
    <row r="76" spans="2:8" x14ac:dyDescent="0.25">
      <c r="B76" s="81"/>
      <c r="C76" s="71" t="s">
        <v>33</v>
      </c>
      <c r="D76" s="81">
        <v>3511715048</v>
      </c>
    </row>
    <row r="77" spans="2:8" x14ac:dyDescent="0.25">
      <c r="B77" s="81"/>
      <c r="C77" s="71" t="s">
        <v>10</v>
      </c>
      <c r="D77" s="81">
        <v>2816989400</v>
      </c>
      <c r="F77" s="38" t="s">
        <v>86</v>
      </c>
    </row>
    <row r="78" spans="2:8" x14ac:dyDescent="0.25">
      <c r="B78" s="81"/>
      <c r="C78" s="71" t="s">
        <v>9</v>
      </c>
      <c r="D78" s="81">
        <v>2460842882</v>
      </c>
    </row>
    <row r="79" spans="2:8" x14ac:dyDescent="0.25">
      <c r="B79" s="81"/>
      <c r="C79" s="71" t="s">
        <v>30</v>
      </c>
      <c r="D79" s="81">
        <v>2417272940</v>
      </c>
    </row>
    <row r="80" spans="2:8" x14ac:dyDescent="0.25">
      <c r="B80" s="81"/>
      <c r="C80" s="71" t="s">
        <v>32</v>
      </c>
      <c r="D80" s="81">
        <v>2337400852</v>
      </c>
    </row>
    <row r="81" spans="2:4" x14ac:dyDescent="0.25">
      <c r="B81" s="81"/>
      <c r="C81" s="71" t="s">
        <v>39</v>
      </c>
      <c r="D81" s="81">
        <v>2127429848</v>
      </c>
    </row>
    <row r="82" spans="2:4" x14ac:dyDescent="0.25">
      <c r="B82" s="81"/>
      <c r="C82" s="71" t="s">
        <v>21</v>
      </c>
      <c r="D82" s="81">
        <v>1784511250</v>
      </c>
    </row>
    <row r="83" spans="2:4" x14ac:dyDescent="0.25">
      <c r="B83" s="81"/>
      <c r="C83" s="71" t="s">
        <v>19</v>
      </c>
      <c r="D83" s="81">
        <v>535439255</v>
      </c>
    </row>
    <row r="84" spans="2:4" x14ac:dyDescent="0.25">
      <c r="B84" s="81"/>
      <c r="C84" s="71" t="s">
        <v>27</v>
      </c>
      <c r="D84" s="81">
        <v>431540920</v>
      </c>
    </row>
    <row r="85" spans="2:4" x14ac:dyDescent="0.25">
      <c r="B85" s="81"/>
      <c r="C85" s="71" t="s">
        <v>28</v>
      </c>
      <c r="D85" s="81">
        <v>355752755</v>
      </c>
    </row>
    <row r="86" spans="2:4" x14ac:dyDescent="0.25">
      <c r="B86" s="81"/>
      <c r="C86" s="71" t="s">
        <v>26</v>
      </c>
      <c r="D86" s="81">
        <v>343952951</v>
      </c>
    </row>
    <row r="87" spans="2:4" x14ac:dyDescent="0.25">
      <c r="B87" s="81"/>
      <c r="C87" s="71" t="s">
        <v>34</v>
      </c>
      <c r="D87" s="81">
        <v>247030566</v>
      </c>
    </row>
    <row r="88" spans="2:4" x14ac:dyDescent="0.25">
      <c r="B88" s="81"/>
      <c r="C88" s="71" t="s">
        <v>35</v>
      </c>
      <c r="D88" s="81">
        <v>180196716</v>
      </c>
    </row>
    <row r="89" spans="2:4" x14ac:dyDescent="0.25">
      <c r="B89" s="81"/>
      <c r="C89" s="71" t="s">
        <v>12</v>
      </c>
      <c r="D89" s="81">
        <v>89103871</v>
      </c>
    </row>
    <row r="90" spans="2:4" x14ac:dyDescent="0.25">
      <c r="B90" s="81"/>
      <c r="C90" s="71" t="s">
        <v>36</v>
      </c>
      <c r="D90" s="81">
        <v>36453066</v>
      </c>
    </row>
    <row r="91" spans="2:4" x14ac:dyDescent="0.25">
      <c r="B91" s="81"/>
      <c r="C91" s="71" t="s">
        <v>22</v>
      </c>
      <c r="D91" s="81">
        <v>29333767</v>
      </c>
    </row>
    <row r="92" spans="2:4" x14ac:dyDescent="0.25">
      <c r="B92" s="81"/>
      <c r="C92" s="71" t="s">
        <v>13</v>
      </c>
      <c r="D92" s="81">
        <v>10068242</v>
      </c>
    </row>
    <row r="93" spans="2:4" x14ac:dyDescent="0.25">
      <c r="B93" s="81"/>
      <c r="C93" s="71" t="s">
        <v>29</v>
      </c>
      <c r="D93" s="81">
        <v>5988346</v>
      </c>
    </row>
    <row r="94" spans="2:4" x14ac:dyDescent="0.25">
      <c r="B94" s="81"/>
      <c r="C94" s="71" t="s">
        <v>11</v>
      </c>
      <c r="D94" s="81">
        <v>4219035</v>
      </c>
    </row>
    <row r="95" spans="2:4" x14ac:dyDescent="0.25">
      <c r="B95" s="53"/>
      <c r="C95" s="47"/>
      <c r="D95" s="48">
        <f>SUM(D68:D94)</f>
        <v>180204355045</v>
      </c>
    </row>
  </sheetData>
  <sortState ref="L85:M111">
    <sortCondition descending="1" ref="M85:M111"/>
  </sortState>
  <mergeCells count="6">
    <mergeCell ref="B29:B37"/>
    <mergeCell ref="B5:B11"/>
    <mergeCell ref="B12:B14"/>
    <mergeCell ref="B15:B20"/>
    <mergeCell ref="B21:B22"/>
    <mergeCell ref="B23:B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67"/>
  <sheetViews>
    <sheetView topLeftCell="C40" zoomScale="110" zoomScaleNormal="110" workbookViewId="0">
      <selection activeCell="H65" sqref="H65"/>
    </sheetView>
  </sheetViews>
  <sheetFormatPr defaultRowHeight="15" x14ac:dyDescent="0.25"/>
  <cols>
    <col min="1" max="1" width="32" customWidth="1"/>
    <col min="2" max="2" width="33.42578125" customWidth="1"/>
    <col min="3" max="3" width="40.7109375" bestFit="1" customWidth="1"/>
    <col min="4" max="4" width="37.42578125" customWidth="1"/>
    <col min="5" max="5" width="25.42578125" style="53" customWidth="1"/>
    <col min="6" max="6" width="20" style="53" customWidth="1"/>
    <col min="7" max="7" width="24.140625" bestFit="1" customWidth="1"/>
    <col min="8" max="8" width="16.140625" customWidth="1"/>
    <col min="9" max="9" width="15.7109375" customWidth="1"/>
    <col min="11" max="11" width="19" customWidth="1"/>
    <col min="12" max="12" width="42.7109375" customWidth="1"/>
    <col min="13" max="13" width="16.42578125" customWidth="1"/>
  </cols>
  <sheetData>
    <row r="1" spans="2:11" ht="15" customHeight="1" x14ac:dyDescent="0.25">
      <c r="K1" s="111"/>
    </row>
    <row r="2" spans="2:11" ht="15" customHeight="1" x14ac:dyDescent="0.25">
      <c r="B2" s="32" t="s">
        <v>90</v>
      </c>
      <c r="D2" s="53"/>
      <c r="K2" s="111"/>
    </row>
    <row r="3" spans="2:11" ht="15" customHeight="1" x14ac:dyDescent="0.25">
      <c r="D3" s="53"/>
    </row>
    <row r="4" spans="2:11" ht="45.75" thickBot="1" x14ac:dyDescent="0.3">
      <c r="B4" s="76" t="s">
        <v>0</v>
      </c>
      <c r="C4" s="76" t="s">
        <v>1</v>
      </c>
      <c r="D4" s="77" t="s">
        <v>80</v>
      </c>
      <c r="E4" s="77" t="s">
        <v>88</v>
      </c>
      <c r="F4" s="77" t="s">
        <v>89</v>
      </c>
    </row>
    <row r="5" spans="2:11" x14ac:dyDescent="0.25">
      <c r="B5" s="237" t="s">
        <v>7</v>
      </c>
      <c r="C5" s="62" t="s">
        <v>8</v>
      </c>
      <c r="D5" s="55">
        <v>32914.570769704049</v>
      </c>
      <c r="E5" s="55">
        <v>35292.942315218163</v>
      </c>
      <c r="F5" s="55">
        <f>E5-D5</f>
        <v>2378.3715455141137</v>
      </c>
    </row>
    <row r="6" spans="2:11" x14ac:dyDescent="0.25">
      <c r="B6" s="237"/>
      <c r="C6" s="92" t="s">
        <v>9</v>
      </c>
      <c r="D6" s="98">
        <v>39739.817703283588</v>
      </c>
      <c r="E6" s="98">
        <v>42792.058867631291</v>
      </c>
      <c r="F6" s="98">
        <f t="shared" ref="F6:F32" si="0">E6-D6</f>
        <v>3052.2411643477026</v>
      </c>
    </row>
    <row r="7" spans="2:11" x14ac:dyDescent="0.25">
      <c r="B7" s="237"/>
      <c r="C7" s="92" t="s">
        <v>10</v>
      </c>
      <c r="D7" s="98">
        <v>49031.678639834608</v>
      </c>
      <c r="E7" s="98">
        <v>47716.258863648247</v>
      </c>
      <c r="F7" s="98">
        <f t="shared" si="0"/>
        <v>-1315.4197761863616</v>
      </c>
    </row>
    <row r="8" spans="2:11" x14ac:dyDescent="0.25">
      <c r="B8" s="237"/>
      <c r="C8" s="93" t="s">
        <v>11</v>
      </c>
      <c r="D8" s="99">
        <v>44526.696503496503</v>
      </c>
      <c r="E8" s="99">
        <v>45319.146443514648</v>
      </c>
      <c r="F8" s="99">
        <f t="shared" si="0"/>
        <v>792.44994001814484</v>
      </c>
    </row>
    <row r="9" spans="2:11" x14ac:dyDescent="0.25">
      <c r="B9" s="237"/>
      <c r="C9" s="62" t="s">
        <v>12</v>
      </c>
      <c r="D9" s="55">
        <v>52666.908258035393</v>
      </c>
      <c r="E9" s="55">
        <v>60179.120940671899</v>
      </c>
      <c r="F9" s="55">
        <f t="shared" si="0"/>
        <v>7512.2126826365056</v>
      </c>
    </row>
    <row r="10" spans="2:11" x14ac:dyDescent="0.25">
      <c r="B10" s="238"/>
      <c r="C10" s="71" t="s">
        <v>13</v>
      </c>
      <c r="D10" s="99">
        <v>55262.219873150098</v>
      </c>
      <c r="E10" s="99">
        <v>55789.154811715489</v>
      </c>
      <c r="F10" s="99">
        <f t="shared" si="0"/>
        <v>526.93493856539135</v>
      </c>
    </row>
    <row r="11" spans="2:11" x14ac:dyDescent="0.25">
      <c r="B11" s="239" t="s">
        <v>14</v>
      </c>
      <c r="C11" s="93" t="s">
        <v>79</v>
      </c>
      <c r="D11" s="99">
        <v>30904.350968998639</v>
      </c>
      <c r="E11" s="99">
        <v>31607.443300247531</v>
      </c>
      <c r="F11" s="99">
        <f t="shared" si="0"/>
        <v>703.09233124889215</v>
      </c>
    </row>
    <row r="12" spans="2:11" x14ac:dyDescent="0.25">
      <c r="B12" s="238"/>
      <c r="C12" s="62" t="s">
        <v>16</v>
      </c>
      <c r="D12" s="55">
        <v>36926.294060168868</v>
      </c>
      <c r="E12" s="55">
        <v>37073.600797714957</v>
      </c>
      <c r="F12" s="55">
        <f t="shared" si="0"/>
        <v>147.3067375460887</v>
      </c>
    </row>
    <row r="13" spans="2:11" x14ac:dyDescent="0.25">
      <c r="B13" s="239" t="s">
        <v>17</v>
      </c>
      <c r="C13" s="92" t="s">
        <v>18</v>
      </c>
      <c r="D13" s="98">
        <v>30216.190755880951</v>
      </c>
      <c r="E13" s="98">
        <v>31177.85637548225</v>
      </c>
      <c r="F13" s="98">
        <f t="shared" si="0"/>
        <v>961.66561960129911</v>
      </c>
    </row>
    <row r="14" spans="2:11" x14ac:dyDescent="0.25">
      <c r="B14" s="237"/>
      <c r="C14" s="92" t="s">
        <v>19</v>
      </c>
      <c r="D14" s="98">
        <v>36592.921713393836</v>
      </c>
      <c r="E14" s="98">
        <v>40079.630906759281</v>
      </c>
      <c r="F14" s="98">
        <f t="shared" si="0"/>
        <v>3486.7091933654447</v>
      </c>
    </row>
    <row r="15" spans="2:11" x14ac:dyDescent="0.25">
      <c r="B15" s="237"/>
      <c r="C15" s="92" t="s">
        <v>20</v>
      </c>
      <c r="D15" s="98">
        <v>30152.188911723711</v>
      </c>
      <c r="E15" s="98">
        <v>31036.58337523061</v>
      </c>
      <c r="F15" s="98">
        <f t="shared" si="0"/>
        <v>884.39446350689832</v>
      </c>
    </row>
    <row r="16" spans="2:11" x14ac:dyDescent="0.25">
      <c r="B16" s="237"/>
      <c r="C16" s="93" t="s">
        <v>21</v>
      </c>
      <c r="D16" s="99">
        <v>44606.401451513448</v>
      </c>
      <c r="E16" s="99">
        <v>45142.745171977003</v>
      </c>
      <c r="F16" s="99">
        <f t="shared" si="0"/>
        <v>536.34372046355566</v>
      </c>
    </row>
    <row r="17" spans="2:6" x14ac:dyDescent="0.25">
      <c r="B17" s="238"/>
      <c r="C17" s="94" t="s">
        <v>22</v>
      </c>
      <c r="D17" s="100">
        <v>63328.850893166717</v>
      </c>
      <c r="E17" s="100">
        <v>63398.208955223883</v>
      </c>
      <c r="F17" s="100">
        <f t="shared" si="0"/>
        <v>69.358062057166535</v>
      </c>
    </row>
    <row r="18" spans="2:6" x14ac:dyDescent="0.25">
      <c r="B18" s="95" t="s">
        <v>23</v>
      </c>
      <c r="C18" s="96" t="s">
        <v>24</v>
      </c>
      <c r="D18" s="101">
        <v>42360.731193437787</v>
      </c>
      <c r="E18" s="101">
        <v>43080.742444012969</v>
      </c>
      <c r="F18" s="101">
        <f t="shared" si="0"/>
        <v>720.0112505751822</v>
      </c>
    </row>
    <row r="19" spans="2:6" x14ac:dyDescent="0.25">
      <c r="B19" s="239" t="s">
        <v>25</v>
      </c>
      <c r="C19" s="92" t="s">
        <v>26</v>
      </c>
      <c r="D19" s="98">
        <v>69953.495189784851</v>
      </c>
      <c r="E19" s="98">
        <v>73681.749283498866</v>
      </c>
      <c r="F19" s="98">
        <f t="shared" si="0"/>
        <v>3728.2540937140147</v>
      </c>
    </row>
    <row r="20" spans="2:6" x14ac:dyDescent="0.25">
      <c r="B20" s="237"/>
      <c r="C20" s="92" t="s">
        <v>27</v>
      </c>
      <c r="D20" s="98">
        <v>100848.9697030877</v>
      </c>
      <c r="E20" s="98">
        <v>109901.7561098453</v>
      </c>
      <c r="F20" s="98">
        <f t="shared" si="0"/>
        <v>9052.7864067576011</v>
      </c>
    </row>
    <row r="21" spans="2:6" x14ac:dyDescent="0.25">
      <c r="B21" s="237"/>
      <c r="C21" s="92" t="s">
        <v>28</v>
      </c>
      <c r="D21" s="98">
        <v>34499.742392197397</v>
      </c>
      <c r="E21" s="98">
        <v>40423.306701737209</v>
      </c>
      <c r="F21" s="98">
        <f t="shared" si="0"/>
        <v>5923.5643095398118</v>
      </c>
    </row>
    <row r="22" spans="2:6" x14ac:dyDescent="0.25">
      <c r="B22" s="237"/>
      <c r="C22" s="93" t="s">
        <v>29</v>
      </c>
      <c r="D22" s="99">
        <v>63825.454450684767</v>
      </c>
      <c r="E22" s="99">
        <v>68608.266288951854</v>
      </c>
      <c r="F22" s="99">
        <f t="shared" si="0"/>
        <v>4782.8118382670873</v>
      </c>
    </row>
    <row r="23" spans="2:6" x14ac:dyDescent="0.25">
      <c r="B23" s="238"/>
      <c r="C23" s="62" t="s">
        <v>30</v>
      </c>
      <c r="D23" s="55">
        <v>46025.714143453108</v>
      </c>
      <c r="E23" s="55">
        <v>45857.081893231792</v>
      </c>
      <c r="F23" s="55">
        <f t="shared" si="0"/>
        <v>-168.63225022131519</v>
      </c>
    </row>
    <row r="24" spans="2:6" x14ac:dyDescent="0.25">
      <c r="B24" s="239" t="s">
        <v>31</v>
      </c>
      <c r="C24" s="92" t="s">
        <v>32</v>
      </c>
      <c r="D24" s="98">
        <v>144016.91939211011</v>
      </c>
      <c r="E24" s="98">
        <v>147867.42507213459</v>
      </c>
      <c r="F24" s="98">
        <f t="shared" si="0"/>
        <v>3850.5056800244784</v>
      </c>
    </row>
    <row r="25" spans="2:6" x14ac:dyDescent="0.25">
      <c r="B25" s="237"/>
      <c r="C25" s="92" t="s">
        <v>33</v>
      </c>
      <c r="D25" s="98">
        <v>64809.427627524572</v>
      </c>
      <c r="E25" s="98">
        <v>65211.67486105267</v>
      </c>
      <c r="F25" s="98">
        <f t="shared" si="0"/>
        <v>402.24723352809815</v>
      </c>
    </row>
    <row r="26" spans="2:6" x14ac:dyDescent="0.25">
      <c r="B26" s="237"/>
      <c r="C26" s="92" t="s">
        <v>34</v>
      </c>
      <c r="D26" s="98">
        <v>88438.414289342254</v>
      </c>
      <c r="E26" s="98">
        <v>88749.572922671505</v>
      </c>
      <c r="F26" s="98">
        <f t="shared" si="0"/>
        <v>311.15863332925073</v>
      </c>
    </row>
    <row r="27" spans="2:6" x14ac:dyDescent="0.25">
      <c r="B27" s="237"/>
      <c r="C27" s="92" t="s">
        <v>35</v>
      </c>
      <c r="D27" s="98">
        <v>100679.3255813954</v>
      </c>
      <c r="E27" s="98">
        <v>126638.6275321869</v>
      </c>
      <c r="F27" s="98">
        <f t="shared" si="0"/>
        <v>25959.301950791501</v>
      </c>
    </row>
    <row r="28" spans="2:6" x14ac:dyDescent="0.25">
      <c r="B28" s="237"/>
      <c r="C28" s="92" t="s">
        <v>36</v>
      </c>
      <c r="D28" s="98">
        <v>98674.164164803587</v>
      </c>
      <c r="E28" s="98">
        <v>97413.664804469285</v>
      </c>
      <c r="F28" s="98">
        <f t="shared" si="0"/>
        <v>-1260.4993603343028</v>
      </c>
    </row>
    <row r="29" spans="2:6" x14ac:dyDescent="0.25">
      <c r="B29" s="237"/>
      <c r="C29" s="92" t="s">
        <v>37</v>
      </c>
      <c r="D29" s="98">
        <v>43618.082809997853</v>
      </c>
      <c r="E29" s="98">
        <v>45365.23702935352</v>
      </c>
      <c r="F29" s="98">
        <f t="shared" si="0"/>
        <v>1747.154219355667</v>
      </c>
    </row>
    <row r="30" spans="2:6" x14ac:dyDescent="0.25">
      <c r="B30" s="237"/>
      <c r="C30" s="93" t="s">
        <v>38</v>
      </c>
      <c r="D30" s="99">
        <v>41572.429251402267</v>
      </c>
      <c r="E30" s="99">
        <v>44174.529760901489</v>
      </c>
      <c r="F30" s="99">
        <f t="shared" si="0"/>
        <v>2602.1005094992215</v>
      </c>
    </row>
    <row r="31" spans="2:6" x14ac:dyDescent="0.25">
      <c r="B31" s="238"/>
      <c r="C31" s="94" t="s">
        <v>39</v>
      </c>
      <c r="D31" s="100">
        <v>39392.835249484451</v>
      </c>
      <c r="E31" s="100">
        <v>41230.575859870223</v>
      </c>
      <c r="F31" s="100">
        <f t="shared" si="0"/>
        <v>1837.740610385772</v>
      </c>
    </row>
    <row r="32" spans="2:6" x14ac:dyDescent="0.25">
      <c r="B32" s="97" t="s">
        <v>40</v>
      </c>
      <c r="C32" s="102"/>
      <c r="D32" s="103">
        <v>37376.363750021701</v>
      </c>
      <c r="E32" s="103">
        <v>38505.68293423899</v>
      </c>
      <c r="F32" s="103">
        <f t="shared" si="0"/>
        <v>1129.3191842172891</v>
      </c>
    </row>
    <row r="38" spans="1:8" ht="45.75" thickBot="1" x14ac:dyDescent="0.3">
      <c r="B38" s="105" t="s">
        <v>0</v>
      </c>
      <c r="C38" s="105" t="s">
        <v>1</v>
      </c>
      <c r="D38" s="106" t="s">
        <v>91</v>
      </c>
      <c r="E38" s="106" t="s">
        <v>88</v>
      </c>
      <c r="F38" s="107" t="s">
        <v>89</v>
      </c>
      <c r="H38" s="104" t="s">
        <v>92</v>
      </c>
    </row>
    <row r="39" spans="1:8" x14ac:dyDescent="0.25">
      <c r="A39" s="108"/>
      <c r="B39" s="236" t="s">
        <v>81</v>
      </c>
      <c r="C39" s="113" t="s">
        <v>32</v>
      </c>
      <c r="D39" s="110">
        <v>144016.91939211011</v>
      </c>
      <c r="E39" s="110">
        <v>147867.42507213459</v>
      </c>
      <c r="F39" s="110">
        <v>3850.5056800244784</v>
      </c>
    </row>
    <row r="40" spans="1:8" x14ac:dyDescent="0.25">
      <c r="A40" s="108"/>
      <c r="B40" s="235"/>
      <c r="C40" s="114" t="s">
        <v>35</v>
      </c>
      <c r="D40" s="98">
        <v>100679.3255813954</v>
      </c>
      <c r="E40" s="98">
        <v>126638.6275321869</v>
      </c>
      <c r="F40" s="98">
        <v>25959.301950791501</v>
      </c>
    </row>
    <row r="41" spans="1:8" x14ac:dyDescent="0.25">
      <c r="A41" s="108"/>
      <c r="B41" s="235"/>
      <c r="C41" s="115" t="s">
        <v>27</v>
      </c>
      <c r="D41" s="98">
        <v>100848.9697030877</v>
      </c>
      <c r="E41" s="98">
        <v>109901.7561098453</v>
      </c>
      <c r="F41" s="98">
        <v>9052.7864067576011</v>
      </c>
    </row>
    <row r="42" spans="1:8" x14ac:dyDescent="0.25">
      <c r="A42" s="108"/>
      <c r="B42" s="235"/>
      <c r="C42" s="116" t="s">
        <v>36</v>
      </c>
      <c r="D42" s="99">
        <v>98674.164164803587</v>
      </c>
      <c r="E42" s="99">
        <v>97413.664804469285</v>
      </c>
      <c r="F42" s="99">
        <v>-1260.4993603343028</v>
      </c>
    </row>
    <row r="43" spans="1:8" x14ac:dyDescent="0.25">
      <c r="A43" s="108"/>
      <c r="B43" s="235"/>
      <c r="C43" s="113" t="s">
        <v>34</v>
      </c>
      <c r="D43" s="110">
        <v>88438.414289342254</v>
      </c>
      <c r="E43" s="110">
        <v>88749.572922671505</v>
      </c>
      <c r="F43" s="110">
        <v>311.15863332925073</v>
      </c>
    </row>
    <row r="44" spans="1:8" x14ac:dyDescent="0.25">
      <c r="A44" s="108"/>
      <c r="B44" s="235"/>
      <c r="C44" s="117" t="s">
        <v>26</v>
      </c>
      <c r="D44" s="99">
        <v>69953.495189784851</v>
      </c>
      <c r="E44" s="99">
        <v>73681.749283498866</v>
      </c>
      <c r="F44" s="99">
        <v>3728.2540937140147</v>
      </c>
    </row>
    <row r="45" spans="1:8" x14ac:dyDescent="0.25">
      <c r="A45" s="108"/>
      <c r="B45" s="235" t="s">
        <v>82</v>
      </c>
      <c r="C45" s="116" t="s">
        <v>29</v>
      </c>
      <c r="D45" s="99">
        <v>63825.454450684767</v>
      </c>
      <c r="E45" s="99">
        <v>68608.266288951854</v>
      </c>
      <c r="F45" s="99">
        <v>4782.8118382670873</v>
      </c>
    </row>
    <row r="46" spans="1:8" x14ac:dyDescent="0.25">
      <c r="A46" s="108"/>
      <c r="B46" s="235"/>
      <c r="C46" s="113" t="s">
        <v>33</v>
      </c>
      <c r="D46" s="110">
        <v>64809.427627524572</v>
      </c>
      <c r="E46" s="110">
        <v>65211.67486105267</v>
      </c>
      <c r="F46" s="110">
        <v>402.24723352809815</v>
      </c>
    </row>
    <row r="47" spans="1:8" x14ac:dyDescent="0.25">
      <c r="A47" s="108"/>
      <c r="B47" s="235"/>
      <c r="C47" s="115" t="s">
        <v>22</v>
      </c>
      <c r="D47" s="98">
        <v>63328.850893166717</v>
      </c>
      <c r="E47" s="98">
        <v>63398.208955223883</v>
      </c>
      <c r="F47" s="98">
        <v>69.358062057166535</v>
      </c>
    </row>
    <row r="48" spans="1:8" x14ac:dyDescent="0.25">
      <c r="A48" s="108"/>
      <c r="B48" s="235"/>
      <c r="C48" s="115" t="s">
        <v>12</v>
      </c>
      <c r="D48" s="98">
        <v>52666.908258035393</v>
      </c>
      <c r="E48" s="98">
        <v>60179.120940671899</v>
      </c>
      <c r="F48" s="98">
        <v>7512.2126826365056</v>
      </c>
    </row>
    <row r="49" spans="1:6" x14ac:dyDescent="0.25">
      <c r="A49" s="108"/>
      <c r="B49" s="235"/>
      <c r="C49" s="114" t="s">
        <v>13</v>
      </c>
      <c r="D49" s="98">
        <v>55262.219873150098</v>
      </c>
      <c r="E49" s="98">
        <v>55789.154811715489</v>
      </c>
      <c r="F49" s="98">
        <v>526.93493856539135</v>
      </c>
    </row>
    <row r="50" spans="1:6" x14ac:dyDescent="0.25">
      <c r="A50" s="108"/>
      <c r="B50" s="235" t="s">
        <v>94</v>
      </c>
      <c r="C50" s="116" t="s">
        <v>10</v>
      </c>
      <c r="D50" s="99">
        <v>49031.678639834608</v>
      </c>
      <c r="E50" s="99">
        <v>47716.258863648247</v>
      </c>
      <c r="F50" s="99">
        <v>-1315.4197761863616</v>
      </c>
    </row>
    <row r="51" spans="1:6" x14ac:dyDescent="0.25">
      <c r="A51" s="108"/>
      <c r="B51" s="235"/>
      <c r="C51" s="118" t="s">
        <v>30</v>
      </c>
      <c r="D51" s="100">
        <v>46025.714143453108</v>
      </c>
      <c r="E51" s="100">
        <v>45857.081893231792</v>
      </c>
      <c r="F51" s="100">
        <v>-168.63225022131519</v>
      </c>
    </row>
    <row r="52" spans="1:6" x14ac:dyDescent="0.25">
      <c r="A52" s="95"/>
      <c r="B52" s="235"/>
      <c r="C52" s="119" t="s">
        <v>37</v>
      </c>
      <c r="D52" s="101">
        <v>43618.082809997853</v>
      </c>
      <c r="E52" s="101">
        <v>45365.23702935352</v>
      </c>
      <c r="F52" s="101">
        <v>1747.154219355667</v>
      </c>
    </row>
    <row r="53" spans="1:6" x14ac:dyDescent="0.25">
      <c r="A53" s="108"/>
      <c r="B53" s="235"/>
      <c r="C53" s="115" t="s">
        <v>11</v>
      </c>
      <c r="D53" s="98">
        <v>44526.696503496503</v>
      </c>
      <c r="E53" s="98">
        <v>45319.146443514648</v>
      </c>
      <c r="F53" s="98">
        <v>792.44994001814484</v>
      </c>
    </row>
    <row r="54" spans="1:6" x14ac:dyDescent="0.25">
      <c r="A54" s="108"/>
      <c r="B54" s="235"/>
      <c r="C54" s="114" t="s">
        <v>21</v>
      </c>
      <c r="D54" s="98">
        <v>44606.401451513448</v>
      </c>
      <c r="E54" s="98">
        <v>45142.745171977003</v>
      </c>
      <c r="F54" s="98">
        <v>536.34372046355566</v>
      </c>
    </row>
    <row r="55" spans="1:6" x14ac:dyDescent="0.25">
      <c r="A55" s="108"/>
      <c r="B55" s="235"/>
      <c r="C55" s="115" t="s">
        <v>38</v>
      </c>
      <c r="D55" s="98">
        <v>41572.429251402267</v>
      </c>
      <c r="E55" s="98">
        <v>44174.529760901489</v>
      </c>
      <c r="F55" s="98">
        <v>2602.1005094992215</v>
      </c>
    </row>
    <row r="56" spans="1:6" x14ac:dyDescent="0.25">
      <c r="A56" s="108"/>
      <c r="B56" s="235"/>
      <c r="C56" s="116" t="s">
        <v>24</v>
      </c>
      <c r="D56" s="99">
        <v>42360.731193437787</v>
      </c>
      <c r="E56" s="99">
        <v>43080.742444012969</v>
      </c>
      <c r="F56" s="99">
        <v>720.0112505751822</v>
      </c>
    </row>
    <row r="57" spans="1:6" x14ac:dyDescent="0.25">
      <c r="A57" s="108"/>
      <c r="B57" s="235"/>
      <c r="C57" s="113" t="s">
        <v>9</v>
      </c>
      <c r="D57" s="110">
        <v>39739.817703283588</v>
      </c>
      <c r="E57" s="110">
        <v>42792.058867631291</v>
      </c>
      <c r="F57" s="110">
        <v>3052.2411643477026</v>
      </c>
    </row>
    <row r="58" spans="1:6" x14ac:dyDescent="0.25">
      <c r="A58" s="108"/>
      <c r="B58" s="235" t="s">
        <v>93</v>
      </c>
      <c r="C58" s="115" t="s">
        <v>39</v>
      </c>
      <c r="D58" s="98">
        <v>39392.835249484451</v>
      </c>
      <c r="E58" s="98">
        <v>41230.575859870223</v>
      </c>
      <c r="F58" s="98">
        <v>1837.740610385772</v>
      </c>
    </row>
    <row r="59" spans="1:6" x14ac:dyDescent="0.25">
      <c r="A59" s="108"/>
      <c r="B59" s="235"/>
      <c r="C59" s="115" t="s">
        <v>28</v>
      </c>
      <c r="D59" s="98">
        <v>34499.742392197397</v>
      </c>
      <c r="E59" s="98">
        <v>40423.306701737209</v>
      </c>
      <c r="F59" s="98">
        <v>5923.5643095398118</v>
      </c>
    </row>
    <row r="60" spans="1:6" x14ac:dyDescent="0.25">
      <c r="A60" s="108"/>
      <c r="B60" s="235"/>
      <c r="C60" s="115" t="s">
        <v>19</v>
      </c>
      <c r="D60" s="98">
        <v>36592.921713393836</v>
      </c>
      <c r="E60" s="98">
        <v>40079.630906759281</v>
      </c>
      <c r="F60" s="98">
        <v>3486.7091933654447</v>
      </c>
    </row>
    <row r="61" spans="1:6" x14ac:dyDescent="0.25">
      <c r="A61" s="108"/>
      <c r="B61" s="235"/>
      <c r="C61" s="115" t="s">
        <v>16</v>
      </c>
      <c r="D61" s="98">
        <v>36926.294060168868</v>
      </c>
      <c r="E61" s="98">
        <v>37073.600797714957</v>
      </c>
      <c r="F61" s="98">
        <v>147.3067375460887</v>
      </c>
    </row>
    <row r="62" spans="1:6" x14ac:dyDescent="0.25">
      <c r="A62" s="108"/>
      <c r="B62" s="235"/>
      <c r="C62" s="115" t="s">
        <v>8</v>
      </c>
      <c r="D62" s="98">
        <v>32914.570769704049</v>
      </c>
      <c r="E62" s="98">
        <v>35292.942315218163</v>
      </c>
      <c r="F62" s="98">
        <v>2378.3715455141137</v>
      </c>
    </row>
    <row r="63" spans="1:6" x14ac:dyDescent="0.25">
      <c r="A63" s="108"/>
      <c r="B63" s="235" t="s">
        <v>83</v>
      </c>
      <c r="C63" s="116" t="s">
        <v>79</v>
      </c>
      <c r="D63" s="99">
        <v>30904.350968998639</v>
      </c>
      <c r="E63" s="99">
        <v>31607.443300247531</v>
      </c>
      <c r="F63" s="99">
        <v>703.09233124889215</v>
      </c>
    </row>
    <row r="64" spans="1:6" x14ac:dyDescent="0.25">
      <c r="A64" s="108"/>
      <c r="B64" s="235"/>
      <c r="C64" s="118" t="s">
        <v>18</v>
      </c>
      <c r="D64" s="100">
        <v>30216.190755880951</v>
      </c>
      <c r="E64" s="100">
        <v>31177.85637548225</v>
      </c>
      <c r="F64" s="100">
        <v>961.66561960129911</v>
      </c>
    </row>
    <row r="65" spans="1:6" x14ac:dyDescent="0.25">
      <c r="A65" s="108"/>
      <c r="B65" s="235"/>
      <c r="C65" s="113" t="s">
        <v>20</v>
      </c>
      <c r="D65" s="110">
        <v>30152.188911723711</v>
      </c>
      <c r="E65" s="110">
        <v>31036.58337523061</v>
      </c>
      <c r="F65" s="110">
        <v>884.39446350689832</v>
      </c>
    </row>
    <row r="66" spans="1:6" x14ac:dyDescent="0.25">
      <c r="C66" s="113"/>
      <c r="D66" s="112">
        <v>37376.363750021701</v>
      </c>
      <c r="E66" s="112">
        <v>38505.68293423899</v>
      </c>
      <c r="F66" s="112">
        <v>1129.3191842172891</v>
      </c>
    </row>
    <row r="67" spans="1:6" x14ac:dyDescent="0.25">
      <c r="C67" s="120"/>
    </row>
  </sheetData>
  <sortState ref="C74:F101">
    <sortCondition descending="1" ref="E74:E101"/>
  </sortState>
  <mergeCells count="10">
    <mergeCell ref="B11:B12"/>
    <mergeCell ref="B13:B17"/>
    <mergeCell ref="B19:B23"/>
    <mergeCell ref="B24:B31"/>
    <mergeCell ref="B5:B10"/>
    <mergeCell ref="B58:B62"/>
    <mergeCell ref="B50:B57"/>
    <mergeCell ref="B39:B44"/>
    <mergeCell ref="B45:B49"/>
    <mergeCell ref="B63:B6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2"/>
  <sheetViews>
    <sheetView topLeftCell="B4" workbookViewId="0">
      <selection activeCell="C3" sqref="C3"/>
    </sheetView>
  </sheetViews>
  <sheetFormatPr defaultRowHeight="15" x14ac:dyDescent="0.25"/>
  <cols>
    <col min="1" max="1" width="13" customWidth="1"/>
    <col min="2" max="2" width="18.85546875" customWidth="1"/>
    <col min="3" max="3" width="29.28515625" customWidth="1"/>
    <col min="4" max="8" width="12.42578125" customWidth="1"/>
    <col min="10" max="11" width="12.28515625" customWidth="1"/>
    <col min="12" max="12" width="18.7109375" customWidth="1"/>
  </cols>
  <sheetData>
    <row r="1" spans="1:13" x14ac:dyDescent="0.25">
      <c r="I1" s="142"/>
    </row>
    <row r="2" spans="1:13" x14ac:dyDescent="0.25">
      <c r="C2" s="38" t="s">
        <v>126</v>
      </c>
    </row>
    <row r="3" spans="1:13" x14ac:dyDescent="0.25">
      <c r="C3" s="121"/>
    </row>
    <row r="4" spans="1:13" ht="23.25" x14ac:dyDescent="0.25">
      <c r="C4" s="121"/>
      <c r="G4" s="122" t="s">
        <v>125</v>
      </c>
      <c r="K4" s="123" t="s">
        <v>95</v>
      </c>
    </row>
    <row r="5" spans="1:13" ht="34.5" thickBot="1" x14ac:dyDescent="0.3">
      <c r="C5" s="124" t="s">
        <v>96</v>
      </c>
      <c r="D5" s="125" t="s">
        <v>2</v>
      </c>
      <c r="E5" s="125" t="s">
        <v>3</v>
      </c>
      <c r="F5" s="125" t="s">
        <v>4</v>
      </c>
      <c r="G5" s="125" t="s">
        <v>97</v>
      </c>
      <c r="H5" s="126" t="s">
        <v>6</v>
      </c>
      <c r="J5" s="24" t="s">
        <v>96</v>
      </c>
      <c r="K5" s="34" t="s">
        <v>45</v>
      </c>
      <c r="M5" s="127" t="s">
        <v>127</v>
      </c>
    </row>
    <row r="6" spans="1:13" x14ac:dyDescent="0.25">
      <c r="A6">
        <v>1</v>
      </c>
      <c r="B6" s="143" t="s">
        <v>98</v>
      </c>
      <c r="C6" s="128" t="s">
        <v>98</v>
      </c>
      <c r="D6" s="55">
        <v>75497</v>
      </c>
      <c r="E6" s="55">
        <v>143711</v>
      </c>
      <c r="F6" s="55">
        <v>219208</v>
      </c>
      <c r="G6" s="55">
        <v>4251351</v>
      </c>
      <c r="H6" s="129">
        <f>F6/G6*1000</f>
        <v>51.561962303277241</v>
      </c>
      <c r="J6" s="144" t="s">
        <v>99</v>
      </c>
      <c r="K6" s="145">
        <v>91.667343458133686</v>
      </c>
    </row>
    <row r="7" spans="1:13" x14ac:dyDescent="0.25">
      <c r="A7">
        <v>2</v>
      </c>
      <c r="B7" s="143" t="s">
        <v>124</v>
      </c>
      <c r="C7" s="130" t="s">
        <v>99</v>
      </c>
      <c r="D7" s="131">
        <v>4274</v>
      </c>
      <c r="E7" s="131">
        <v>7013</v>
      </c>
      <c r="F7" s="131">
        <v>11287</v>
      </c>
      <c r="G7" s="131">
        <v>123130</v>
      </c>
      <c r="H7" s="132">
        <f>F7/G7*1000</f>
        <v>91.667343458133686</v>
      </c>
      <c r="J7" s="130" t="s">
        <v>100</v>
      </c>
      <c r="K7" s="132">
        <v>77.905520390454313</v>
      </c>
    </row>
    <row r="8" spans="1:13" x14ac:dyDescent="0.25">
      <c r="A8">
        <v>3</v>
      </c>
      <c r="B8" s="143" t="s">
        <v>101</v>
      </c>
      <c r="C8" s="130" t="s">
        <v>101</v>
      </c>
      <c r="D8" s="131">
        <v>40107</v>
      </c>
      <c r="E8" s="131">
        <v>56448</v>
      </c>
      <c r="F8" s="131">
        <v>96555</v>
      </c>
      <c r="G8" s="131">
        <v>1507636</v>
      </c>
      <c r="H8" s="132">
        <f t="shared" ref="H8:H26" si="0">F8/G8*1000</f>
        <v>64.043973479009523</v>
      </c>
      <c r="J8" s="130" t="s">
        <v>102</v>
      </c>
      <c r="K8" s="132">
        <v>77.779578486766013</v>
      </c>
    </row>
    <row r="9" spans="1:13" x14ac:dyDescent="0.25">
      <c r="A9">
        <v>4</v>
      </c>
      <c r="B9" s="143" t="s">
        <v>103</v>
      </c>
      <c r="C9" s="130" t="s">
        <v>103</v>
      </c>
      <c r="D9" s="131">
        <v>136792</v>
      </c>
      <c r="E9" s="131">
        <v>269934</v>
      </c>
      <c r="F9" s="131">
        <v>406726</v>
      </c>
      <c r="G9" s="131">
        <v>9976509</v>
      </c>
      <c r="H9" s="132">
        <f t="shared" si="0"/>
        <v>40.768368975560485</v>
      </c>
      <c r="J9" s="130" t="s">
        <v>104</v>
      </c>
      <c r="K9" s="132">
        <v>71.160814301317231</v>
      </c>
    </row>
    <row r="10" spans="1:13" x14ac:dyDescent="0.25">
      <c r="A10">
        <v>5</v>
      </c>
      <c r="B10" s="143" t="s">
        <v>105</v>
      </c>
      <c r="C10" s="130" t="s">
        <v>105</v>
      </c>
      <c r="D10" s="131">
        <v>15697</v>
      </c>
      <c r="E10" s="131">
        <v>26537</v>
      </c>
      <c r="F10" s="131">
        <v>42234</v>
      </c>
      <c r="G10" s="131">
        <v>542996</v>
      </c>
      <c r="H10" s="132">
        <f t="shared" si="0"/>
        <v>77.779578486766013</v>
      </c>
      <c r="J10" s="130" t="s">
        <v>106</v>
      </c>
      <c r="K10" s="132">
        <v>69.82804241665049</v>
      </c>
    </row>
    <row r="11" spans="1:13" x14ac:dyDescent="0.25">
      <c r="A11">
        <v>6</v>
      </c>
      <c r="B11" s="143" t="s">
        <v>107</v>
      </c>
      <c r="C11" s="130" t="s">
        <v>107</v>
      </c>
      <c r="D11" s="131">
        <v>15030</v>
      </c>
      <c r="E11" s="131">
        <v>26583</v>
      </c>
      <c r="F11" s="131">
        <v>41613</v>
      </c>
      <c r="G11" s="131">
        <v>534147</v>
      </c>
      <c r="H11" s="132">
        <f t="shared" si="0"/>
        <v>77.905520390454313</v>
      </c>
      <c r="J11" s="130" t="s">
        <v>108</v>
      </c>
      <c r="K11" s="132">
        <v>69.153297603643765</v>
      </c>
    </row>
    <row r="12" spans="1:13" x14ac:dyDescent="0.25">
      <c r="A12">
        <v>7</v>
      </c>
      <c r="B12" s="143" t="s">
        <v>109</v>
      </c>
      <c r="C12" s="130" t="s">
        <v>109</v>
      </c>
      <c r="D12" s="131">
        <v>80407</v>
      </c>
      <c r="E12" s="131">
        <v>147841</v>
      </c>
      <c r="F12" s="131">
        <v>228248</v>
      </c>
      <c r="G12" s="131">
        <v>4849553</v>
      </c>
      <c r="H12" s="132">
        <f t="shared" si="0"/>
        <v>47.065781114259394</v>
      </c>
      <c r="J12" s="130" t="s">
        <v>101</v>
      </c>
      <c r="K12" s="132">
        <v>64.043973479009523</v>
      </c>
    </row>
    <row r="13" spans="1:13" x14ac:dyDescent="0.25">
      <c r="A13">
        <v>8</v>
      </c>
      <c r="B13" s="143" t="s">
        <v>106</v>
      </c>
      <c r="C13" s="130" t="s">
        <v>106</v>
      </c>
      <c r="D13" s="131">
        <v>34666</v>
      </c>
      <c r="E13" s="131">
        <v>48726</v>
      </c>
      <c r="F13" s="131">
        <v>83392</v>
      </c>
      <c r="G13" s="131">
        <v>1194248</v>
      </c>
      <c r="H13" s="132">
        <f>F13/G13*1000</f>
        <v>69.82804241665049</v>
      </c>
      <c r="J13" s="130" t="s">
        <v>110</v>
      </c>
      <c r="K13" s="132">
        <v>60.93869306458862</v>
      </c>
    </row>
    <row r="14" spans="1:13" x14ac:dyDescent="0.25">
      <c r="A14">
        <v>9</v>
      </c>
      <c r="B14" s="143" t="s">
        <v>111</v>
      </c>
      <c r="C14" s="130" t="s">
        <v>111</v>
      </c>
      <c r="D14" s="131">
        <v>82961</v>
      </c>
      <c r="E14" s="131">
        <v>160114</v>
      </c>
      <c r="F14" s="131">
        <v>243075</v>
      </c>
      <c r="G14" s="131">
        <v>4437578</v>
      </c>
      <c r="H14" s="132">
        <f t="shared" si="0"/>
        <v>54.776501956698006</v>
      </c>
      <c r="J14" s="130" t="s">
        <v>116</v>
      </c>
      <c r="K14" s="132">
        <v>59.86870174376196</v>
      </c>
    </row>
    <row r="15" spans="1:13" x14ac:dyDescent="0.25">
      <c r="A15">
        <v>10</v>
      </c>
      <c r="B15" s="143" t="s">
        <v>112</v>
      </c>
      <c r="C15" s="130" t="s">
        <v>112</v>
      </c>
      <c r="D15" s="131">
        <v>82158</v>
      </c>
      <c r="E15" s="131">
        <v>135058</v>
      </c>
      <c r="F15" s="131">
        <v>217216</v>
      </c>
      <c r="G15" s="131">
        <v>3661981</v>
      </c>
      <c r="H15" s="132">
        <f t="shared" si="0"/>
        <v>59.316528403615422</v>
      </c>
      <c r="J15" s="130" t="s">
        <v>113</v>
      </c>
      <c r="K15" s="132">
        <v>59.434357729444059</v>
      </c>
    </row>
    <row r="16" spans="1:13" x14ac:dyDescent="0.25">
      <c r="A16">
        <v>11</v>
      </c>
      <c r="B16" s="143" t="s">
        <v>113</v>
      </c>
      <c r="C16" s="130" t="s">
        <v>113</v>
      </c>
      <c r="D16" s="131">
        <v>19196</v>
      </c>
      <c r="E16" s="131">
        <v>31704</v>
      </c>
      <c r="F16" s="131">
        <v>50900</v>
      </c>
      <c r="G16" s="131">
        <v>856407</v>
      </c>
      <c r="H16" s="132">
        <f>F16/G16*1000</f>
        <v>59.434357729444059</v>
      </c>
      <c r="J16" s="130" t="s">
        <v>112</v>
      </c>
      <c r="K16" s="132">
        <v>59.316528403615422</v>
      </c>
    </row>
    <row r="17" spans="1:11" x14ac:dyDescent="0.25">
      <c r="A17">
        <v>12</v>
      </c>
      <c r="B17" s="143" t="s">
        <v>115</v>
      </c>
      <c r="C17" s="130" t="s">
        <v>115</v>
      </c>
      <c r="D17" s="131">
        <v>30151</v>
      </c>
      <c r="E17" s="131">
        <v>53336</v>
      </c>
      <c r="F17" s="131">
        <v>83487</v>
      </c>
      <c r="G17" s="131">
        <v>1484298</v>
      </c>
      <c r="H17" s="132">
        <f t="shared" si="0"/>
        <v>56.24679141250612</v>
      </c>
      <c r="J17" s="130" t="s">
        <v>114</v>
      </c>
      <c r="K17" s="132">
        <v>58.64462207274493</v>
      </c>
    </row>
    <row r="18" spans="1:11" x14ac:dyDescent="0.25">
      <c r="A18">
        <v>13</v>
      </c>
      <c r="B18" s="143" t="s">
        <v>104</v>
      </c>
      <c r="C18" s="130" t="s">
        <v>104</v>
      </c>
      <c r="D18" s="131">
        <v>191261</v>
      </c>
      <c r="E18" s="131">
        <v>215817</v>
      </c>
      <c r="F18" s="131">
        <v>407078</v>
      </c>
      <c r="G18" s="131">
        <v>5720536</v>
      </c>
      <c r="H18" s="132">
        <f t="shared" si="0"/>
        <v>71.160814301317231</v>
      </c>
      <c r="J18" s="130" t="s">
        <v>117</v>
      </c>
      <c r="K18" s="132">
        <v>58.050700288490944</v>
      </c>
    </row>
    <row r="19" spans="1:11" x14ac:dyDescent="0.25">
      <c r="A19">
        <v>14</v>
      </c>
      <c r="B19" s="143" t="s">
        <v>118</v>
      </c>
      <c r="C19" s="133" t="s">
        <v>118</v>
      </c>
      <c r="D19" s="134">
        <v>28965</v>
      </c>
      <c r="E19" s="134">
        <v>43243</v>
      </c>
      <c r="F19" s="134">
        <v>72208</v>
      </c>
      <c r="G19" s="134">
        <v>1272627</v>
      </c>
      <c r="H19" s="135">
        <f t="shared" si="0"/>
        <v>56.739327391293756</v>
      </c>
      <c r="J19" s="133" t="s">
        <v>118</v>
      </c>
      <c r="K19" s="135">
        <v>56.739327391293756</v>
      </c>
    </row>
    <row r="20" spans="1:11" x14ac:dyDescent="0.25">
      <c r="A20">
        <v>15</v>
      </c>
      <c r="B20" s="143" t="s">
        <v>116</v>
      </c>
      <c r="C20" s="130" t="s">
        <v>116</v>
      </c>
      <c r="D20" s="131">
        <v>7807</v>
      </c>
      <c r="E20" s="131">
        <v>9593</v>
      </c>
      <c r="F20" s="131">
        <v>17400</v>
      </c>
      <c r="G20" s="131">
        <v>290636</v>
      </c>
      <c r="H20" s="132">
        <f>F20/G20*1000</f>
        <v>59.86870174376196</v>
      </c>
      <c r="J20" s="130" t="s">
        <v>115</v>
      </c>
      <c r="K20" s="132">
        <v>56.24679141250612</v>
      </c>
    </row>
    <row r="21" spans="1:11" x14ac:dyDescent="0.25">
      <c r="A21">
        <v>16</v>
      </c>
      <c r="B21" s="143" t="s">
        <v>119</v>
      </c>
      <c r="C21" s="130" t="s">
        <v>119</v>
      </c>
      <c r="D21" s="131">
        <v>127310</v>
      </c>
      <c r="E21" s="131">
        <v>158116</v>
      </c>
      <c r="F21" s="131">
        <v>285426</v>
      </c>
      <c r="G21" s="131">
        <v>5609536</v>
      </c>
      <c r="H21" s="132">
        <f t="shared" si="0"/>
        <v>50.882283311846109</v>
      </c>
      <c r="J21" s="136" t="s">
        <v>66</v>
      </c>
      <c r="K21" s="137">
        <v>55.217314462087785</v>
      </c>
    </row>
    <row r="22" spans="1:11" x14ac:dyDescent="0.25">
      <c r="A22">
        <v>17</v>
      </c>
      <c r="B22" s="143" t="s">
        <v>120</v>
      </c>
      <c r="C22" s="130" t="s">
        <v>120</v>
      </c>
      <c r="D22" s="131">
        <v>99154</v>
      </c>
      <c r="E22" s="131">
        <v>113051</v>
      </c>
      <c r="F22" s="131">
        <v>212205</v>
      </c>
      <c r="G22" s="131">
        <v>3907683</v>
      </c>
      <c r="H22" s="132">
        <f t="shared" si="0"/>
        <v>54.30455848133024</v>
      </c>
      <c r="J22" s="130" t="s">
        <v>111</v>
      </c>
      <c r="K22" s="132">
        <v>54.776501956698006</v>
      </c>
    </row>
    <row r="23" spans="1:11" x14ac:dyDescent="0.25">
      <c r="A23">
        <v>18</v>
      </c>
      <c r="B23" s="143" t="s">
        <v>114</v>
      </c>
      <c r="C23" s="130" t="s">
        <v>114</v>
      </c>
      <c r="D23" s="131">
        <v>13349</v>
      </c>
      <c r="E23" s="131">
        <v>18177</v>
      </c>
      <c r="F23" s="131">
        <v>31526</v>
      </c>
      <c r="G23" s="131">
        <v>537577</v>
      </c>
      <c r="H23" s="132">
        <f t="shared" si="0"/>
        <v>58.64462207274493</v>
      </c>
      <c r="J23" s="130" t="s">
        <v>120</v>
      </c>
      <c r="K23" s="132">
        <v>54.30455848133024</v>
      </c>
    </row>
    <row r="24" spans="1:11" x14ac:dyDescent="0.25">
      <c r="A24">
        <v>19</v>
      </c>
      <c r="B24" s="143" t="s">
        <v>110</v>
      </c>
      <c r="C24" s="130" t="s">
        <v>110</v>
      </c>
      <c r="D24" s="131">
        <v>54157</v>
      </c>
      <c r="E24" s="131">
        <v>58373</v>
      </c>
      <c r="F24" s="131">
        <v>112530</v>
      </c>
      <c r="G24" s="131">
        <v>1846610</v>
      </c>
      <c r="H24" s="132">
        <f t="shared" si="0"/>
        <v>60.93869306458862</v>
      </c>
      <c r="J24" s="130" t="s">
        <v>98</v>
      </c>
      <c r="K24" s="138">
        <v>51.561962303277241</v>
      </c>
    </row>
    <row r="25" spans="1:11" x14ac:dyDescent="0.25">
      <c r="A25">
        <v>20</v>
      </c>
      <c r="B25" s="143" t="s">
        <v>117</v>
      </c>
      <c r="C25" s="130" t="s">
        <v>117</v>
      </c>
      <c r="D25" s="131">
        <v>127580</v>
      </c>
      <c r="E25" s="131">
        <v>151877</v>
      </c>
      <c r="F25" s="131">
        <v>279457</v>
      </c>
      <c r="G25" s="131">
        <v>4814016</v>
      </c>
      <c r="H25" s="132">
        <f t="shared" si="0"/>
        <v>58.050700288490944</v>
      </c>
      <c r="J25" s="130" t="s">
        <v>119</v>
      </c>
      <c r="K25" s="132">
        <v>50.882283311846109</v>
      </c>
    </row>
    <row r="26" spans="1:11" x14ac:dyDescent="0.25">
      <c r="A26">
        <v>21</v>
      </c>
      <c r="B26" s="143" t="s">
        <v>108</v>
      </c>
      <c r="C26" s="130" t="s">
        <v>108</v>
      </c>
      <c r="D26" s="131">
        <v>50232</v>
      </c>
      <c r="E26" s="131">
        <v>58902</v>
      </c>
      <c r="F26" s="131">
        <v>109134</v>
      </c>
      <c r="G26" s="131">
        <v>1578146</v>
      </c>
      <c r="H26" s="132">
        <f t="shared" si="0"/>
        <v>69.153297603643765</v>
      </c>
      <c r="J26" s="130" t="s">
        <v>109</v>
      </c>
      <c r="K26" s="132">
        <v>47.065781114259394</v>
      </c>
    </row>
    <row r="27" spans="1:11" x14ac:dyDescent="0.25">
      <c r="C27" s="130" t="s">
        <v>121</v>
      </c>
      <c r="D27" s="131">
        <v>4004</v>
      </c>
      <c r="E27" s="131">
        <v>2758</v>
      </c>
      <c r="F27" s="131">
        <v>6762</v>
      </c>
      <c r="G27" s="139" t="s">
        <v>59</v>
      </c>
      <c r="H27" s="140" t="s">
        <v>59</v>
      </c>
      <c r="J27" s="130" t="s">
        <v>103</v>
      </c>
      <c r="K27" s="132">
        <v>40.768368975560485</v>
      </c>
    </row>
    <row r="28" spans="1:11" x14ac:dyDescent="0.25">
      <c r="C28" s="136" t="s">
        <v>122</v>
      </c>
      <c r="D28" s="141">
        <f>SUM(D6:D27)</f>
        <v>1320755</v>
      </c>
      <c r="E28" s="141">
        <f>SUM(E6:E27)</f>
        <v>1936912</v>
      </c>
      <c r="F28" s="147">
        <f>SUM(F6:F27)</f>
        <v>3257667</v>
      </c>
      <c r="G28" s="141">
        <f>SUM(G6:G26)</f>
        <v>58997201</v>
      </c>
      <c r="H28" s="137">
        <f>F28/G28*1000</f>
        <v>55.217314462087785</v>
      </c>
      <c r="J28" s="130" t="s">
        <v>121</v>
      </c>
      <c r="K28" s="140" t="s">
        <v>59</v>
      </c>
    </row>
    <row r="29" spans="1:11" x14ac:dyDescent="0.25">
      <c r="F29" s="146"/>
    </row>
    <row r="31" spans="1:11" x14ac:dyDescent="0.25">
      <c r="C31" s="32" t="s">
        <v>66</v>
      </c>
      <c r="D31" s="32"/>
      <c r="E31" s="32"/>
    </row>
    <row r="32" spans="1:11" x14ac:dyDescent="0.25">
      <c r="C32" t="s">
        <v>123</v>
      </c>
    </row>
  </sheetData>
  <sortState ref="J6:K27">
    <sortCondition descending="1" ref="K6:K27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"/>
  <sheetViews>
    <sheetView workbookViewId="0">
      <selection activeCell="A2" sqref="A2"/>
    </sheetView>
  </sheetViews>
  <sheetFormatPr defaultRowHeight="15" x14ac:dyDescent="0.25"/>
  <cols>
    <col min="1" max="1" width="34.28515625" customWidth="1"/>
    <col min="4" max="4" width="11.5703125" customWidth="1"/>
    <col min="7" max="7" width="14" customWidth="1"/>
    <col min="8" max="8" width="11.85546875" customWidth="1"/>
  </cols>
  <sheetData>
    <row r="1" spans="1:12" x14ac:dyDescent="0.25">
      <c r="A1" s="38" t="s">
        <v>129</v>
      </c>
      <c r="B1" s="53"/>
      <c r="C1" s="53"/>
      <c r="D1" s="53"/>
    </row>
    <row r="2" spans="1:12" x14ac:dyDescent="0.25">
      <c r="A2" s="121"/>
      <c r="B2" s="53"/>
      <c r="C2" s="53"/>
      <c r="D2" s="53"/>
    </row>
    <row r="3" spans="1:12" x14ac:dyDescent="0.25">
      <c r="A3" s="38"/>
      <c r="B3" s="53"/>
      <c r="C3" s="53"/>
      <c r="D3" s="53"/>
    </row>
    <row r="4" spans="1:12" ht="34.5" thickBot="1" x14ac:dyDescent="0.3">
      <c r="A4" s="124" t="s">
        <v>96</v>
      </c>
      <c r="B4" s="124">
        <v>2012</v>
      </c>
      <c r="C4" s="124">
        <v>2022</v>
      </c>
      <c r="D4" s="126" t="s">
        <v>62</v>
      </c>
      <c r="E4" s="126" t="s">
        <v>63</v>
      </c>
      <c r="F4" s="148"/>
      <c r="G4" s="149" t="s">
        <v>96</v>
      </c>
      <c r="H4" s="150" t="s">
        <v>63</v>
      </c>
      <c r="L4" s="38" t="s">
        <v>128</v>
      </c>
    </row>
    <row r="5" spans="1:12" x14ac:dyDescent="0.25">
      <c r="A5" s="128" t="s">
        <v>98</v>
      </c>
      <c r="B5" s="55">
        <v>218731</v>
      </c>
      <c r="C5" s="55">
        <v>219208</v>
      </c>
      <c r="D5" s="55">
        <f>C5-B5</f>
        <v>477</v>
      </c>
      <c r="E5" s="80">
        <f>D5/B5</f>
        <v>2.1807608432275259E-3</v>
      </c>
      <c r="F5" s="8"/>
      <c r="G5" s="144" t="s">
        <v>102</v>
      </c>
      <c r="H5" s="80">
        <v>7.7535399923459619E-2</v>
      </c>
    </row>
    <row r="6" spans="1:12" x14ac:dyDescent="0.25">
      <c r="A6" s="130" t="s">
        <v>99</v>
      </c>
      <c r="B6" s="131">
        <v>11963</v>
      </c>
      <c r="C6" s="131">
        <v>11287</v>
      </c>
      <c r="D6" s="131">
        <f t="shared" ref="D6:D26" si="0">C6-B6</f>
        <v>-676</v>
      </c>
      <c r="E6" s="151">
        <f t="shared" ref="E6:E26" si="1">D6/B6</f>
        <v>-5.6507564992058848E-2</v>
      </c>
      <c r="F6" s="8"/>
      <c r="G6" s="130" t="s">
        <v>111</v>
      </c>
      <c r="H6" s="151">
        <v>7.552454359618771E-2</v>
      </c>
    </row>
    <row r="7" spans="1:12" x14ac:dyDescent="0.25">
      <c r="A7" s="130" t="s">
        <v>101</v>
      </c>
      <c r="B7" s="131">
        <v>97676</v>
      </c>
      <c r="C7" s="131">
        <v>96555</v>
      </c>
      <c r="D7" s="131">
        <f>C7-B7</f>
        <v>-1121</v>
      </c>
      <c r="E7" s="151">
        <f t="shared" si="1"/>
        <v>-1.1476718948359884E-2</v>
      </c>
      <c r="F7" s="8"/>
      <c r="G7" s="130" t="s">
        <v>112</v>
      </c>
      <c r="H7" s="151">
        <v>5.3919642120687228E-2</v>
      </c>
    </row>
    <row r="8" spans="1:12" x14ac:dyDescent="0.25">
      <c r="A8" s="130" t="s">
        <v>103</v>
      </c>
      <c r="B8" s="131">
        <v>406089</v>
      </c>
      <c r="C8" s="131">
        <v>406726</v>
      </c>
      <c r="D8" s="131">
        <f t="shared" si="0"/>
        <v>637</v>
      </c>
      <c r="E8" s="151">
        <f t="shared" si="1"/>
        <v>1.5686216568289218E-3</v>
      </c>
      <c r="F8" s="8"/>
      <c r="G8" s="130" t="s">
        <v>104</v>
      </c>
      <c r="H8" s="151">
        <v>4.2325143132214221E-2</v>
      </c>
    </row>
    <row r="9" spans="1:12" x14ac:dyDescent="0.25">
      <c r="A9" s="130" t="s">
        <v>105</v>
      </c>
      <c r="B9" s="131">
        <v>39195</v>
      </c>
      <c r="C9" s="131">
        <v>42234</v>
      </c>
      <c r="D9" s="131">
        <f t="shared" si="0"/>
        <v>3039</v>
      </c>
      <c r="E9" s="151">
        <f t="shared" si="1"/>
        <v>7.7535399923459619E-2</v>
      </c>
      <c r="F9" s="8"/>
      <c r="G9" s="130" t="s">
        <v>100</v>
      </c>
      <c r="H9" s="151">
        <v>4.0168974653801932E-2</v>
      </c>
    </row>
    <row r="10" spans="1:12" x14ac:dyDescent="0.25">
      <c r="A10" s="130" t="s">
        <v>107</v>
      </c>
      <c r="B10" s="131">
        <v>40006</v>
      </c>
      <c r="C10" s="131">
        <v>41613</v>
      </c>
      <c r="D10" s="131">
        <f t="shared" si="0"/>
        <v>1607</v>
      </c>
      <c r="E10" s="151">
        <f t="shared" si="1"/>
        <v>4.0168974653801932E-2</v>
      </c>
      <c r="F10" s="8"/>
      <c r="G10" s="130" t="s">
        <v>113</v>
      </c>
      <c r="H10" s="151">
        <v>3.8499989798624852E-2</v>
      </c>
    </row>
    <row r="11" spans="1:12" x14ac:dyDescent="0.25">
      <c r="A11" s="130" t="s">
        <v>109</v>
      </c>
      <c r="B11" s="131">
        <v>223518</v>
      </c>
      <c r="C11" s="131">
        <v>228248</v>
      </c>
      <c r="D11" s="131">
        <f t="shared" si="0"/>
        <v>4730</v>
      </c>
      <c r="E11" s="151">
        <f t="shared" si="1"/>
        <v>2.1161606671498492E-2</v>
      </c>
      <c r="F11" s="8"/>
      <c r="G11" s="130" t="s">
        <v>115</v>
      </c>
      <c r="H11" s="151">
        <v>2.7077233471938588E-2</v>
      </c>
    </row>
    <row r="12" spans="1:12" x14ac:dyDescent="0.25">
      <c r="A12" s="130" t="s">
        <v>106</v>
      </c>
      <c r="B12" s="131">
        <v>85257</v>
      </c>
      <c r="C12" s="131">
        <v>83392</v>
      </c>
      <c r="D12" s="131">
        <f t="shared" si="0"/>
        <v>-1865</v>
      </c>
      <c r="E12" s="151">
        <f t="shared" si="1"/>
        <v>-2.1875036653881793E-2</v>
      </c>
      <c r="F12" s="8"/>
      <c r="G12" s="130" t="s">
        <v>109</v>
      </c>
      <c r="H12" s="151">
        <v>2.1161606671498492E-2</v>
      </c>
    </row>
    <row r="13" spans="1:12" x14ac:dyDescent="0.25">
      <c r="A13" s="130" t="s">
        <v>111</v>
      </c>
      <c r="B13" s="131">
        <v>226006</v>
      </c>
      <c r="C13" s="131">
        <v>243075</v>
      </c>
      <c r="D13" s="131">
        <f>C13-B13</f>
        <v>17069</v>
      </c>
      <c r="E13" s="151">
        <f t="shared" si="1"/>
        <v>7.552454359618771E-2</v>
      </c>
      <c r="F13" s="8"/>
      <c r="G13" s="130" t="s">
        <v>120</v>
      </c>
      <c r="H13" s="151">
        <v>1.9045423767882097E-2</v>
      </c>
    </row>
    <row r="14" spans="1:12" x14ac:dyDescent="0.25">
      <c r="A14" s="130" t="s">
        <v>112</v>
      </c>
      <c r="B14" s="131">
        <v>206103</v>
      </c>
      <c r="C14" s="131">
        <v>217216</v>
      </c>
      <c r="D14" s="131">
        <f t="shared" si="0"/>
        <v>11113</v>
      </c>
      <c r="E14" s="151">
        <f t="shared" si="1"/>
        <v>5.3919642120687228E-2</v>
      </c>
      <c r="F14" s="8"/>
      <c r="G14" s="136" t="s">
        <v>130</v>
      </c>
      <c r="H14" s="152">
        <v>1.402725453471842E-2</v>
      </c>
    </row>
    <row r="15" spans="1:12" x14ac:dyDescent="0.25">
      <c r="A15" s="130" t="s">
        <v>113</v>
      </c>
      <c r="B15" s="131">
        <v>49013</v>
      </c>
      <c r="C15" s="131">
        <v>50900</v>
      </c>
      <c r="D15" s="131">
        <f t="shared" si="0"/>
        <v>1887</v>
      </c>
      <c r="E15" s="151">
        <f t="shared" si="1"/>
        <v>3.8499989798624852E-2</v>
      </c>
      <c r="F15" s="8"/>
      <c r="G15" s="130" t="s">
        <v>108</v>
      </c>
      <c r="H15" s="151">
        <v>1.3107814559699969E-2</v>
      </c>
    </row>
    <row r="16" spans="1:12" x14ac:dyDescent="0.25">
      <c r="A16" s="130" t="s">
        <v>115</v>
      </c>
      <c r="B16" s="131">
        <v>81286</v>
      </c>
      <c r="C16" s="131">
        <v>83487</v>
      </c>
      <c r="D16" s="131">
        <f t="shared" si="0"/>
        <v>2201</v>
      </c>
      <c r="E16" s="151">
        <f t="shared" si="1"/>
        <v>2.7077233471938588E-2</v>
      </c>
      <c r="F16" s="8"/>
      <c r="G16" s="130" t="s">
        <v>98</v>
      </c>
      <c r="H16" s="151">
        <v>2.1807608432275259E-3</v>
      </c>
    </row>
    <row r="17" spans="1:8" x14ac:dyDescent="0.25">
      <c r="A17" s="130" t="s">
        <v>104</v>
      </c>
      <c r="B17" s="131">
        <v>390548</v>
      </c>
      <c r="C17" s="131">
        <v>407078</v>
      </c>
      <c r="D17" s="131">
        <f t="shared" si="0"/>
        <v>16530</v>
      </c>
      <c r="E17" s="151">
        <f t="shared" si="1"/>
        <v>4.2325143132214221E-2</v>
      </c>
      <c r="F17" s="8"/>
      <c r="G17" s="130" t="s">
        <v>103</v>
      </c>
      <c r="H17" s="151">
        <v>1.5686216568289218E-3</v>
      </c>
    </row>
    <row r="18" spans="1:8" x14ac:dyDescent="0.25">
      <c r="A18" s="130" t="s">
        <v>118</v>
      </c>
      <c r="B18" s="134">
        <v>72531</v>
      </c>
      <c r="C18" s="134">
        <v>72208</v>
      </c>
      <c r="D18" s="134">
        <f t="shared" si="0"/>
        <v>-323</v>
      </c>
      <c r="E18" s="153">
        <f t="shared" si="1"/>
        <v>-4.453268257710496E-3</v>
      </c>
      <c r="F18" s="154"/>
      <c r="G18" s="130" t="s">
        <v>118</v>
      </c>
      <c r="H18" s="153">
        <v>-4.453268257710496E-3</v>
      </c>
    </row>
    <row r="19" spans="1:8" x14ac:dyDescent="0.25">
      <c r="A19" s="130" t="s">
        <v>116</v>
      </c>
      <c r="B19" s="131">
        <v>19094</v>
      </c>
      <c r="C19" s="131">
        <v>17400</v>
      </c>
      <c r="D19" s="131">
        <f t="shared" si="0"/>
        <v>-1694</v>
      </c>
      <c r="E19" s="151">
        <f t="shared" si="1"/>
        <v>-8.8718969309730805E-2</v>
      </c>
      <c r="F19" s="8"/>
      <c r="G19" s="130" t="s">
        <v>110</v>
      </c>
      <c r="H19" s="151">
        <v>-4.9957999911578758E-3</v>
      </c>
    </row>
    <row r="20" spans="1:8" x14ac:dyDescent="0.25">
      <c r="A20" s="130" t="s">
        <v>119</v>
      </c>
      <c r="B20" s="131">
        <v>291225</v>
      </c>
      <c r="C20" s="131">
        <v>285426</v>
      </c>
      <c r="D20" s="131">
        <f t="shared" si="0"/>
        <v>-5799</v>
      </c>
      <c r="E20" s="151">
        <f t="shared" si="1"/>
        <v>-1.9912438835951583E-2</v>
      </c>
      <c r="F20" s="8"/>
      <c r="G20" s="130" t="s">
        <v>101</v>
      </c>
      <c r="H20" s="151">
        <v>-1.1476718948359884E-2</v>
      </c>
    </row>
    <row r="21" spans="1:8" x14ac:dyDescent="0.25">
      <c r="A21" s="130" t="s">
        <v>120</v>
      </c>
      <c r="B21" s="131">
        <v>208239</v>
      </c>
      <c r="C21" s="131">
        <v>212205</v>
      </c>
      <c r="D21" s="131">
        <f t="shared" si="0"/>
        <v>3966</v>
      </c>
      <c r="E21" s="151">
        <f t="shared" si="1"/>
        <v>1.9045423767882097E-2</v>
      </c>
      <c r="F21" s="8"/>
      <c r="G21" s="130" t="s">
        <v>117</v>
      </c>
      <c r="H21" s="151">
        <v>-1.4841345662343523E-2</v>
      </c>
    </row>
    <row r="22" spans="1:8" x14ac:dyDescent="0.25">
      <c r="A22" s="130" t="s">
        <v>114</v>
      </c>
      <c r="B22" s="131">
        <v>34192</v>
      </c>
      <c r="C22" s="131">
        <v>31526</v>
      </c>
      <c r="D22" s="131">
        <f t="shared" si="0"/>
        <v>-2666</v>
      </c>
      <c r="E22" s="151">
        <f t="shared" si="1"/>
        <v>-7.7971455311183907E-2</v>
      </c>
      <c r="F22" s="8"/>
      <c r="G22" s="130" t="s">
        <v>119</v>
      </c>
      <c r="H22" s="151">
        <v>-1.9912438835951583E-2</v>
      </c>
    </row>
    <row r="23" spans="1:8" x14ac:dyDescent="0.25">
      <c r="A23" s="130" t="s">
        <v>110</v>
      </c>
      <c r="B23" s="131">
        <v>113095</v>
      </c>
      <c r="C23" s="131">
        <v>112530</v>
      </c>
      <c r="D23" s="131">
        <f t="shared" si="0"/>
        <v>-565</v>
      </c>
      <c r="E23" s="151">
        <f t="shared" si="1"/>
        <v>-4.9957999911578758E-3</v>
      </c>
      <c r="F23" s="8"/>
      <c r="G23" s="130" t="s">
        <v>106</v>
      </c>
      <c r="H23" s="151">
        <v>-2.1875036653881793E-2</v>
      </c>
    </row>
    <row r="24" spans="1:8" x14ac:dyDescent="0.25">
      <c r="A24" s="130" t="s">
        <v>117</v>
      </c>
      <c r="B24" s="131">
        <v>283667</v>
      </c>
      <c r="C24" s="131">
        <v>279457</v>
      </c>
      <c r="D24" s="131">
        <f t="shared" si="0"/>
        <v>-4210</v>
      </c>
      <c r="E24" s="151">
        <f t="shared" si="1"/>
        <v>-1.4841345662343523E-2</v>
      </c>
      <c r="F24" s="8"/>
      <c r="G24" s="130" t="s">
        <v>99</v>
      </c>
      <c r="H24" s="151">
        <v>-5.6507564992058848E-2</v>
      </c>
    </row>
    <row r="25" spans="1:8" x14ac:dyDescent="0.25">
      <c r="A25" s="130" t="s">
        <v>108</v>
      </c>
      <c r="B25" s="131">
        <v>107722</v>
      </c>
      <c r="C25" s="131">
        <v>109134</v>
      </c>
      <c r="D25" s="131">
        <f t="shared" si="0"/>
        <v>1412</v>
      </c>
      <c r="E25" s="151">
        <f t="shared" si="1"/>
        <v>1.3107814559699969E-2</v>
      </c>
      <c r="F25" s="8"/>
      <c r="G25" s="130" t="s">
        <v>114</v>
      </c>
      <c r="H25" s="151">
        <v>-7.7971455311183907E-2</v>
      </c>
    </row>
    <row r="26" spans="1:8" x14ac:dyDescent="0.25">
      <c r="A26" s="130" t="s">
        <v>121</v>
      </c>
      <c r="B26" s="131">
        <v>7447</v>
      </c>
      <c r="C26" s="131">
        <v>6762</v>
      </c>
      <c r="D26" s="131">
        <f t="shared" si="0"/>
        <v>-685</v>
      </c>
      <c r="E26" s="151">
        <f t="shared" si="1"/>
        <v>-9.1983348999597148E-2</v>
      </c>
      <c r="F26" s="8"/>
      <c r="G26" s="130" t="s">
        <v>116</v>
      </c>
      <c r="H26" s="151">
        <v>-8.8718969309730805E-2</v>
      </c>
    </row>
    <row r="27" spans="1:8" x14ac:dyDescent="0.25">
      <c r="A27" s="136" t="s">
        <v>4</v>
      </c>
      <c r="B27" s="141">
        <f>SUM(B5:B26)</f>
        <v>3212603</v>
      </c>
      <c r="C27" s="141">
        <f>SUM(C5:C26)</f>
        <v>3257667</v>
      </c>
      <c r="D27" s="141">
        <f>C27-B27</f>
        <v>45064</v>
      </c>
      <c r="E27" s="152">
        <f>D27/B27</f>
        <v>1.402725453471842E-2</v>
      </c>
      <c r="F27" s="155"/>
      <c r="G27" s="130" t="s">
        <v>121</v>
      </c>
      <c r="H27" s="151">
        <v>-9.1983348999597148E-2</v>
      </c>
    </row>
  </sheetData>
  <sortState ref="G5:H27">
    <sortCondition descending="1" ref="H5:H27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26"/>
  <sheetViews>
    <sheetView topLeftCell="A7" workbookViewId="0">
      <selection activeCell="F4" sqref="F4"/>
    </sheetView>
  </sheetViews>
  <sheetFormatPr defaultRowHeight="15" x14ac:dyDescent="0.25"/>
  <cols>
    <col min="1" max="1" width="16.5703125" customWidth="1"/>
    <col min="2" max="2" width="23.42578125" customWidth="1"/>
    <col min="6" max="6" width="16.140625" customWidth="1"/>
  </cols>
  <sheetData>
    <row r="1" spans="2:12" x14ac:dyDescent="0.25">
      <c r="B1" s="38" t="s">
        <v>133</v>
      </c>
    </row>
    <row r="2" spans="2:12" x14ac:dyDescent="0.25">
      <c r="C2" s="38"/>
      <c r="D2" s="38"/>
      <c r="E2" s="156"/>
      <c r="F2" s="156"/>
    </row>
    <row r="3" spans="2:12" ht="15.75" thickBot="1" x14ac:dyDescent="0.3">
      <c r="B3" s="124" t="s">
        <v>96</v>
      </c>
      <c r="C3" s="125" t="s">
        <v>2</v>
      </c>
      <c r="D3" s="125" t="s">
        <v>3</v>
      </c>
      <c r="E3" s="126" t="s">
        <v>4</v>
      </c>
      <c r="F3" s="126" t="s">
        <v>5</v>
      </c>
      <c r="I3" t="s">
        <v>131</v>
      </c>
      <c r="J3" t="s">
        <v>132</v>
      </c>
    </row>
    <row r="4" spans="2:12" x14ac:dyDescent="0.25">
      <c r="B4" s="128" t="s">
        <v>98</v>
      </c>
      <c r="C4" s="55">
        <v>75497</v>
      </c>
      <c r="D4" s="55">
        <v>143711</v>
      </c>
      <c r="E4" s="55">
        <v>219208</v>
      </c>
      <c r="F4" s="80">
        <f>E4/$E$26</f>
        <v>6.7289873397127456E-2</v>
      </c>
      <c r="I4" s="157">
        <f>C4/E4*100</f>
        <v>34.440805080106571</v>
      </c>
      <c r="J4" s="157">
        <f>D4/E4*100</f>
        <v>65.559194919893443</v>
      </c>
      <c r="L4" s="157">
        <f>J4-I4</f>
        <v>31.118389839786872</v>
      </c>
    </row>
    <row r="5" spans="2:12" x14ac:dyDescent="0.25">
      <c r="B5" s="130" t="s">
        <v>99</v>
      </c>
      <c r="C5" s="131">
        <v>4274</v>
      </c>
      <c r="D5" s="131">
        <v>7013</v>
      </c>
      <c r="E5" s="131">
        <v>11287</v>
      </c>
      <c r="F5" s="151">
        <f t="shared" ref="F5:F26" si="0">E5/$E$26</f>
        <v>3.4647494664126199E-3</v>
      </c>
      <c r="I5" s="157">
        <f t="shared" ref="I5:I26" si="1">C5/E5*100</f>
        <v>37.866572162665015</v>
      </c>
      <c r="J5" s="157">
        <f t="shared" ref="J5:J26" si="2">D5/E5*100</f>
        <v>62.133427837334985</v>
      </c>
      <c r="L5" s="157">
        <f t="shared" ref="L5:L26" si="3">J5-I5</f>
        <v>24.266855674669969</v>
      </c>
    </row>
    <row r="6" spans="2:12" x14ac:dyDescent="0.25">
      <c r="B6" s="130" t="s">
        <v>101</v>
      </c>
      <c r="C6" s="131">
        <v>40107</v>
      </c>
      <c r="D6" s="131">
        <v>56448</v>
      </c>
      <c r="E6" s="131">
        <v>96555</v>
      </c>
      <c r="F6" s="151">
        <f t="shared" si="0"/>
        <v>2.9639309358507178E-2</v>
      </c>
      <c r="I6" s="157">
        <f t="shared" si="1"/>
        <v>41.537983532701567</v>
      </c>
      <c r="J6" s="157">
        <f t="shared" si="2"/>
        <v>58.462016467298426</v>
      </c>
      <c r="L6" s="157">
        <f t="shared" si="3"/>
        <v>16.924032934596859</v>
      </c>
    </row>
    <row r="7" spans="2:12" x14ac:dyDescent="0.25">
      <c r="B7" s="130" t="s">
        <v>103</v>
      </c>
      <c r="C7" s="131">
        <v>136792</v>
      </c>
      <c r="D7" s="131">
        <v>269934</v>
      </c>
      <c r="E7" s="131">
        <v>406726</v>
      </c>
      <c r="F7" s="151">
        <f>E7/$E$26</f>
        <v>0.12485192624046595</v>
      </c>
      <c r="I7" s="157">
        <f t="shared" si="1"/>
        <v>33.6324700166697</v>
      </c>
      <c r="J7" s="157">
        <f t="shared" si="2"/>
        <v>66.3675299833303</v>
      </c>
      <c r="L7" s="158">
        <f t="shared" si="3"/>
        <v>32.7350599666606</v>
      </c>
    </row>
    <row r="8" spans="2:12" x14ac:dyDescent="0.25">
      <c r="B8" s="130" t="s">
        <v>105</v>
      </c>
      <c r="C8" s="131">
        <v>15697</v>
      </c>
      <c r="D8" s="131">
        <v>26537</v>
      </c>
      <c r="E8" s="131">
        <v>42234</v>
      </c>
      <c r="F8" s="151">
        <f t="shared" si="0"/>
        <v>1.2964492687558305E-2</v>
      </c>
      <c r="I8" s="157">
        <f t="shared" si="1"/>
        <v>37.166737699483825</v>
      </c>
      <c r="J8" s="157">
        <f t="shared" si="2"/>
        <v>62.833262300516168</v>
      </c>
      <c r="L8" s="157">
        <f t="shared" si="3"/>
        <v>25.666524601032343</v>
      </c>
    </row>
    <row r="9" spans="2:12" x14ac:dyDescent="0.25">
      <c r="B9" s="130" t="s">
        <v>107</v>
      </c>
      <c r="C9" s="131">
        <v>15030</v>
      </c>
      <c r="D9" s="131">
        <v>26583</v>
      </c>
      <c r="E9" s="131">
        <v>41613</v>
      </c>
      <c r="F9" s="151">
        <f t="shared" si="0"/>
        <v>1.2773865468754173E-2</v>
      </c>
      <c r="I9" s="157">
        <f t="shared" si="1"/>
        <v>36.118520654603131</v>
      </c>
      <c r="J9" s="157">
        <f t="shared" si="2"/>
        <v>63.881479345396876</v>
      </c>
      <c r="L9" s="157">
        <f t="shared" si="3"/>
        <v>27.762958690793745</v>
      </c>
    </row>
    <row r="10" spans="2:12" x14ac:dyDescent="0.25">
      <c r="B10" s="130" t="s">
        <v>109</v>
      </c>
      <c r="C10" s="131">
        <v>80407</v>
      </c>
      <c r="D10" s="131">
        <v>147841</v>
      </c>
      <c r="E10" s="131">
        <v>228248</v>
      </c>
      <c r="F10" s="151">
        <f t="shared" si="0"/>
        <v>7.006486543897826E-2</v>
      </c>
      <c r="I10" s="157">
        <f t="shared" si="1"/>
        <v>35.227909992639582</v>
      </c>
      <c r="J10" s="157">
        <f t="shared" si="2"/>
        <v>64.772090007360418</v>
      </c>
      <c r="L10" s="157">
        <f t="shared" si="3"/>
        <v>29.544180014720837</v>
      </c>
    </row>
    <row r="11" spans="2:12" x14ac:dyDescent="0.25">
      <c r="B11" s="130" t="s">
        <v>106</v>
      </c>
      <c r="C11" s="131">
        <v>34666</v>
      </c>
      <c r="D11" s="131">
        <v>48726</v>
      </c>
      <c r="E11" s="131">
        <v>83392</v>
      </c>
      <c r="F11" s="151">
        <f t="shared" si="0"/>
        <v>2.5598687649781269E-2</v>
      </c>
      <c r="I11" s="157">
        <f t="shared" si="1"/>
        <v>41.569934765924785</v>
      </c>
      <c r="J11" s="157">
        <f t="shared" si="2"/>
        <v>58.430065234075215</v>
      </c>
      <c r="L11" s="157">
        <f>J11-I11</f>
        <v>16.86013046815043</v>
      </c>
    </row>
    <row r="12" spans="2:12" x14ac:dyDescent="0.25">
      <c r="B12" s="130" t="s">
        <v>111</v>
      </c>
      <c r="C12" s="131">
        <v>82961</v>
      </c>
      <c r="D12" s="131">
        <v>160114</v>
      </c>
      <c r="E12" s="131">
        <v>243075</v>
      </c>
      <c r="F12" s="151">
        <f t="shared" si="0"/>
        <v>7.4616282143018298E-2</v>
      </c>
      <c r="I12" s="157">
        <f>C12/E12*100</f>
        <v>34.129795330659263</v>
      </c>
      <c r="J12" s="157">
        <f t="shared" si="2"/>
        <v>65.870204669340737</v>
      </c>
      <c r="L12" s="158">
        <f t="shared" si="3"/>
        <v>31.740409338681474</v>
      </c>
    </row>
    <row r="13" spans="2:12" x14ac:dyDescent="0.25">
      <c r="B13" s="130" t="s">
        <v>112</v>
      </c>
      <c r="C13" s="131">
        <v>82158</v>
      </c>
      <c r="D13" s="131">
        <v>135058</v>
      </c>
      <c r="E13" s="131">
        <v>217216</v>
      </c>
      <c r="F13" s="151">
        <f t="shared" si="0"/>
        <v>6.6678392849852358E-2</v>
      </c>
      <c r="I13" s="157">
        <f t="shared" si="1"/>
        <v>37.823180612846194</v>
      </c>
      <c r="J13" s="157">
        <f t="shared" si="2"/>
        <v>62.176819387153806</v>
      </c>
      <c r="L13" s="157">
        <f t="shared" si="3"/>
        <v>24.353638774307612</v>
      </c>
    </row>
    <row r="14" spans="2:12" x14ac:dyDescent="0.25">
      <c r="B14" s="130" t="s">
        <v>113</v>
      </c>
      <c r="C14" s="131">
        <v>19196</v>
      </c>
      <c r="D14" s="131">
        <v>31704</v>
      </c>
      <c r="E14" s="131">
        <v>50900</v>
      </c>
      <c r="F14" s="151">
        <f t="shared" si="0"/>
        <v>1.5624678642721924E-2</v>
      </c>
      <c r="I14" s="157">
        <f t="shared" si="1"/>
        <v>37.713163064833005</v>
      </c>
      <c r="J14" s="157">
        <f t="shared" si="2"/>
        <v>62.286836935166988</v>
      </c>
      <c r="L14" s="157">
        <f t="shared" si="3"/>
        <v>24.573673870333984</v>
      </c>
    </row>
    <row r="15" spans="2:12" x14ac:dyDescent="0.25">
      <c r="B15" s="130" t="s">
        <v>115</v>
      </c>
      <c r="C15" s="131">
        <v>30151</v>
      </c>
      <c r="D15" s="131">
        <v>53336</v>
      </c>
      <c r="E15" s="131">
        <v>83487</v>
      </c>
      <c r="F15" s="151">
        <f t="shared" si="0"/>
        <v>2.56278496236724E-2</v>
      </c>
      <c r="I15" s="157">
        <f>C15/E15*100</f>
        <v>36.114604668990381</v>
      </c>
      <c r="J15" s="157">
        <f t="shared" si="2"/>
        <v>63.885395331009619</v>
      </c>
      <c r="L15" s="157">
        <f t="shared" si="3"/>
        <v>27.770790662019238</v>
      </c>
    </row>
    <row r="16" spans="2:12" x14ac:dyDescent="0.25">
      <c r="B16" s="130" t="s">
        <v>104</v>
      </c>
      <c r="C16" s="131">
        <v>191261</v>
      </c>
      <c r="D16" s="131">
        <v>215817</v>
      </c>
      <c r="E16" s="131">
        <v>407078</v>
      </c>
      <c r="F16" s="151">
        <f t="shared" si="0"/>
        <v>0.12495997902793625</v>
      </c>
      <c r="I16" s="157">
        <f t="shared" si="1"/>
        <v>46.983870413041231</v>
      </c>
      <c r="J16" s="157">
        <f t="shared" si="2"/>
        <v>53.016129586958762</v>
      </c>
      <c r="L16" s="157">
        <f t="shared" si="3"/>
        <v>6.0322591739175309</v>
      </c>
    </row>
    <row r="17" spans="2:12" x14ac:dyDescent="0.25">
      <c r="B17" s="133" t="s">
        <v>118</v>
      </c>
      <c r="C17" s="134">
        <v>28965</v>
      </c>
      <c r="D17" s="134">
        <v>43243</v>
      </c>
      <c r="E17" s="134">
        <v>72208</v>
      </c>
      <c r="F17" s="153">
        <f t="shared" si="0"/>
        <v>2.2165555902429562E-2</v>
      </c>
      <c r="I17" s="157">
        <f t="shared" si="1"/>
        <v>40.11328384666519</v>
      </c>
      <c r="J17" s="157">
        <f t="shared" si="2"/>
        <v>59.88671615333481</v>
      </c>
      <c r="L17" s="157">
        <f t="shared" si="3"/>
        <v>19.773432306669619</v>
      </c>
    </row>
    <row r="18" spans="2:12" x14ac:dyDescent="0.25">
      <c r="B18" s="130" t="s">
        <v>116</v>
      </c>
      <c r="C18" s="131">
        <v>7807</v>
      </c>
      <c r="D18" s="131">
        <v>9593</v>
      </c>
      <c r="E18" s="131">
        <v>17400</v>
      </c>
      <c r="F18" s="151">
        <f t="shared" si="0"/>
        <v>5.3412457442703629E-3</v>
      </c>
      <c r="I18" s="157">
        <f t="shared" si="1"/>
        <v>44.867816091954019</v>
      </c>
      <c r="J18" s="157">
        <f t="shared" si="2"/>
        <v>55.132183908045974</v>
      </c>
      <c r="L18" s="157">
        <f t="shared" si="3"/>
        <v>10.264367816091955</v>
      </c>
    </row>
    <row r="19" spans="2:12" x14ac:dyDescent="0.25">
      <c r="B19" s="130" t="s">
        <v>119</v>
      </c>
      <c r="C19" s="131">
        <v>127310</v>
      </c>
      <c r="D19" s="131">
        <v>158116</v>
      </c>
      <c r="E19" s="131">
        <v>285426</v>
      </c>
      <c r="F19" s="151">
        <f t="shared" si="0"/>
        <v>8.7616690103684627E-2</v>
      </c>
      <c r="I19" s="157">
        <f t="shared" si="1"/>
        <v>44.60350493648091</v>
      </c>
      <c r="J19" s="157">
        <f t="shared" si="2"/>
        <v>55.39649506351909</v>
      </c>
      <c r="L19" s="157">
        <f t="shared" si="3"/>
        <v>10.792990127038181</v>
      </c>
    </row>
    <row r="20" spans="2:12" x14ac:dyDescent="0.25">
      <c r="B20" s="130" t="s">
        <v>120</v>
      </c>
      <c r="C20" s="131">
        <v>99154</v>
      </c>
      <c r="D20" s="131">
        <v>113051</v>
      </c>
      <c r="E20" s="131">
        <v>212205</v>
      </c>
      <c r="F20" s="151">
        <f t="shared" si="0"/>
        <v>6.5140175469131742E-2</v>
      </c>
      <c r="I20" s="157">
        <f t="shared" si="1"/>
        <v>46.725571970500226</v>
      </c>
      <c r="J20" s="157">
        <f t="shared" si="2"/>
        <v>53.274428029499774</v>
      </c>
      <c r="L20" s="157">
        <f t="shared" si="3"/>
        <v>6.5488560589995473</v>
      </c>
    </row>
    <row r="21" spans="2:12" x14ac:dyDescent="0.25">
      <c r="B21" s="130" t="s">
        <v>114</v>
      </c>
      <c r="C21" s="131">
        <v>13349</v>
      </c>
      <c r="D21" s="131">
        <v>18177</v>
      </c>
      <c r="E21" s="131">
        <v>31526</v>
      </c>
      <c r="F21" s="151">
        <f t="shared" si="0"/>
        <v>9.6774777778084742E-3</v>
      </c>
      <c r="I21" s="157">
        <f t="shared" si="1"/>
        <v>42.342828141851172</v>
      </c>
      <c r="J21" s="157">
        <f t="shared" si="2"/>
        <v>57.657171858148828</v>
      </c>
      <c r="L21" s="157">
        <f t="shared" si="3"/>
        <v>15.314343716297657</v>
      </c>
    </row>
    <row r="22" spans="2:12" x14ac:dyDescent="0.25">
      <c r="B22" s="130" t="s">
        <v>110</v>
      </c>
      <c r="C22" s="131">
        <v>54157</v>
      </c>
      <c r="D22" s="131">
        <v>58373</v>
      </c>
      <c r="E22" s="131">
        <v>112530</v>
      </c>
      <c r="F22" s="151">
        <f t="shared" si="0"/>
        <v>3.4543125494410569E-2</v>
      </c>
      <c r="I22" s="157">
        <f t="shared" si="1"/>
        <v>48.126721763085399</v>
      </c>
      <c r="J22" s="157">
        <f t="shared" si="2"/>
        <v>51.873278236914601</v>
      </c>
      <c r="L22" s="157">
        <f t="shared" si="3"/>
        <v>3.7465564738292017</v>
      </c>
    </row>
    <row r="23" spans="2:12" x14ac:dyDescent="0.25">
      <c r="B23" s="130" t="s">
        <v>117</v>
      </c>
      <c r="C23" s="131">
        <v>127580</v>
      </c>
      <c r="D23" s="131">
        <v>151877</v>
      </c>
      <c r="E23" s="131">
        <v>279457</v>
      </c>
      <c r="F23" s="151">
        <f t="shared" si="0"/>
        <v>8.5784397238882912E-2</v>
      </c>
      <c r="I23" s="157">
        <f t="shared" si="1"/>
        <v>45.652819575104573</v>
      </c>
      <c r="J23" s="157">
        <f t="shared" si="2"/>
        <v>54.347180424895427</v>
      </c>
      <c r="L23" s="157">
        <f t="shared" si="3"/>
        <v>8.6943608497908542</v>
      </c>
    </row>
    <row r="24" spans="2:12" x14ac:dyDescent="0.25">
      <c r="B24" s="130" t="s">
        <v>108</v>
      </c>
      <c r="C24" s="131">
        <v>50232</v>
      </c>
      <c r="D24" s="131">
        <v>58902</v>
      </c>
      <c r="E24" s="131">
        <v>109134</v>
      </c>
      <c r="F24" s="151">
        <f t="shared" si="0"/>
        <v>3.3500661669839185E-2</v>
      </c>
      <c r="I24" s="157">
        <f t="shared" si="1"/>
        <v>46.027819011490465</v>
      </c>
      <c r="J24" s="157">
        <f t="shared" si="2"/>
        <v>53.972180988509542</v>
      </c>
      <c r="L24" s="157">
        <f t="shared" si="3"/>
        <v>7.9443619770190779</v>
      </c>
    </row>
    <row r="25" spans="2:12" x14ac:dyDescent="0.25">
      <c r="B25" s="130" t="s">
        <v>121</v>
      </c>
      <c r="C25" s="131">
        <v>4004</v>
      </c>
      <c r="D25" s="131">
        <v>2758</v>
      </c>
      <c r="E25" s="131">
        <v>6762</v>
      </c>
      <c r="F25" s="151">
        <f t="shared" si="0"/>
        <v>2.0757186047561031E-3</v>
      </c>
      <c r="I25" s="158">
        <f>C25/E25*100</f>
        <v>59.213250517598347</v>
      </c>
      <c r="J25" s="157">
        <f t="shared" si="2"/>
        <v>40.78674948240166</v>
      </c>
      <c r="L25" s="157">
        <f t="shared" si="3"/>
        <v>-18.426501035196686</v>
      </c>
    </row>
    <row r="26" spans="2:12" x14ac:dyDescent="0.25">
      <c r="B26" s="136" t="s">
        <v>122</v>
      </c>
      <c r="C26" s="141">
        <f>SUM(C4:C25)</f>
        <v>1320755</v>
      </c>
      <c r="D26" s="141">
        <f>SUM(D4:D25)</f>
        <v>1936912</v>
      </c>
      <c r="E26" s="147">
        <f>SUM(E4:E25)</f>
        <v>3257667</v>
      </c>
      <c r="F26" s="152">
        <f t="shared" si="0"/>
        <v>1</v>
      </c>
      <c r="I26" s="157">
        <f t="shared" si="1"/>
        <v>40.542971396401164</v>
      </c>
      <c r="J26" s="157">
        <f t="shared" si="2"/>
        <v>59.457028603598836</v>
      </c>
      <c r="L26" s="157">
        <f t="shared" si="3"/>
        <v>18.914057207197672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T28"/>
  <sheetViews>
    <sheetView topLeftCell="A5" zoomScaleNormal="100" workbookViewId="0">
      <selection activeCell="M24" sqref="M24"/>
    </sheetView>
  </sheetViews>
  <sheetFormatPr defaultRowHeight="15" x14ac:dyDescent="0.25"/>
  <cols>
    <col min="1" max="1" width="29" customWidth="1"/>
    <col min="2" max="2" width="37" bestFit="1" customWidth="1"/>
    <col min="3" max="3" width="14" customWidth="1"/>
    <col min="4" max="4" width="9.140625" style="32"/>
    <col min="5" max="5" width="11.7109375" customWidth="1"/>
    <col min="6" max="6" width="10.28515625" customWidth="1"/>
    <col min="7" max="7" width="11.42578125" customWidth="1"/>
    <col min="9" max="10" width="16.7109375" customWidth="1"/>
    <col min="16" max="16" width="10.85546875" customWidth="1"/>
    <col min="17" max="17" width="15.140625" customWidth="1"/>
    <col min="19" max="19" width="11.5703125" style="32" customWidth="1"/>
  </cols>
  <sheetData>
    <row r="3" spans="2:20" x14ac:dyDescent="0.25">
      <c r="C3" t="s">
        <v>95</v>
      </c>
    </row>
    <row r="4" spans="2:20" s="162" customFormat="1" ht="90" x14ac:dyDescent="0.25">
      <c r="B4" s="160" t="s">
        <v>134</v>
      </c>
      <c r="C4" s="162" t="s">
        <v>4</v>
      </c>
      <c r="D4" s="162" t="s">
        <v>135</v>
      </c>
      <c r="E4" s="162" t="s">
        <v>136</v>
      </c>
      <c r="F4" s="162" t="s">
        <v>137</v>
      </c>
      <c r="G4" s="162" t="s">
        <v>138</v>
      </c>
      <c r="H4" s="162" t="s">
        <v>139</v>
      </c>
      <c r="I4" s="162" t="s">
        <v>31</v>
      </c>
      <c r="N4" s="1" t="s">
        <v>142</v>
      </c>
      <c r="S4" s="163"/>
    </row>
    <row r="5" spans="2:20" x14ac:dyDescent="0.25">
      <c r="B5" s="73" t="s">
        <v>4</v>
      </c>
      <c r="J5" s="164"/>
      <c r="S5"/>
      <c r="T5" s="32"/>
    </row>
    <row r="6" spans="2:20" x14ac:dyDescent="0.25">
      <c r="B6" s="167" t="s">
        <v>4</v>
      </c>
      <c r="C6" s="168">
        <v>1</v>
      </c>
      <c r="D6" s="168">
        <v>6.1006542412100441E-2</v>
      </c>
      <c r="E6" s="168">
        <v>0.1510280209732916</v>
      </c>
      <c r="F6" s="168">
        <v>0.39148323017668779</v>
      </c>
      <c r="G6" s="169">
        <v>0.2092914960307484</v>
      </c>
      <c r="H6" s="168">
        <v>1.280456228337642E-2</v>
      </c>
      <c r="I6" s="168">
        <v>0.17438614812379541</v>
      </c>
      <c r="J6" s="164"/>
      <c r="S6"/>
      <c r="T6" s="32"/>
    </row>
    <row r="7" spans="2:20" x14ac:dyDescent="0.25">
      <c r="B7" s="53" t="s">
        <v>104</v>
      </c>
      <c r="C7" s="161">
        <v>0.12495997902793619</v>
      </c>
      <c r="D7" s="165">
        <v>1.50564806040642E-2</v>
      </c>
      <c r="E7" s="165">
        <v>1.2788906907919071E-2</v>
      </c>
      <c r="F7" s="165">
        <v>4.037951085853772E-2</v>
      </c>
      <c r="G7" s="166">
        <v>1.4855723436434719E-2</v>
      </c>
      <c r="H7" s="165">
        <v>7.4372242466771467E-3</v>
      </c>
      <c r="I7" s="165">
        <v>3.4442132974303388E-2</v>
      </c>
      <c r="J7" s="164"/>
      <c r="S7"/>
      <c r="T7" s="32"/>
    </row>
    <row r="8" spans="2:20" x14ac:dyDescent="0.25">
      <c r="B8" s="53" t="s">
        <v>103</v>
      </c>
      <c r="C8" s="161">
        <v>0.124851926240466</v>
      </c>
      <c r="D8" s="165">
        <v>5.2420950330405161E-3</v>
      </c>
      <c r="E8" s="165">
        <v>1.892919073680643E-2</v>
      </c>
      <c r="F8" s="165">
        <v>5.2864519301696583E-2</v>
      </c>
      <c r="G8" s="166">
        <v>3.2031512122018609E-2</v>
      </c>
      <c r="H8" s="165">
        <v>1.0473753149109471E-3</v>
      </c>
      <c r="I8" s="165">
        <v>1.4737233731992859E-2</v>
      </c>
      <c r="J8" s="164"/>
      <c r="S8"/>
      <c r="T8" s="32"/>
    </row>
    <row r="9" spans="2:20" x14ac:dyDescent="0.25">
      <c r="B9" s="53" t="s">
        <v>119</v>
      </c>
      <c r="C9" s="161">
        <v>8.7616690103684627E-2</v>
      </c>
      <c r="D9" s="165">
        <v>5.4253550163353096E-3</v>
      </c>
      <c r="E9" s="165">
        <v>8.9416751313132984E-3</v>
      </c>
      <c r="F9" s="165">
        <v>4.3789313026776522E-2</v>
      </c>
      <c r="G9" s="166">
        <v>1.453402081919361E-2</v>
      </c>
      <c r="H9" s="165">
        <v>2.406630266383888E-4</v>
      </c>
      <c r="I9" s="165">
        <v>1.468566308342749E-2</v>
      </c>
      <c r="J9" s="164"/>
      <c r="S9"/>
      <c r="T9" s="32"/>
    </row>
    <row r="10" spans="2:20" x14ac:dyDescent="0.25">
      <c r="B10" s="53" t="s">
        <v>117</v>
      </c>
      <c r="C10" s="161">
        <v>8.5784397238882912E-2</v>
      </c>
      <c r="D10" s="165">
        <v>4.4660795593902012E-3</v>
      </c>
      <c r="E10" s="165">
        <v>1.5461064620785369E-2</v>
      </c>
      <c r="F10" s="165">
        <v>3.7407138298665883E-2</v>
      </c>
      <c r="G10" s="166">
        <v>1.327821413299763E-2</v>
      </c>
      <c r="H10" s="165">
        <v>2.099662120161453E-4</v>
      </c>
      <c r="I10" s="165">
        <v>1.4961934415027691E-2</v>
      </c>
      <c r="J10" s="164"/>
      <c r="S10"/>
      <c r="T10" s="32"/>
    </row>
    <row r="11" spans="2:20" x14ac:dyDescent="0.25">
      <c r="B11" s="53" t="s">
        <v>111</v>
      </c>
      <c r="C11" s="161">
        <v>7.4616282143018298E-2</v>
      </c>
      <c r="D11" s="165">
        <v>3.2035195739773281E-3</v>
      </c>
      <c r="E11" s="165">
        <v>1.213905534236618E-2</v>
      </c>
      <c r="F11" s="165">
        <v>2.79881276999767E-2</v>
      </c>
      <c r="G11" s="166">
        <v>2.09045307577478E-2</v>
      </c>
      <c r="H11" s="165">
        <v>2.765782997464136E-4</v>
      </c>
      <c r="I11" s="165">
        <v>1.010447046920388E-2</v>
      </c>
      <c r="S11"/>
      <c r="T11" s="32"/>
    </row>
    <row r="12" spans="2:20" x14ac:dyDescent="0.25">
      <c r="B12" t="s">
        <v>109</v>
      </c>
      <c r="C12" s="161">
        <v>7.006486543897826E-2</v>
      </c>
      <c r="D12" s="165">
        <v>2.9760561776265041E-3</v>
      </c>
      <c r="E12" s="165">
        <v>9.1903193297534717E-3</v>
      </c>
      <c r="F12" s="165">
        <v>2.8697224117750521E-2</v>
      </c>
      <c r="G12" s="166">
        <v>1.9408061044913431E-2</v>
      </c>
      <c r="H12" s="165">
        <v>3.7542204283003762E-4</v>
      </c>
      <c r="I12" s="165">
        <v>9.4177827261042943E-3</v>
      </c>
      <c r="J12" s="164"/>
      <c r="S12"/>
      <c r="T12" s="32"/>
    </row>
    <row r="13" spans="2:20" x14ac:dyDescent="0.25">
      <c r="B13" s="53" t="s">
        <v>98</v>
      </c>
      <c r="C13" s="161">
        <v>6.7289873397127456E-2</v>
      </c>
      <c r="D13" s="165">
        <v>2.9597868658767148E-3</v>
      </c>
      <c r="E13" s="165">
        <v>9.8552123344712635E-3</v>
      </c>
      <c r="F13" s="165">
        <v>2.810692437256478E-2</v>
      </c>
      <c r="G13" s="166">
        <v>1.6909033366516588E-2</v>
      </c>
      <c r="H13" s="165">
        <v>1.3291720731431421E-4</v>
      </c>
      <c r="I13" s="165">
        <v>9.3259992503837864E-3</v>
      </c>
      <c r="J13" s="164"/>
      <c r="S13"/>
      <c r="T13" s="32"/>
    </row>
    <row r="14" spans="2:20" x14ac:dyDescent="0.25">
      <c r="B14" s="53" t="s">
        <v>112</v>
      </c>
      <c r="C14" s="161">
        <v>6.6678392849852358E-2</v>
      </c>
      <c r="D14" s="165">
        <v>3.5092598476148722E-3</v>
      </c>
      <c r="E14" s="165">
        <v>9.5792479710172952E-3</v>
      </c>
      <c r="F14" s="165">
        <v>2.5187350333843211E-2</v>
      </c>
      <c r="G14" s="166">
        <v>1.690105219471481E-2</v>
      </c>
      <c r="H14" s="165">
        <v>2.305330778130484E-4</v>
      </c>
      <c r="I14" s="165">
        <v>1.127094942484913E-2</v>
      </c>
      <c r="J14" s="164"/>
      <c r="S14"/>
      <c r="T14" s="32"/>
    </row>
    <row r="15" spans="2:20" x14ac:dyDescent="0.25">
      <c r="B15" s="53" t="s">
        <v>120</v>
      </c>
      <c r="C15" s="161">
        <v>6.5140175469131742E-2</v>
      </c>
      <c r="D15" s="165">
        <v>4.2733035635625126E-3</v>
      </c>
      <c r="E15" s="165">
        <v>5.8891838852774096E-3</v>
      </c>
      <c r="F15" s="165">
        <v>2.814283964567281E-2</v>
      </c>
      <c r="G15" s="166">
        <v>1.1929396098496249E-2</v>
      </c>
      <c r="H15" s="165">
        <v>2.7197377755307711E-4</v>
      </c>
      <c r="I15" s="165">
        <v>1.463347849856968E-2</v>
      </c>
      <c r="J15" s="164"/>
      <c r="S15"/>
      <c r="T15" s="32"/>
    </row>
    <row r="16" spans="2:20" x14ac:dyDescent="0.25">
      <c r="B16" s="53" t="s">
        <v>110</v>
      </c>
      <c r="C16" s="161">
        <v>3.4543125494410569E-2</v>
      </c>
      <c r="D16" s="165">
        <v>2.1739484115472821E-3</v>
      </c>
      <c r="E16" s="165">
        <v>5.3995696920526252E-3</v>
      </c>
      <c r="F16" s="165">
        <v>1.5334900712687951E-2</v>
      </c>
      <c r="G16" s="166">
        <v>5.4931949766504678E-3</v>
      </c>
      <c r="H16" s="165">
        <v>2.2408674674237731E-5</v>
      </c>
      <c r="I16" s="165">
        <v>6.1191030267980116E-3</v>
      </c>
      <c r="J16" s="164"/>
      <c r="S16"/>
      <c r="T16" s="32"/>
    </row>
    <row r="17" spans="2:20" x14ac:dyDescent="0.25">
      <c r="B17" s="53" t="s">
        <v>108</v>
      </c>
      <c r="C17" s="161">
        <v>3.3500661669839192E-2</v>
      </c>
      <c r="D17" s="165">
        <v>1.741430293519872E-3</v>
      </c>
      <c r="E17" s="165">
        <v>6.6292840858196986E-3</v>
      </c>
      <c r="F17" s="165">
        <v>1.1921721894840691E-2</v>
      </c>
      <c r="G17" s="166">
        <v>6.4702745860764771E-3</v>
      </c>
      <c r="H17" s="165">
        <v>2.1058014830859019E-4</v>
      </c>
      <c r="I17" s="165">
        <v>6.5273706612738493E-3</v>
      </c>
      <c r="J17" s="164"/>
      <c r="S17"/>
      <c r="T17" s="32"/>
    </row>
    <row r="18" spans="2:20" x14ac:dyDescent="0.25">
      <c r="B18" s="53" t="s">
        <v>101</v>
      </c>
      <c r="C18" s="161">
        <v>2.9639309358507181E-2</v>
      </c>
      <c r="D18" s="165">
        <v>2.0926018527983371E-3</v>
      </c>
      <c r="E18" s="165">
        <v>4.517650207955571E-3</v>
      </c>
      <c r="F18" s="165">
        <v>8.9171176796155032E-3</v>
      </c>
      <c r="G18" s="166">
        <v>7.3257948095984023E-3</v>
      </c>
      <c r="H18" s="165">
        <v>5.5622628095505159E-4</v>
      </c>
      <c r="I18" s="165">
        <v>6.2299185275843114E-3</v>
      </c>
      <c r="J18" s="164"/>
      <c r="S18"/>
      <c r="T18" s="32"/>
    </row>
    <row r="19" spans="2:20" x14ac:dyDescent="0.25">
      <c r="B19" s="53" t="s">
        <v>115</v>
      </c>
      <c r="C19" s="161">
        <v>2.56278496236724E-2</v>
      </c>
      <c r="D19" s="165">
        <v>1.286503500818224E-3</v>
      </c>
      <c r="E19" s="165">
        <v>3.8321903374408739E-3</v>
      </c>
      <c r="F19" s="165">
        <v>1.097595303632937E-2</v>
      </c>
      <c r="G19" s="166">
        <v>6.0706020596948676E-3</v>
      </c>
      <c r="H19" s="165">
        <v>3.2538623499578071E-5</v>
      </c>
      <c r="I19" s="165">
        <v>3.4300620658894851E-3</v>
      </c>
      <c r="J19" s="164"/>
      <c r="S19"/>
      <c r="T19" s="32"/>
    </row>
    <row r="20" spans="2:20" x14ac:dyDescent="0.25">
      <c r="B20" s="53" t="s">
        <v>140</v>
      </c>
      <c r="C20" s="161">
        <v>2.5598687649781269E-2</v>
      </c>
      <c r="D20" s="165">
        <v>1.1317915551221169E-3</v>
      </c>
      <c r="E20" s="165">
        <v>3.9749305254343061E-3</v>
      </c>
      <c r="F20" s="165">
        <v>7.8163299072618528E-3</v>
      </c>
      <c r="G20" s="166">
        <v>6.3349016335923838E-3</v>
      </c>
      <c r="H20" s="165">
        <v>6.2590805014754421E-4</v>
      </c>
      <c r="I20" s="165">
        <v>5.7148259782230657E-3</v>
      </c>
      <c r="J20" s="164"/>
      <c r="S20"/>
      <c r="T20" s="32"/>
    </row>
    <row r="21" spans="2:20" x14ac:dyDescent="0.25">
      <c r="B21" s="53" t="s">
        <v>118</v>
      </c>
      <c r="C21" s="161">
        <v>2.2165555902429562E-2</v>
      </c>
      <c r="D21" s="165">
        <v>1.421876453302317E-3</v>
      </c>
      <c r="E21" s="165">
        <v>2.4035605849216631E-3</v>
      </c>
      <c r="F21" s="165">
        <v>9.5368863668385991E-3</v>
      </c>
      <c r="G21" s="166">
        <v>4.4135880063861646E-3</v>
      </c>
      <c r="H21" s="165">
        <v>4.4203413056030592E-5</v>
      </c>
      <c r="I21" s="165">
        <v>4.3454410779247849E-3</v>
      </c>
      <c r="J21" s="164"/>
      <c r="S21"/>
      <c r="T21" s="32"/>
    </row>
    <row r="22" spans="2:20" x14ac:dyDescent="0.25">
      <c r="B22" s="53" t="s">
        <v>113</v>
      </c>
      <c r="C22" s="161">
        <v>1.562467864272192E-2</v>
      </c>
      <c r="D22" s="165">
        <v>9.3042045120019944E-4</v>
      </c>
      <c r="E22" s="165">
        <v>2.2657318872677901E-3</v>
      </c>
      <c r="F22" s="165">
        <v>6.4758000127084813E-3</v>
      </c>
      <c r="G22" s="166">
        <v>3.5952109285571549E-3</v>
      </c>
      <c r="H22" s="165">
        <v>8.4416240211169531E-5</v>
      </c>
      <c r="I22" s="165">
        <v>2.273099122777129E-3</v>
      </c>
      <c r="J22" s="164"/>
      <c r="S22"/>
      <c r="T22" s="32"/>
    </row>
    <row r="23" spans="2:20" x14ac:dyDescent="0.25">
      <c r="B23" s="53" t="s">
        <v>102</v>
      </c>
      <c r="C23" s="161">
        <v>1.29644926875583E-2</v>
      </c>
      <c r="D23" s="165">
        <v>2.7043893682196491E-4</v>
      </c>
      <c r="E23" s="165">
        <v>7.9925296231935315E-3</v>
      </c>
      <c r="F23" s="165">
        <v>2.8947096188775592E-4</v>
      </c>
      <c r="G23" s="166">
        <v>2.5607282757875499E-3</v>
      </c>
      <c r="H23" s="165">
        <v>7.437838182969592E-4</v>
      </c>
      <c r="I23" s="165">
        <v>1.1075410715705441E-3</v>
      </c>
      <c r="J23" s="164"/>
      <c r="S23"/>
      <c r="T23" s="32"/>
    </row>
    <row r="24" spans="2:20" x14ac:dyDescent="0.25">
      <c r="B24" s="53" t="s">
        <v>100</v>
      </c>
      <c r="C24" s="161">
        <v>1.277386546875417E-2</v>
      </c>
      <c r="D24" s="165">
        <v>2.3882121776105421E-4</v>
      </c>
      <c r="E24" s="165">
        <v>7.9535446686232816E-3</v>
      </c>
      <c r="F24" s="165">
        <v>2.332957911290503E-5</v>
      </c>
      <c r="G24" s="166">
        <v>2.7633272522943572E-3</v>
      </c>
      <c r="H24" s="165">
        <v>2.1702647937926129E-4</v>
      </c>
      <c r="I24" s="165">
        <v>1.5778162715833139E-3</v>
      </c>
      <c r="J24" s="164"/>
      <c r="S24"/>
      <c r="T24" s="32"/>
    </row>
    <row r="25" spans="2:20" x14ac:dyDescent="0.25">
      <c r="B25" s="53" t="s">
        <v>114</v>
      </c>
      <c r="C25" s="161">
        <v>9.6774777778084742E-3</v>
      </c>
      <c r="D25" s="165">
        <v>6.2068959166176299E-4</v>
      </c>
      <c r="E25" s="165">
        <v>1.2097614642626151E-3</v>
      </c>
      <c r="F25" s="165">
        <v>4.5204129212715726E-3</v>
      </c>
      <c r="G25" s="166">
        <v>1.9894605556675989E-3</v>
      </c>
      <c r="H25" s="165">
        <v>1.3199630287564691E-5</v>
      </c>
      <c r="I25" s="165">
        <v>1.3239536146573609E-3</v>
      </c>
      <c r="J25" s="164"/>
      <c r="S25"/>
      <c r="T25" s="32"/>
    </row>
    <row r="26" spans="2:20" x14ac:dyDescent="0.25">
      <c r="B26" s="53" t="s">
        <v>116</v>
      </c>
      <c r="C26" s="161">
        <v>5.3412457442703629E-3</v>
      </c>
      <c r="D26" s="165">
        <v>4.3282508617363281E-4</v>
      </c>
      <c r="E26" s="165">
        <v>5.9797394884130264E-4</v>
      </c>
      <c r="F26" s="165">
        <v>2.3467714778705128E-3</v>
      </c>
      <c r="G26" s="166">
        <v>8.6350139532370869E-4</v>
      </c>
      <c r="H26" s="165">
        <v>4.9114903395589546E-6</v>
      </c>
      <c r="I26" s="165">
        <v>1.0952623457216469E-3</v>
      </c>
      <c r="J26" s="164"/>
      <c r="S26"/>
      <c r="T26" s="32"/>
    </row>
    <row r="27" spans="2:20" x14ac:dyDescent="0.25">
      <c r="B27" s="53" t="s">
        <v>141</v>
      </c>
      <c r="C27" s="161">
        <v>3.4647494664126199E-3</v>
      </c>
      <c r="D27" s="165">
        <v>1.169548637107476E-4</v>
      </c>
      <c r="E27" s="165">
        <v>1.463624121188568E-3</v>
      </c>
      <c r="F27" s="165">
        <v>7.5514163970718921E-4</v>
      </c>
      <c r="G27" s="166">
        <v>6.5936757808578975E-4</v>
      </c>
      <c r="H27" s="165">
        <v>2.1794738381792861E-5</v>
      </c>
      <c r="I27" s="165">
        <v>4.4786652533853222E-4</v>
      </c>
      <c r="J27" s="164"/>
      <c r="S27"/>
      <c r="T27" s="32"/>
    </row>
    <row r="28" spans="2:20" x14ac:dyDescent="0.25">
      <c r="B28" s="53" t="s">
        <v>121</v>
      </c>
      <c r="C28" s="161">
        <v>2.0757186047561031E-3</v>
      </c>
      <c r="D28" s="165">
        <v>1.4363039561747721E-3</v>
      </c>
      <c r="E28" s="165">
        <v>1.3813566580009559E-5</v>
      </c>
      <c r="F28" s="165">
        <v>6.4463310706711278E-6</v>
      </c>
      <c r="G28" s="166" t="s">
        <v>59</v>
      </c>
      <c r="H28" s="165">
        <v>4.9114903395589546E-6</v>
      </c>
      <c r="I28" s="165">
        <v>6.1424326059109188E-4</v>
      </c>
    </row>
  </sheetData>
  <sortState ref="B36:I57">
    <sortCondition descending="1" ref="C36:C57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89B4"/>
  </sheetPr>
  <dimension ref="A1:J89"/>
  <sheetViews>
    <sheetView topLeftCell="A10" workbookViewId="0">
      <selection activeCell="K39" sqref="K39"/>
    </sheetView>
  </sheetViews>
  <sheetFormatPr defaultRowHeight="15" x14ac:dyDescent="0.25"/>
  <cols>
    <col min="1" max="1" width="27.28515625" customWidth="1"/>
    <col min="2" max="2" width="36.28515625" customWidth="1"/>
    <col min="3" max="3" width="12.140625" style="159" bestFit="1" customWidth="1"/>
    <col min="4" max="5" width="8" style="53" customWidth="1"/>
    <col min="6" max="6" width="14.28515625" style="53" customWidth="1"/>
    <col min="7" max="7" width="13.7109375" style="53" customWidth="1"/>
    <col min="9" max="9" width="9.140625" customWidth="1"/>
  </cols>
  <sheetData>
    <row r="1" spans="2:10" x14ac:dyDescent="0.25">
      <c r="B1" s="170" t="s">
        <v>143</v>
      </c>
      <c r="C1" s="53"/>
    </row>
    <row r="2" spans="2:10" ht="22.5" x14ac:dyDescent="0.25">
      <c r="B2" s="171" t="s">
        <v>57</v>
      </c>
      <c r="C2" s="172" t="s">
        <v>2</v>
      </c>
      <c r="D2" s="173" t="s">
        <v>3</v>
      </c>
      <c r="E2" s="173" t="s">
        <v>4</v>
      </c>
      <c r="F2" s="174" t="s">
        <v>5</v>
      </c>
      <c r="G2" s="34" t="s">
        <v>144</v>
      </c>
      <c r="J2" s="175"/>
    </row>
    <row r="3" spans="2:10" x14ac:dyDescent="0.25">
      <c r="B3" s="176" t="s">
        <v>18</v>
      </c>
      <c r="C3" s="55">
        <v>5509</v>
      </c>
      <c r="D3" s="55">
        <v>23968</v>
      </c>
      <c r="E3" s="55">
        <v>29477</v>
      </c>
      <c r="F3" s="177">
        <v>0.40822346554398409</v>
      </c>
      <c r="G3" s="178">
        <f t="shared" ref="G3:G22" si="0">E3/C$24*100</f>
        <v>2.3162324860308638</v>
      </c>
    </row>
    <row r="4" spans="2:10" x14ac:dyDescent="0.25">
      <c r="B4" s="39" t="s">
        <v>24</v>
      </c>
      <c r="C4" s="55">
        <v>4732</v>
      </c>
      <c r="D4" s="55">
        <v>9646</v>
      </c>
      <c r="E4" s="55">
        <v>14378</v>
      </c>
      <c r="F4" s="177">
        <v>0.19911921116773759</v>
      </c>
      <c r="G4" s="178">
        <f t="shared" si="0"/>
        <v>1.1297890112342424</v>
      </c>
    </row>
    <row r="5" spans="2:10" x14ac:dyDescent="0.25">
      <c r="B5" s="39" t="s">
        <v>37</v>
      </c>
      <c r="C5" s="55">
        <v>8295</v>
      </c>
      <c r="D5" s="55">
        <v>1540</v>
      </c>
      <c r="E5" s="55">
        <v>9835</v>
      </c>
      <c r="F5" s="177">
        <v>0.13620374473742519</v>
      </c>
      <c r="G5" s="178">
        <f t="shared" si="0"/>
        <v>0.77281088645769735</v>
      </c>
    </row>
    <row r="6" spans="2:10" x14ac:dyDescent="0.25">
      <c r="B6" s="39" t="s">
        <v>15</v>
      </c>
      <c r="C6" s="55">
        <v>4131</v>
      </c>
      <c r="D6" s="55">
        <v>3699</v>
      </c>
      <c r="E6" s="55">
        <v>7830</v>
      </c>
      <c r="F6" s="177">
        <v>0.10843673831154441</v>
      </c>
      <c r="G6" s="178">
        <f t="shared" si="0"/>
        <v>0.61526275963027655</v>
      </c>
    </row>
    <row r="7" spans="2:10" x14ac:dyDescent="0.25">
      <c r="B7" s="39" t="s">
        <v>8</v>
      </c>
      <c r="C7" s="55">
        <v>1054</v>
      </c>
      <c r="D7" s="55">
        <v>1444</v>
      </c>
      <c r="E7" s="55">
        <v>2498</v>
      </c>
      <c r="F7" s="177">
        <v>3.4594504764015058E-2</v>
      </c>
      <c r="G7" s="178">
        <f t="shared" si="0"/>
        <v>0.19628689317451226</v>
      </c>
    </row>
    <row r="8" spans="2:10" x14ac:dyDescent="0.25">
      <c r="B8" s="39" t="s">
        <v>38</v>
      </c>
      <c r="C8" s="55">
        <v>1485</v>
      </c>
      <c r="D8" s="55">
        <v>149</v>
      </c>
      <c r="E8" s="55">
        <v>1634</v>
      </c>
      <c r="F8" s="177">
        <v>2.2629071571017061E-2</v>
      </c>
      <c r="G8" s="178">
        <f t="shared" si="0"/>
        <v>0.12839583004289551</v>
      </c>
    </row>
    <row r="9" spans="2:10" x14ac:dyDescent="0.25">
      <c r="B9" s="39" t="s">
        <v>33</v>
      </c>
      <c r="C9" s="55">
        <v>835</v>
      </c>
      <c r="D9" s="55">
        <v>557</v>
      </c>
      <c r="E9" s="55">
        <v>1392</v>
      </c>
      <c r="F9" s="177">
        <v>1.9277642366496789E-2</v>
      </c>
      <c r="G9" s="178">
        <f t="shared" si="0"/>
        <v>0.10938004615649363</v>
      </c>
    </row>
    <row r="10" spans="2:10" x14ac:dyDescent="0.25">
      <c r="B10" s="39" t="s">
        <v>10</v>
      </c>
      <c r="C10" s="55">
        <v>432</v>
      </c>
      <c r="D10" s="55">
        <v>657</v>
      </c>
      <c r="E10" s="55">
        <v>1089</v>
      </c>
      <c r="F10" s="177">
        <v>1.508143142034124E-2</v>
      </c>
      <c r="G10" s="178">
        <f t="shared" si="0"/>
        <v>8.5571027488808585E-2</v>
      </c>
    </row>
    <row r="11" spans="2:10" x14ac:dyDescent="0.25">
      <c r="B11" s="39" t="s">
        <v>9</v>
      </c>
      <c r="C11" s="55">
        <v>538</v>
      </c>
      <c r="D11" s="55">
        <v>500</v>
      </c>
      <c r="E11" s="55">
        <v>1038</v>
      </c>
      <c r="F11" s="177">
        <v>1.4375138488810099E-2</v>
      </c>
      <c r="G11" s="178">
        <f t="shared" si="0"/>
        <v>8.1563568901178427E-2</v>
      </c>
    </row>
    <row r="12" spans="2:10" x14ac:dyDescent="0.25">
      <c r="B12" s="39" t="s">
        <v>39</v>
      </c>
      <c r="C12" s="55">
        <v>1002</v>
      </c>
      <c r="D12" s="55">
        <v>56</v>
      </c>
      <c r="E12" s="55">
        <v>1058</v>
      </c>
      <c r="F12" s="177">
        <v>1.465211610901839E-2</v>
      </c>
      <c r="G12" s="178">
        <f t="shared" si="0"/>
        <v>8.3135121288484368E-2</v>
      </c>
    </row>
    <row r="13" spans="2:10" x14ac:dyDescent="0.25">
      <c r="B13" s="39" t="s">
        <v>145</v>
      </c>
      <c r="C13" s="55">
        <v>391</v>
      </c>
      <c r="D13" s="55">
        <v>590</v>
      </c>
      <c r="E13" s="55">
        <v>981</v>
      </c>
      <c r="F13" s="177">
        <v>1.358575227121649E-2</v>
      </c>
      <c r="G13" s="178">
        <f t="shared" si="0"/>
        <v>7.7084644597356491E-2</v>
      </c>
    </row>
    <row r="14" spans="2:10" x14ac:dyDescent="0.25">
      <c r="B14" s="39" t="s">
        <v>19</v>
      </c>
      <c r="C14" s="55">
        <v>234</v>
      </c>
      <c r="D14" s="55">
        <v>161</v>
      </c>
      <c r="E14" s="55">
        <v>395</v>
      </c>
      <c r="F14" s="177">
        <v>5.4703079991136718E-3</v>
      </c>
      <c r="G14" s="178">
        <f t="shared" si="0"/>
        <v>3.1038159649292366E-2</v>
      </c>
    </row>
    <row r="15" spans="2:10" x14ac:dyDescent="0.25">
      <c r="B15" s="39" t="s">
        <v>32</v>
      </c>
      <c r="C15" s="55">
        <v>101</v>
      </c>
      <c r="D15" s="55">
        <v>103</v>
      </c>
      <c r="E15" s="55">
        <v>204</v>
      </c>
      <c r="F15" s="177">
        <v>2.825171726124529E-3</v>
      </c>
      <c r="G15" s="178">
        <f t="shared" si="0"/>
        <v>1.6029834350520616E-2</v>
      </c>
    </row>
    <row r="16" spans="2:10" x14ac:dyDescent="0.25">
      <c r="B16" s="39" t="s">
        <v>21</v>
      </c>
      <c r="C16" s="55">
        <v>129</v>
      </c>
      <c r="D16" s="55">
        <v>86</v>
      </c>
      <c r="E16" s="55">
        <v>215</v>
      </c>
      <c r="F16" s="177">
        <v>2.9775094172390872E-3</v>
      </c>
      <c r="G16" s="178">
        <f t="shared" si="0"/>
        <v>1.6894188163538885E-2</v>
      </c>
    </row>
    <row r="17" spans="2:10" x14ac:dyDescent="0.25">
      <c r="B17" s="39" t="s">
        <v>28</v>
      </c>
      <c r="C17" s="55">
        <v>52</v>
      </c>
      <c r="D17" s="55">
        <v>28</v>
      </c>
      <c r="E17" s="55">
        <v>80</v>
      </c>
      <c r="F17" s="177">
        <v>1.107910480833149E-3</v>
      </c>
      <c r="G17" s="178">
        <f t="shared" si="0"/>
        <v>6.2862095492237716E-3</v>
      </c>
    </row>
    <row r="18" spans="2:10" x14ac:dyDescent="0.25">
      <c r="B18" s="39" t="s">
        <v>30</v>
      </c>
      <c r="C18" s="55">
        <v>29</v>
      </c>
      <c r="D18" s="55">
        <v>35</v>
      </c>
      <c r="E18" s="55">
        <v>64</v>
      </c>
      <c r="F18" s="177">
        <v>8.8632838466651894E-4</v>
      </c>
      <c r="G18" s="178">
        <f t="shared" si="0"/>
        <v>5.0289676393790164E-3</v>
      </c>
    </row>
    <row r="19" spans="2:10" x14ac:dyDescent="0.25">
      <c r="B19" s="39" t="s">
        <v>35</v>
      </c>
      <c r="C19" s="55">
        <v>11</v>
      </c>
      <c r="D19" s="55">
        <v>13</v>
      </c>
      <c r="E19" s="55">
        <v>24</v>
      </c>
      <c r="F19" s="177">
        <v>3.3237314424994457E-4</v>
      </c>
      <c r="G19" s="178">
        <f t="shared" si="0"/>
        <v>1.885862864767131E-3</v>
      </c>
    </row>
    <row r="20" spans="2:10" x14ac:dyDescent="0.25">
      <c r="B20" s="39" t="s">
        <v>36</v>
      </c>
      <c r="C20" s="55">
        <v>2</v>
      </c>
      <c r="D20" s="55">
        <v>7</v>
      </c>
      <c r="E20" s="55">
        <v>9</v>
      </c>
      <c r="F20" s="177">
        <v>1.2463992909372921E-4</v>
      </c>
      <c r="G20" s="178">
        <f t="shared" si="0"/>
        <v>7.0719857428767419E-4</v>
      </c>
    </row>
    <row r="21" spans="2:10" x14ac:dyDescent="0.25">
      <c r="B21" s="39" t="s">
        <v>12</v>
      </c>
      <c r="C21" s="55">
        <v>3</v>
      </c>
      <c r="D21" s="55">
        <v>4</v>
      </c>
      <c r="E21" s="55">
        <v>7</v>
      </c>
      <c r="F21" s="177">
        <v>9.6942167072900512E-5</v>
      </c>
      <c r="G21" s="178">
        <f t="shared" si="0"/>
        <v>5.500433355570799E-4</v>
      </c>
      <c r="J21" s="38" t="s">
        <v>146</v>
      </c>
    </row>
    <row r="22" spans="2:10" x14ac:dyDescent="0.25">
      <c r="B22" s="46" t="s">
        <v>48</v>
      </c>
      <c r="C22" s="179">
        <v>28965</v>
      </c>
      <c r="D22" s="179">
        <v>43243</v>
      </c>
      <c r="E22" s="179">
        <v>72208</v>
      </c>
      <c r="F22" s="180">
        <v>1</v>
      </c>
      <c r="G22" s="181">
        <f t="shared" si="0"/>
        <v>5.6739327391293752</v>
      </c>
    </row>
    <row r="24" spans="2:10" x14ac:dyDescent="0.25">
      <c r="B24" t="s">
        <v>147</v>
      </c>
      <c r="C24" s="53">
        <v>1272627</v>
      </c>
    </row>
    <row r="26" spans="2:10" x14ac:dyDescent="0.25">
      <c r="B26" s="182" t="str">
        <f>B3</f>
        <v>Scuola</v>
      </c>
      <c r="C26" s="53">
        <f>E3</f>
        <v>29477</v>
      </c>
      <c r="D26" s="183">
        <f>C26/C$32</f>
        <v>0.40822346554398403</v>
      </c>
      <c r="F26"/>
      <c r="G26"/>
    </row>
    <row r="27" spans="2:10" x14ac:dyDescent="0.25">
      <c r="B27" s="182" t="str">
        <f t="shared" ref="B27:B30" si="1">B4</f>
        <v>Servizio Sanitario Nazionale</v>
      </c>
      <c r="C27" s="53">
        <f t="shared" ref="C27:C30" si="2">E4</f>
        <v>14378</v>
      </c>
      <c r="D27" s="183">
        <f t="shared" ref="D27:D32" si="3">C27/C$32</f>
        <v>0.19911921116773765</v>
      </c>
      <c r="F27"/>
      <c r="G27"/>
    </row>
    <row r="28" spans="2:10" x14ac:dyDescent="0.25">
      <c r="B28" s="182" t="str">
        <f t="shared" si="1"/>
        <v>Corpi di Polizia</v>
      </c>
      <c r="C28" s="53">
        <f t="shared" si="2"/>
        <v>9835</v>
      </c>
      <c r="D28" s="183">
        <f t="shared" si="3"/>
        <v>0.13620374473742522</v>
      </c>
      <c r="F28"/>
      <c r="G28"/>
    </row>
    <row r="29" spans="2:10" x14ac:dyDescent="0.25">
      <c r="B29" s="182" t="str">
        <f t="shared" si="1"/>
        <v>Regioni ed autonomie locali</v>
      </c>
      <c r="C29" s="53">
        <f t="shared" si="2"/>
        <v>7830</v>
      </c>
      <c r="D29" s="183">
        <f t="shared" si="3"/>
        <v>0.10843673831154443</v>
      </c>
      <c r="F29"/>
      <c r="G29"/>
    </row>
    <row r="30" spans="2:10" x14ac:dyDescent="0.25">
      <c r="B30" s="182" t="str">
        <f t="shared" si="1"/>
        <v>Ministeri</v>
      </c>
      <c r="C30" s="53">
        <f t="shared" si="2"/>
        <v>2498</v>
      </c>
      <c r="D30" s="183">
        <f t="shared" si="3"/>
        <v>3.4594504764015065E-2</v>
      </c>
      <c r="F30"/>
      <c r="G30"/>
    </row>
    <row r="31" spans="2:10" x14ac:dyDescent="0.25">
      <c r="B31" s="184" t="s">
        <v>47</v>
      </c>
      <c r="C31" s="53">
        <f>SUM(E8:E21)</f>
        <v>8190</v>
      </c>
      <c r="D31" s="183">
        <f t="shared" si="3"/>
        <v>0.1134223354752936</v>
      </c>
    </row>
    <row r="32" spans="2:10" x14ac:dyDescent="0.25">
      <c r="C32" s="53">
        <f>SUM(C26:C31)</f>
        <v>72208</v>
      </c>
      <c r="D32" s="183">
        <f t="shared" si="3"/>
        <v>1</v>
      </c>
    </row>
    <row r="34" spans="1:7" x14ac:dyDescent="0.25">
      <c r="A34" s="38" t="s">
        <v>143</v>
      </c>
    </row>
    <row r="36" spans="1:7" ht="38.25" customHeight="1" thickBot="1" x14ac:dyDescent="0.3">
      <c r="A36" s="185" t="s">
        <v>0</v>
      </c>
      <c r="B36" s="185" t="s">
        <v>1</v>
      </c>
      <c r="C36" s="186" t="s">
        <v>2</v>
      </c>
      <c r="D36" s="186" t="s">
        <v>3</v>
      </c>
      <c r="E36" s="186" t="s">
        <v>4</v>
      </c>
      <c r="F36" s="186" t="s">
        <v>5</v>
      </c>
      <c r="G36" s="187" t="s">
        <v>45</v>
      </c>
    </row>
    <row r="37" spans="1:7" x14ac:dyDescent="0.25">
      <c r="A37" s="241" t="s">
        <v>7</v>
      </c>
      <c r="B37" s="62" t="s">
        <v>8</v>
      </c>
      <c r="C37" s="55">
        <v>1054</v>
      </c>
      <c r="D37" s="55">
        <v>1444</v>
      </c>
      <c r="E37" s="55">
        <v>2498</v>
      </c>
      <c r="F37" s="8">
        <v>3.4594504764015058E-2</v>
      </c>
      <c r="G37" s="188">
        <f>E37/$C$24*1000</f>
        <v>1.9628689317451224</v>
      </c>
    </row>
    <row r="38" spans="1:7" x14ac:dyDescent="0.25">
      <c r="A38" s="241"/>
      <c r="B38" s="189" t="s">
        <v>9</v>
      </c>
      <c r="C38" s="190">
        <v>538</v>
      </c>
      <c r="D38" s="190">
        <v>500</v>
      </c>
      <c r="E38" s="190">
        <v>1038</v>
      </c>
      <c r="F38" s="191">
        <v>1.4375138488810099E-2</v>
      </c>
      <c r="G38" s="192">
        <f t="shared" ref="G38:G62" si="4">E38/$C$24*1000</f>
        <v>0.81563568901178429</v>
      </c>
    </row>
    <row r="39" spans="1:7" x14ac:dyDescent="0.25">
      <c r="A39" s="241"/>
      <c r="B39" s="189" t="s">
        <v>10</v>
      </c>
      <c r="C39" s="190">
        <v>432</v>
      </c>
      <c r="D39" s="190">
        <v>657</v>
      </c>
      <c r="E39" s="190">
        <v>1089</v>
      </c>
      <c r="F39" s="191">
        <v>1.508143142034124E-2</v>
      </c>
      <c r="G39" s="192">
        <f>E39/$C$24*1000</f>
        <v>0.85571027488808582</v>
      </c>
    </row>
    <row r="40" spans="1:7" x14ac:dyDescent="0.25">
      <c r="A40" s="241"/>
      <c r="B40" s="189" t="s">
        <v>12</v>
      </c>
      <c r="C40" s="190">
        <v>3</v>
      </c>
      <c r="D40" s="190">
        <v>4</v>
      </c>
      <c r="E40" s="190">
        <v>7</v>
      </c>
      <c r="F40" s="191">
        <v>9.6942167072900512E-5</v>
      </c>
      <c r="G40" s="192">
        <f t="shared" si="4"/>
        <v>5.5004333555707993E-3</v>
      </c>
    </row>
    <row r="41" spans="1:7" x14ac:dyDescent="0.25">
      <c r="A41" s="241"/>
      <c r="B41" s="193" t="s">
        <v>4</v>
      </c>
      <c r="C41" s="194">
        <v>2027</v>
      </c>
      <c r="D41" s="194">
        <v>2605</v>
      </c>
      <c r="E41" s="194">
        <v>4632</v>
      </c>
      <c r="F41" s="195">
        <v>6.4148016840239311E-2</v>
      </c>
      <c r="G41" s="196">
        <f t="shared" si="4"/>
        <v>3.6397153290005635</v>
      </c>
    </row>
    <row r="42" spans="1:7" x14ac:dyDescent="0.25">
      <c r="A42" s="240" t="s">
        <v>14</v>
      </c>
      <c r="B42" s="189" t="s">
        <v>15</v>
      </c>
      <c r="C42" s="190">
        <v>4131</v>
      </c>
      <c r="D42" s="190">
        <v>3699</v>
      </c>
      <c r="E42" s="190">
        <v>7830</v>
      </c>
      <c r="F42" s="191">
        <v>0.10843673831154441</v>
      </c>
      <c r="G42" s="192">
        <f t="shared" si="4"/>
        <v>6.1526275963027661</v>
      </c>
    </row>
    <row r="43" spans="1:7" x14ac:dyDescent="0.25">
      <c r="A43" s="240"/>
      <c r="B43" s="193" t="s">
        <v>4</v>
      </c>
      <c r="C43" s="194">
        <v>4131</v>
      </c>
      <c r="D43" s="194">
        <v>3699</v>
      </c>
      <c r="E43" s="194">
        <v>7830</v>
      </c>
      <c r="F43" s="195">
        <v>0.10843673831154441</v>
      </c>
      <c r="G43" s="196">
        <f t="shared" si="4"/>
        <v>6.1526275963027661</v>
      </c>
    </row>
    <row r="44" spans="1:7" x14ac:dyDescent="0.25">
      <c r="A44" s="240" t="s">
        <v>17</v>
      </c>
      <c r="B44" s="189" t="s">
        <v>18</v>
      </c>
      <c r="C44" s="190">
        <v>5509</v>
      </c>
      <c r="D44" s="190">
        <v>23968</v>
      </c>
      <c r="E44" s="190">
        <v>29477</v>
      </c>
      <c r="F44" s="191">
        <v>0.40822346554398409</v>
      </c>
      <c r="G44" s="192">
        <f t="shared" si="4"/>
        <v>23.162324860308637</v>
      </c>
    </row>
    <row r="45" spans="1:7" x14ac:dyDescent="0.25">
      <c r="A45" s="240"/>
      <c r="B45" s="189" t="s">
        <v>19</v>
      </c>
      <c r="C45" s="190">
        <v>234</v>
      </c>
      <c r="D45" s="190">
        <v>161</v>
      </c>
      <c r="E45" s="190">
        <v>395</v>
      </c>
      <c r="F45" s="191">
        <v>5.4703079991136718E-3</v>
      </c>
      <c r="G45" s="192">
        <f t="shared" si="4"/>
        <v>0.31038159649292368</v>
      </c>
    </row>
    <row r="46" spans="1:7" x14ac:dyDescent="0.25">
      <c r="A46" s="240"/>
      <c r="B46" s="189" t="s">
        <v>20</v>
      </c>
      <c r="C46" s="190">
        <v>391</v>
      </c>
      <c r="D46" s="190">
        <v>590</v>
      </c>
      <c r="E46" s="190">
        <v>981</v>
      </c>
      <c r="F46" s="191">
        <v>1.358575227121649E-2</v>
      </c>
      <c r="G46" s="192">
        <f t="shared" si="4"/>
        <v>0.77084644597356489</v>
      </c>
    </row>
    <row r="47" spans="1:7" x14ac:dyDescent="0.25">
      <c r="A47" s="240"/>
      <c r="B47" s="189" t="s">
        <v>21</v>
      </c>
      <c r="C47" s="190">
        <v>129</v>
      </c>
      <c r="D47" s="190">
        <v>86</v>
      </c>
      <c r="E47" s="190">
        <v>215</v>
      </c>
      <c r="F47" s="191">
        <v>2.9775094172390872E-3</v>
      </c>
      <c r="G47" s="192">
        <f t="shared" si="4"/>
        <v>0.16894188163538884</v>
      </c>
    </row>
    <row r="48" spans="1:7" x14ac:dyDescent="0.25">
      <c r="A48" s="240"/>
      <c r="B48" s="193" t="s">
        <v>4</v>
      </c>
      <c r="C48" s="194">
        <v>6263</v>
      </c>
      <c r="D48" s="194">
        <v>24805</v>
      </c>
      <c r="E48" s="194">
        <v>31068</v>
      </c>
      <c r="F48" s="195">
        <v>0.43025703523155329</v>
      </c>
      <c r="G48" s="196">
        <f t="shared" si="4"/>
        <v>24.412494784410516</v>
      </c>
    </row>
    <row r="49" spans="1:8" x14ac:dyDescent="0.25">
      <c r="A49" s="240" t="s">
        <v>23</v>
      </c>
      <c r="B49" s="189" t="s">
        <v>24</v>
      </c>
      <c r="C49" s="190">
        <v>4732</v>
      </c>
      <c r="D49" s="190">
        <v>9646</v>
      </c>
      <c r="E49" s="190">
        <v>14378</v>
      </c>
      <c r="F49" s="191">
        <v>0.19911921116773759</v>
      </c>
      <c r="G49" s="192">
        <f t="shared" si="4"/>
        <v>11.297890112342424</v>
      </c>
    </row>
    <row r="50" spans="1:8" x14ac:dyDescent="0.25">
      <c r="A50" s="240" t="s">
        <v>58</v>
      </c>
      <c r="B50" s="193" t="s">
        <v>4</v>
      </c>
      <c r="C50" s="194">
        <v>4732</v>
      </c>
      <c r="D50" s="194">
        <v>9646</v>
      </c>
      <c r="E50" s="194">
        <v>14378</v>
      </c>
      <c r="F50" s="195">
        <v>0.19911921116773759</v>
      </c>
      <c r="G50" s="196">
        <f t="shared" si="4"/>
        <v>11.297890112342424</v>
      </c>
    </row>
    <row r="51" spans="1:8" x14ac:dyDescent="0.25">
      <c r="A51" s="240" t="s">
        <v>25</v>
      </c>
      <c r="B51" s="189" t="s">
        <v>28</v>
      </c>
      <c r="C51" s="190">
        <v>52</v>
      </c>
      <c r="D51" s="190">
        <v>28</v>
      </c>
      <c r="E51" s="190">
        <v>80</v>
      </c>
      <c r="F51" s="191">
        <v>1.107910480833149E-3</v>
      </c>
      <c r="G51" s="192">
        <f t="shared" si="4"/>
        <v>6.2862095492237716E-2</v>
      </c>
    </row>
    <row r="52" spans="1:8" x14ac:dyDescent="0.25">
      <c r="A52" s="240"/>
      <c r="B52" s="189" t="s">
        <v>30</v>
      </c>
      <c r="C52" s="190">
        <v>29</v>
      </c>
      <c r="D52" s="190">
        <v>35</v>
      </c>
      <c r="E52" s="190">
        <v>64</v>
      </c>
      <c r="F52" s="191">
        <v>8.8632838466651894E-4</v>
      </c>
      <c r="G52" s="192">
        <f t="shared" si="4"/>
        <v>5.0289676393790166E-2</v>
      </c>
    </row>
    <row r="53" spans="1:8" x14ac:dyDescent="0.25">
      <c r="A53" s="240"/>
      <c r="B53" s="193" t="s">
        <v>4</v>
      </c>
      <c r="C53" s="194">
        <v>81</v>
      </c>
      <c r="D53" s="194">
        <v>63</v>
      </c>
      <c r="E53" s="194">
        <v>144</v>
      </c>
      <c r="F53" s="195">
        <v>1.9942388654996682E-3</v>
      </c>
      <c r="G53" s="196">
        <f t="shared" si="4"/>
        <v>0.11315177188602787</v>
      </c>
    </row>
    <row r="54" spans="1:8" x14ac:dyDescent="0.25">
      <c r="A54" s="240" t="s">
        <v>31</v>
      </c>
      <c r="B54" s="189" t="s">
        <v>32</v>
      </c>
      <c r="C54" s="190">
        <v>101</v>
      </c>
      <c r="D54" s="190">
        <v>103</v>
      </c>
      <c r="E54" s="190">
        <v>204</v>
      </c>
      <c r="F54" s="191">
        <v>2.825171726124529E-3</v>
      </c>
      <c r="G54" s="192">
        <f t="shared" si="4"/>
        <v>0.16029834350520614</v>
      </c>
    </row>
    <row r="55" spans="1:8" x14ac:dyDescent="0.25">
      <c r="A55" s="240"/>
      <c r="B55" s="189" t="s">
        <v>33</v>
      </c>
      <c r="C55" s="190">
        <v>835</v>
      </c>
      <c r="D55" s="190">
        <v>557</v>
      </c>
      <c r="E55" s="190">
        <v>1392</v>
      </c>
      <c r="F55" s="191">
        <v>1.9277642366496789E-2</v>
      </c>
      <c r="G55" s="192">
        <f t="shared" si="4"/>
        <v>1.0938004615649362</v>
      </c>
    </row>
    <row r="56" spans="1:8" x14ac:dyDescent="0.25">
      <c r="A56" s="240"/>
      <c r="B56" s="189" t="s">
        <v>35</v>
      </c>
      <c r="C56" s="190">
        <v>11</v>
      </c>
      <c r="D56" s="190">
        <v>13</v>
      </c>
      <c r="E56" s="190">
        <v>24</v>
      </c>
      <c r="F56" s="191">
        <v>3.3237314424994457E-4</v>
      </c>
      <c r="G56" s="192">
        <f t="shared" si="4"/>
        <v>1.8858628647671311E-2</v>
      </c>
    </row>
    <row r="57" spans="1:8" x14ac:dyDescent="0.25">
      <c r="A57" s="240"/>
      <c r="B57" s="189" t="s">
        <v>36</v>
      </c>
      <c r="C57" s="190">
        <v>2</v>
      </c>
      <c r="D57" s="190">
        <v>7</v>
      </c>
      <c r="E57" s="190">
        <v>9</v>
      </c>
      <c r="F57" s="191">
        <v>1.2463992909372921E-4</v>
      </c>
      <c r="G57" s="192">
        <f t="shared" si="4"/>
        <v>7.0719857428767421E-3</v>
      </c>
    </row>
    <row r="58" spans="1:8" x14ac:dyDescent="0.25">
      <c r="A58" s="240"/>
      <c r="B58" s="189" t="s">
        <v>37</v>
      </c>
      <c r="C58" s="190">
        <v>8295</v>
      </c>
      <c r="D58" s="190">
        <v>1540</v>
      </c>
      <c r="E58" s="190">
        <v>9835</v>
      </c>
      <c r="F58" s="191">
        <v>0.13620374473742519</v>
      </c>
      <c r="G58" s="192">
        <f t="shared" si="4"/>
        <v>7.7281088645769733</v>
      </c>
    </row>
    <row r="59" spans="1:8" x14ac:dyDescent="0.25">
      <c r="A59" s="240"/>
      <c r="B59" s="189" t="s">
        <v>38</v>
      </c>
      <c r="C59" s="190">
        <v>1485</v>
      </c>
      <c r="D59" s="190">
        <v>149</v>
      </c>
      <c r="E59" s="190">
        <v>1634</v>
      </c>
      <c r="F59" s="191">
        <v>2.2629071571017061E-2</v>
      </c>
      <c r="G59" s="192">
        <f t="shared" si="4"/>
        <v>1.2839583004289552</v>
      </c>
    </row>
    <row r="60" spans="1:8" x14ac:dyDescent="0.25">
      <c r="A60" s="240"/>
      <c r="B60" s="189" t="s">
        <v>39</v>
      </c>
      <c r="C60" s="190">
        <v>1002</v>
      </c>
      <c r="D60" s="190">
        <v>56</v>
      </c>
      <c r="E60" s="190">
        <v>1058</v>
      </c>
      <c r="F60" s="191">
        <v>1.465211610901839E-2</v>
      </c>
      <c r="G60" s="192">
        <f t="shared" si="4"/>
        <v>0.8313512128848437</v>
      </c>
    </row>
    <row r="61" spans="1:8" x14ac:dyDescent="0.25">
      <c r="A61" s="240"/>
      <c r="B61" s="193" t="s">
        <v>4</v>
      </c>
      <c r="C61" s="194">
        <v>11731</v>
      </c>
      <c r="D61" s="194">
        <v>2425</v>
      </c>
      <c r="E61" s="194">
        <v>14156</v>
      </c>
      <c r="F61" s="195">
        <v>0.19604475958342571</v>
      </c>
      <c r="G61" s="196">
        <f t="shared" si="4"/>
        <v>11.123447797351462</v>
      </c>
    </row>
    <row r="62" spans="1:8" x14ac:dyDescent="0.25">
      <c r="A62" s="197" t="s">
        <v>40</v>
      </c>
      <c r="B62" s="193"/>
      <c r="C62" s="194">
        <v>28965</v>
      </c>
      <c r="D62" s="194">
        <v>43243</v>
      </c>
      <c r="E62" s="194">
        <v>72208</v>
      </c>
      <c r="F62" s="195">
        <v>1</v>
      </c>
      <c r="G62" s="196">
        <f t="shared" si="4"/>
        <v>56.739327391293756</v>
      </c>
    </row>
    <row r="64" spans="1:8" x14ac:dyDescent="0.25">
      <c r="G64"/>
      <c r="H64" s="38" t="s">
        <v>149</v>
      </c>
    </row>
    <row r="65" spans="2:7" ht="15.75" thickBot="1" x14ac:dyDescent="0.3">
      <c r="B65" s="22" t="s">
        <v>148</v>
      </c>
      <c r="C65" s="23" t="s">
        <v>2</v>
      </c>
      <c r="D65" s="24" t="s">
        <v>3</v>
      </c>
      <c r="E65" s="24" t="s">
        <v>4</v>
      </c>
      <c r="G65"/>
    </row>
    <row r="66" spans="2:7" ht="15.75" thickTop="1" x14ac:dyDescent="0.25">
      <c r="B66" s="25" t="s">
        <v>17</v>
      </c>
      <c r="C66" s="86">
        <v>6263</v>
      </c>
      <c r="D66" s="86">
        <v>24805</v>
      </c>
      <c r="E66" s="86">
        <v>31068</v>
      </c>
      <c r="G66"/>
    </row>
    <row r="67" spans="2:7" x14ac:dyDescent="0.25">
      <c r="B67" s="27" t="s">
        <v>31</v>
      </c>
      <c r="C67" s="86">
        <v>11731</v>
      </c>
      <c r="D67" s="86">
        <v>2425</v>
      </c>
      <c r="E67" s="86">
        <v>14156</v>
      </c>
      <c r="G67"/>
    </row>
    <row r="68" spans="2:7" x14ac:dyDescent="0.25">
      <c r="B68" s="27" t="s">
        <v>23</v>
      </c>
      <c r="C68" s="86">
        <v>4732</v>
      </c>
      <c r="D68" s="86">
        <v>9646</v>
      </c>
      <c r="E68" s="86">
        <v>14378</v>
      </c>
      <c r="G68"/>
    </row>
    <row r="69" spans="2:7" x14ac:dyDescent="0.25">
      <c r="B69" s="27" t="s">
        <v>14</v>
      </c>
      <c r="C69" s="86">
        <v>4131</v>
      </c>
      <c r="D69" s="86">
        <v>3699</v>
      </c>
      <c r="E69" s="86">
        <v>7830</v>
      </c>
      <c r="G69"/>
    </row>
    <row r="70" spans="2:7" x14ac:dyDescent="0.25">
      <c r="B70" s="27" t="s">
        <v>7</v>
      </c>
      <c r="C70" s="86">
        <v>2027</v>
      </c>
      <c r="D70" s="86">
        <v>2605</v>
      </c>
      <c r="E70" s="86">
        <v>4632</v>
      </c>
      <c r="G70"/>
    </row>
    <row r="71" spans="2:7" x14ac:dyDescent="0.25">
      <c r="B71" s="28" t="s">
        <v>25</v>
      </c>
      <c r="C71" s="198">
        <v>81</v>
      </c>
      <c r="D71" s="199">
        <v>63</v>
      </c>
      <c r="E71" s="199">
        <v>144</v>
      </c>
      <c r="G71"/>
    </row>
    <row r="72" spans="2:7" x14ac:dyDescent="0.25">
      <c r="B72" s="200" t="s">
        <v>4</v>
      </c>
      <c r="C72" s="201">
        <v>28965</v>
      </c>
      <c r="D72" s="201">
        <v>43243</v>
      </c>
      <c r="E72" s="201">
        <v>72208</v>
      </c>
      <c r="G72"/>
    </row>
    <row r="73" spans="2:7" x14ac:dyDescent="0.25">
      <c r="G73"/>
    </row>
    <row r="74" spans="2:7" x14ac:dyDescent="0.25">
      <c r="G74"/>
    </row>
    <row r="75" spans="2:7" x14ac:dyDescent="0.25">
      <c r="G75"/>
    </row>
    <row r="76" spans="2:7" x14ac:dyDescent="0.25">
      <c r="G76"/>
    </row>
    <row r="77" spans="2:7" x14ac:dyDescent="0.25">
      <c r="G77"/>
    </row>
    <row r="78" spans="2:7" x14ac:dyDescent="0.25">
      <c r="G78"/>
    </row>
    <row r="79" spans="2:7" x14ac:dyDescent="0.25">
      <c r="G79"/>
    </row>
    <row r="80" spans="2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</sheetData>
  <mergeCells count="6">
    <mergeCell ref="A54:A61"/>
    <mergeCell ref="A37:A41"/>
    <mergeCell ref="A42:A43"/>
    <mergeCell ref="A44:A48"/>
    <mergeCell ref="A49:A50"/>
    <mergeCell ref="A51:A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T1 G1 G2 G3</vt:lpstr>
      <vt:lpstr>T2</vt:lpstr>
      <vt:lpstr>T3 G4 G5 G6</vt:lpstr>
      <vt:lpstr>T4 G7</vt:lpstr>
      <vt:lpstr>T5 G8</vt:lpstr>
      <vt:lpstr>T6 G9</vt:lpstr>
      <vt:lpstr>T7</vt:lpstr>
      <vt:lpstr>G10</vt:lpstr>
      <vt:lpstr>T8 G11 G12</vt:lpstr>
      <vt:lpstr>G13</vt:lpstr>
      <vt:lpstr>T9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Alessandro Tazzi</cp:lastModifiedBy>
  <dcterms:created xsi:type="dcterms:W3CDTF">2024-05-24T11:48:15Z</dcterms:created>
  <dcterms:modified xsi:type="dcterms:W3CDTF">2024-06-25T11:18:52Z</dcterms:modified>
</cp:coreProperties>
</file>