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ziana.valentino\Seafile\La Mia Libreria\Statistica\DATI\Dati_Pubblicazioni_Aree_Tematiche_Altro\Energia\2024\DATI x sito\"/>
    </mc:Choice>
  </mc:AlternateContent>
  <xr:revisionPtr revIDLastSave="0" documentId="13_ncr:1_{53BB2305-EE64-43B4-9CCB-142A38216A75}" xr6:coauthVersionLast="47" xr6:coauthVersionMax="47" xr10:uidLastSave="{00000000-0000-0000-0000-000000000000}"/>
  <bookViews>
    <workbookView xWindow="-120" yWindow="-120" windowWidth="29040" windowHeight="15720" xr2:uid="{47E7A3F4-7930-4936-849E-FA6DF2436F58}"/>
  </bookViews>
  <sheets>
    <sheet name="Graf 1.1" sheetId="1" r:id="rId1"/>
    <sheet name="Graf 1.2" sheetId="2" r:id="rId2"/>
    <sheet name="Tab 1.1 - 1.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C33" i="3"/>
  <c r="L32" i="3"/>
  <c r="L33" i="3" s="1"/>
  <c r="K32" i="3"/>
  <c r="K33" i="3" s="1"/>
  <c r="J32" i="3"/>
  <c r="J33" i="3" s="1"/>
  <c r="I32" i="3"/>
  <c r="I33" i="3" s="1"/>
  <c r="F32" i="3"/>
  <c r="F33" i="3" s="1"/>
  <c r="E32" i="3"/>
  <c r="E33" i="3" s="1"/>
  <c r="D32" i="3"/>
  <c r="D33" i="3" s="1"/>
  <c r="C32" i="3"/>
  <c r="L29" i="3"/>
  <c r="K29" i="3"/>
  <c r="J29" i="3"/>
  <c r="I29" i="3"/>
  <c r="E29" i="3"/>
  <c r="D29" i="3"/>
  <c r="C29" i="3"/>
  <c r="D15" i="2" l="1"/>
  <c r="J44" i="2"/>
  <c r="K44" i="2" s="1"/>
  <c r="D44" i="2"/>
  <c r="E44" i="2" s="1"/>
  <c r="F44" i="2" s="1"/>
  <c r="J43" i="2"/>
  <c r="K43" i="2" s="1"/>
  <c r="D43" i="2"/>
  <c r="E43" i="2" s="1"/>
  <c r="J42" i="2"/>
  <c r="K42" i="2" s="1"/>
  <c r="D42" i="2"/>
  <c r="E42" i="2" s="1"/>
  <c r="K41" i="2"/>
  <c r="J41" i="2"/>
  <c r="D41" i="2"/>
  <c r="E41" i="2" s="1"/>
  <c r="J40" i="2"/>
  <c r="K40" i="2" s="1"/>
  <c r="D40" i="2"/>
  <c r="E40" i="2" s="1"/>
  <c r="J39" i="2"/>
  <c r="K39" i="2" s="1"/>
  <c r="D39" i="2"/>
  <c r="E39" i="2" s="1"/>
  <c r="F39" i="2" s="1"/>
  <c r="J38" i="2"/>
  <c r="K38" i="2" s="1"/>
  <c r="E38" i="2"/>
  <c r="D38" i="2"/>
  <c r="K37" i="2"/>
  <c r="J37" i="2"/>
  <c r="D37" i="2"/>
  <c r="E37" i="2" s="1"/>
  <c r="J36" i="2"/>
  <c r="K36" i="2" s="1"/>
  <c r="D36" i="2"/>
  <c r="E36" i="2" s="1"/>
  <c r="J35" i="2"/>
  <c r="K35" i="2" s="1"/>
  <c r="D35" i="2"/>
  <c r="E35" i="2" s="1"/>
  <c r="J34" i="2"/>
  <c r="K34" i="2" s="1"/>
  <c r="D34" i="2"/>
  <c r="E34" i="2" s="1"/>
  <c r="J33" i="2"/>
  <c r="K33" i="2" s="1"/>
  <c r="D33" i="2"/>
  <c r="E33" i="2" s="1"/>
  <c r="J32" i="2"/>
  <c r="K32" i="2" s="1"/>
  <c r="D32" i="2"/>
  <c r="E32" i="2" s="1"/>
  <c r="K31" i="2"/>
  <c r="J31" i="2"/>
  <c r="D31" i="2"/>
  <c r="E31" i="2" s="1"/>
  <c r="J30" i="2"/>
  <c r="K30" i="2" s="1"/>
  <c r="D30" i="2"/>
  <c r="E30" i="2" s="1"/>
  <c r="J29" i="2"/>
  <c r="K29" i="2" s="1"/>
  <c r="D29" i="2"/>
  <c r="E29" i="2" s="1"/>
  <c r="J28" i="2"/>
  <c r="K28" i="2" s="1"/>
  <c r="D28" i="2"/>
  <c r="E28" i="2" s="1"/>
  <c r="J27" i="2"/>
  <c r="K27" i="2" s="1"/>
  <c r="D27" i="2"/>
  <c r="E27" i="2" s="1"/>
  <c r="F27" i="2" s="1"/>
  <c r="J26" i="2"/>
  <c r="K26" i="2" s="1"/>
  <c r="D26" i="2"/>
  <c r="E26" i="2" s="1"/>
  <c r="J25" i="2"/>
  <c r="K25" i="2" s="1"/>
  <c r="D25" i="2"/>
  <c r="E25" i="2" s="1"/>
  <c r="J24" i="2"/>
  <c r="K24" i="2" s="1"/>
  <c r="D24" i="2"/>
  <c r="E24" i="2" s="1"/>
  <c r="J23" i="2"/>
  <c r="K23" i="2" s="1"/>
  <c r="D23" i="2"/>
  <c r="E23" i="2" s="1"/>
  <c r="J22" i="2"/>
  <c r="K22" i="2" s="1"/>
  <c r="D22" i="2"/>
  <c r="E22" i="2" s="1"/>
  <c r="K21" i="2"/>
  <c r="J21" i="2"/>
  <c r="D21" i="2"/>
  <c r="E21" i="2" s="1"/>
  <c r="J20" i="2"/>
  <c r="K20" i="2" s="1"/>
  <c r="D20" i="2"/>
  <c r="E20" i="2" s="1"/>
  <c r="J19" i="2"/>
  <c r="K19" i="2" s="1"/>
  <c r="D19" i="2"/>
  <c r="E19" i="2" s="1"/>
  <c r="J18" i="2"/>
  <c r="K18" i="2" s="1"/>
  <c r="D18" i="2"/>
  <c r="E18" i="2" s="1"/>
  <c r="F18" i="2" s="1"/>
  <c r="J17" i="2"/>
  <c r="K17" i="2" s="1"/>
  <c r="E17" i="2"/>
  <c r="D17" i="2"/>
  <c r="J16" i="2"/>
  <c r="K16" i="2" s="1"/>
  <c r="D16" i="2"/>
  <c r="E16" i="2" s="1"/>
  <c r="F16" i="2" s="1"/>
  <c r="J15" i="2"/>
  <c r="K15" i="2" s="1"/>
  <c r="E15" i="2"/>
  <c r="J14" i="2"/>
  <c r="K14" i="2" s="1"/>
  <c r="D14" i="2"/>
  <c r="E14" i="2" s="1"/>
  <c r="J13" i="2"/>
  <c r="K13" i="2" s="1"/>
  <c r="D13" i="2"/>
  <c r="E13" i="2" s="1"/>
  <c r="J12" i="2"/>
  <c r="K12" i="2" s="1"/>
  <c r="D12" i="2"/>
  <c r="E12" i="2" s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38" i="2" l="1"/>
  <c r="F37" i="2"/>
  <c r="F19" i="2"/>
  <c r="F20" i="2"/>
  <c r="F31" i="2"/>
  <c r="F41" i="2"/>
  <c r="F23" i="2"/>
  <c r="F24" i="2"/>
  <c r="F13" i="2"/>
  <c r="F40" i="2"/>
  <c r="F28" i="2"/>
  <c r="F29" i="2"/>
  <c r="F30" i="2"/>
  <c r="F21" i="2"/>
  <c r="F22" i="2"/>
  <c r="F14" i="2"/>
  <c r="F32" i="2"/>
  <c r="F33" i="2"/>
  <c r="F15" i="2"/>
  <c r="F42" i="2"/>
  <c r="F34" i="2"/>
  <c r="F25" i="2"/>
  <c r="F43" i="2"/>
  <c r="F35" i="2"/>
  <c r="F26" i="2"/>
  <c r="F17" i="2"/>
  <c r="F36" i="2"/>
</calcChain>
</file>

<file path=xl/sharedStrings.xml><?xml version="1.0" encoding="utf-8"?>
<sst xmlns="http://schemas.openxmlformats.org/spreadsheetml/2006/main" count="383" uniqueCount="143">
  <si>
    <t>Primary production</t>
  </si>
  <si>
    <t>Gross available energy</t>
  </si>
  <si>
    <t>Produzione primaria/ GAE</t>
  </si>
  <si>
    <t>Produzione primaria/ GAE nel 2022</t>
  </si>
  <si>
    <t>Paese</t>
  </si>
  <si>
    <t>Grafico 1.1: Produzione primaria rispetto al consumo interno lordo di energia per Paese. Valori %. Anno 2022</t>
  </si>
  <si>
    <t>European Union - 27 countries (from 2020)</t>
  </si>
  <si>
    <t>UE</t>
  </si>
  <si>
    <t>Estonia</t>
  </si>
  <si>
    <t>Belgium</t>
  </si>
  <si>
    <t>Belgio</t>
  </si>
  <si>
    <t>Svezia</t>
  </si>
  <si>
    <t>Bulgaria</t>
  </si>
  <si>
    <t>Romania</t>
  </si>
  <si>
    <t>Czechia</t>
  </si>
  <si>
    <t>Rep. Ceca</t>
  </si>
  <si>
    <t>Denmark</t>
  </si>
  <si>
    <t>Danimarca</t>
  </si>
  <si>
    <t>Lettonia</t>
  </si>
  <si>
    <t>Germany</t>
  </si>
  <si>
    <t>Germania</t>
  </si>
  <si>
    <t>Finlandia</t>
  </si>
  <si>
    <t>Ireland</t>
  </si>
  <si>
    <t>Irlanda</t>
  </si>
  <si>
    <t>Greece</t>
  </si>
  <si>
    <t>Grecia</t>
  </si>
  <si>
    <t>Polonia</t>
  </si>
  <si>
    <t>Spain</t>
  </si>
  <si>
    <t>Spagna</t>
  </si>
  <si>
    <t>Francia</t>
  </si>
  <si>
    <t>France</t>
  </si>
  <si>
    <t>Slovenia</t>
  </si>
  <si>
    <t>Croatia</t>
  </si>
  <si>
    <t>Croazia</t>
  </si>
  <si>
    <t>Italy</t>
  </si>
  <si>
    <t>Italia</t>
  </si>
  <si>
    <t>Ungheria</t>
  </si>
  <si>
    <t>Cyprus</t>
  </si>
  <si>
    <t>Cipro</t>
  </si>
  <si>
    <t>Slovacchia</t>
  </si>
  <si>
    <t>Latvia</t>
  </si>
  <si>
    <t>Lithuania</t>
  </si>
  <si>
    <t>Lituania</t>
  </si>
  <si>
    <t>Austria</t>
  </si>
  <si>
    <t>Luxembourg</t>
  </si>
  <si>
    <t>Lussemburgo</t>
  </si>
  <si>
    <t>Hungary</t>
  </si>
  <si>
    <t>Paesi Bassi</t>
  </si>
  <si>
    <t>Malta</t>
  </si>
  <si>
    <t>Portogallo</t>
  </si>
  <si>
    <t>Netherlands</t>
  </si>
  <si>
    <t>Poland</t>
  </si>
  <si>
    <t>Portugal</t>
  </si>
  <si>
    <t>Slovakia</t>
  </si>
  <si>
    <t>Finland</t>
  </si>
  <si>
    <t>Sweden</t>
  </si>
  <si>
    <t>Data extracted on 10/09/2024 10:18:46 from [ESTAT]</t>
  </si>
  <si>
    <t xml:space="preserve">Dataset: </t>
  </si>
  <si>
    <t>Simplified energy balances [nrg_bal_s__custom_12817558]</t>
  </si>
  <si>
    <t xml:space="preserve">Last updated: </t>
  </si>
  <si>
    <t>24/05/2024 23:00</t>
  </si>
  <si>
    <t>Time frequency</t>
  </si>
  <si>
    <t>Annual</t>
  </si>
  <si>
    <t>Standard international energy product classification (SIEC)</t>
  </si>
  <si>
    <t>Total</t>
  </si>
  <si>
    <t>Unit of measure</t>
  </si>
  <si>
    <t>Thousand tonnes of oil equivalent</t>
  </si>
  <si>
    <t>Geopolitical entity (reporting)</t>
  </si>
  <si>
    <t>NRG_BAL (Labels)</t>
  </si>
  <si>
    <t>Dipendenza da altri Paesi</t>
  </si>
  <si>
    <t>Grafico 1.2: Dipendenza energetica in UE e in Italia. Anni 1994-2022</t>
  </si>
  <si>
    <t>TIME</t>
  </si>
  <si>
    <t/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</si>
  <si>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</si>
  <si>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</si>
  <si>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</si>
  <si>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</si>
  <si>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</si>
  <si>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</si>
  <si>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</si>
  <si>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</si>
  <si>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</si>
  <si>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</si>
  <si>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</si>
  <si>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</si>
  <si>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</si>
  <si>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</si>
  <si>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</si>
  <si>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</si>
  <si>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</si>
  <si>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</si>
  <si>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</si>
  <si>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</si>
  <si>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</si>
  <si>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</si>
  <si>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</si>
  <si>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</si>
  <si>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</si>
  <si>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</si>
  <si>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</si>
  <si>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</si>
  <si>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</si>
  <si>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</si>
  <si>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</si>
  <si>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</si>
  <si>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</si>
  <si>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Special value</t>
  </si>
  <si>
    <t>:</t>
  </si>
  <si>
    <t>not available</t>
  </si>
  <si>
    <t>Fonte dati: elaborazione Ufficio di Statistica della Regione Abruzzo su dati Eurostat</t>
  </si>
  <si>
    <t>SIEC (Labels)</t>
  </si>
  <si>
    <t>Solid fossil fuels</t>
  </si>
  <si>
    <t>Natural gas</t>
  </si>
  <si>
    <t>Oil and petroleum products (excluding biofuel portion)</t>
  </si>
  <si>
    <t>Non-renewable waste</t>
  </si>
  <si>
    <t>GEO (Labels)</t>
  </si>
  <si>
    <t>Recovered and recycled products</t>
  </si>
  <si>
    <t>z</t>
  </si>
  <si>
    <t>Imports</t>
  </si>
  <si>
    <t>Exports</t>
  </si>
  <si>
    <t>Change in stock</t>
  </si>
  <si>
    <t>International maritime bunkers</t>
  </si>
  <si>
    <t>Gross inland consumption</t>
  </si>
  <si>
    <t>Tabella 1.1: Produzione primaria e consumo di combustibili solidi fossili e gas naturale in UE e in Italia. ktep. Anno 2022</t>
  </si>
  <si>
    <t>Tabella 1.2: Produzione primaria e consumo di petrolio e prodotti petroliferi e di energia non rinnovabile da rifiuti in UE e in Italia. ktep. Anno 2022</t>
  </si>
  <si>
    <t>Voce di bilancio energetico</t>
  </si>
  <si>
    <t>Combustibili solidi fossili</t>
  </si>
  <si>
    <t>Gas naturale</t>
  </si>
  <si>
    <t>Petrolio e prodotti petroliferi</t>
  </si>
  <si>
    <t>Energia non rinnovabile 
da rifiuti</t>
  </si>
  <si>
    <t>Produzione primaria</t>
  </si>
  <si>
    <t>+ Prodotti recuperati e riciclati</t>
  </si>
  <si>
    <t>-</t>
  </si>
  <si>
    <t xml:space="preserve"> + Importazione</t>
  </si>
  <si>
    <t xml:space="preserve"> - Esportazione</t>
  </si>
  <si>
    <t xml:space="preserve"> +/- Variazione stock</t>
  </si>
  <si>
    <t>Consumo lordo di energia</t>
  </si>
  <si>
    <t>- Bunker marittimi internazionali</t>
  </si>
  <si>
    <t>Consumo interno lordo</t>
  </si>
  <si>
    <t>% produzione primaria rispetto al
consumo lordo di energia</t>
  </si>
  <si>
    <t>Prod prim./GAE</t>
  </si>
  <si>
    <t>Dipendenza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</si>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</sst>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0.0"/>
    <numFmt numFmtId="166" formatCode="#,##0.000"/>
    <numFmt numFmtId="171" formatCode="0.0%"/>
  </numFmts>
  <fonts count="24" x14ac:knownFonts="1"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11"/>
      <color rgb="FF00B050"/>
      <name val="Arial"/>
      <family val="2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b/>
      <sz val="11"/>
      <color rgb="FFFF0000"/>
      <name val="Arial"/>
      <family val="2"/>
    </font>
    <font>
      <b/>
      <sz val="11"/>
      <name val="Calibri"/>
      <family val="2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5"/>
      <name val="Arial"/>
      <family val="2"/>
    </font>
    <font>
      <sz val="11"/>
      <color rgb="FF00B0F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/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7" fillId="3" borderId="1" xfId="1" applyFont="1" applyFill="1" applyBorder="1" applyAlignment="1">
      <alignment horizontal="left" vertical="center"/>
    </xf>
    <xf numFmtId="164" fontId="8" fillId="4" borderId="0" xfId="1" applyNumberFormat="1" applyFont="1" applyFill="1" applyAlignment="1">
      <alignment horizontal="right" vertical="center" shrinkToFit="1"/>
    </xf>
    <xf numFmtId="165" fontId="1" fillId="0" borderId="0" xfId="1" applyNumberFormat="1"/>
    <xf numFmtId="0" fontId="5" fillId="0" borderId="0" xfId="0" applyFont="1"/>
    <xf numFmtId="165" fontId="0" fillId="0" borderId="0" xfId="0" applyNumberFormat="1"/>
    <xf numFmtId="0" fontId="3" fillId="0" borderId="0" xfId="0" applyFont="1"/>
    <xf numFmtId="164" fontId="8" fillId="0" borderId="0" xfId="1" applyNumberFormat="1" applyFont="1" applyAlignment="1">
      <alignment horizontal="right" vertical="center" shrinkToFit="1"/>
    </xf>
    <xf numFmtId="166" fontId="8" fillId="4" borderId="0" xfId="1" applyNumberFormat="1" applyFont="1" applyFill="1" applyAlignment="1">
      <alignment horizontal="right" vertical="center" shrinkToFit="1"/>
    </xf>
    <xf numFmtId="166" fontId="8" fillId="0" borderId="0" xfId="1" applyNumberFormat="1" applyFont="1" applyAlignment="1">
      <alignment horizontal="right" vertical="center" shrinkToFit="1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4" fillId="0" borderId="0" xfId="0" applyFont="1"/>
    <xf numFmtId="0" fontId="7" fillId="5" borderId="1" xfId="1" applyFont="1" applyFill="1" applyBorder="1" applyAlignment="1">
      <alignment horizontal="left" vertical="center"/>
    </xf>
    <xf numFmtId="0" fontId="1" fillId="6" borderId="0" xfId="1" applyFill="1"/>
    <xf numFmtId="0" fontId="9" fillId="3" borderId="1" xfId="1" applyFont="1" applyFill="1" applyBorder="1" applyAlignment="1">
      <alignment horizontal="left" vertical="center"/>
    </xf>
    <xf numFmtId="164" fontId="10" fillId="4" borderId="0" xfId="1" applyNumberFormat="1" applyFont="1" applyFill="1" applyAlignment="1">
      <alignment horizontal="right" vertical="center" shrinkToFit="1"/>
    </xf>
    <xf numFmtId="165" fontId="11" fillId="0" borderId="0" xfId="0" applyNumberFormat="1" applyFont="1"/>
    <xf numFmtId="0" fontId="11" fillId="0" borderId="0" xfId="0" applyFont="1"/>
    <xf numFmtId="166" fontId="10" fillId="0" borderId="0" xfId="1" applyNumberFormat="1" applyFont="1" applyAlignment="1">
      <alignment horizontal="right" vertical="center" shrinkToFit="1"/>
    </xf>
    <xf numFmtId="164" fontId="10" fillId="0" borderId="0" xfId="1" applyNumberFormat="1" applyFont="1" applyAlignment="1">
      <alignment horizontal="right" vertical="center" shrinkToFit="1"/>
    </xf>
    <xf numFmtId="165" fontId="12" fillId="0" borderId="0" xfId="0" applyNumberFormat="1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3" fontId="8" fillId="4" borderId="0" xfId="1" applyNumberFormat="1" applyFont="1" applyFill="1" applyAlignment="1">
      <alignment horizontal="right" vertical="center" shrinkToFit="1"/>
    </xf>
    <xf numFmtId="3" fontId="8" fillId="0" borderId="0" xfId="1" applyNumberFormat="1" applyFont="1" applyAlignment="1">
      <alignment horizontal="right" vertical="center" shrinkToFit="1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 wrapText="1"/>
    </xf>
    <xf numFmtId="3" fontId="17" fillId="0" borderId="0" xfId="0" applyNumberFormat="1" applyFont="1"/>
    <xf numFmtId="3" fontId="17" fillId="0" borderId="3" xfId="0" applyNumberFormat="1" applyFont="1" applyBorder="1"/>
    <xf numFmtId="3" fontId="17" fillId="0" borderId="0" xfId="0" applyNumberFormat="1" applyFont="1" applyAlignment="1">
      <alignment vertical="center"/>
    </xf>
    <xf numFmtId="3" fontId="17" fillId="0" borderId="3" xfId="0" applyNumberFormat="1" applyFont="1" applyBorder="1" applyAlignment="1">
      <alignment vertical="center"/>
    </xf>
    <xf numFmtId="0" fontId="19" fillId="0" borderId="2" xfId="0" applyFont="1" applyBorder="1" applyAlignment="1">
      <alignment horizontal="left" vertical="center" wrapText="1"/>
    </xf>
    <xf numFmtId="3" fontId="20" fillId="0" borderId="0" xfId="0" applyNumberFormat="1" applyFont="1"/>
    <xf numFmtId="3" fontId="20" fillId="0" borderId="3" xfId="0" quotePrefix="1" applyNumberFormat="1" applyFont="1" applyBorder="1" applyAlignment="1">
      <alignment horizontal="right"/>
    </xf>
    <xf numFmtId="3" fontId="20" fillId="0" borderId="0" xfId="0" quotePrefix="1" applyNumberFormat="1" applyFont="1" applyAlignment="1">
      <alignment horizontal="right"/>
    </xf>
    <xf numFmtId="3" fontId="20" fillId="0" borderId="0" xfId="0" applyNumberFormat="1" applyFont="1" applyAlignment="1">
      <alignment vertical="center"/>
    </xf>
    <xf numFmtId="3" fontId="20" fillId="0" borderId="3" xfId="0" applyNumberFormat="1" applyFont="1" applyBorder="1"/>
    <xf numFmtId="3" fontId="0" fillId="0" borderId="0" xfId="0" applyNumberFormat="1"/>
    <xf numFmtId="3" fontId="20" fillId="0" borderId="3" xfId="0" applyNumberFormat="1" applyFont="1" applyBorder="1" applyAlignment="1">
      <alignment vertical="center"/>
    </xf>
    <xf numFmtId="171" fontId="17" fillId="0" borderId="0" xfId="2" applyNumberFormat="1" applyFont="1" applyFill="1" applyBorder="1" applyAlignment="1"/>
    <xf numFmtId="171" fontId="17" fillId="0" borderId="2" xfId="2" applyNumberFormat="1" applyFont="1" applyFill="1" applyBorder="1" applyAlignment="1"/>
    <xf numFmtId="165" fontId="21" fillId="0" borderId="0" xfId="0" applyNumberFormat="1" applyFont="1"/>
    <xf numFmtId="165" fontId="22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</cellXfs>
  <cellStyles count="3">
    <cellStyle name="Normale" xfId="0" builtinId="0"/>
    <cellStyle name="Normale 2" xfId="1" xr:uid="{F110DD22-5470-47E3-9DFC-149DDC6B06A9}"/>
    <cellStyle name="Percentuale 2" xfId="2" xr:uid="{C0C62F4D-8890-466B-92CA-AC0392A6B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48148148148145E-2"/>
          <c:y val="5.5436346959424322E-2"/>
          <c:w val="0.94341340945960139"/>
          <c:h val="0.685865314977313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A6-4FA5-A734-435DD93D170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1A6-4FA5-A734-435DD93D170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4-B1A6-4FA5-A734-435DD93D170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A6-4FA5-A734-435DD93D170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1A6-4FA5-A734-435DD93D17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1.1'!$J$2:$J$29</c:f>
              <c:strCache>
                <c:ptCount val="28"/>
                <c:pt idx="0">
                  <c:v>Estonia</c:v>
                </c:pt>
                <c:pt idx="1">
                  <c:v>Svezia</c:v>
                </c:pt>
                <c:pt idx="2">
                  <c:v>Romania</c:v>
                </c:pt>
                <c:pt idx="3">
                  <c:v>Bulgaria</c:v>
                </c:pt>
                <c:pt idx="4">
                  <c:v>Lettonia</c:v>
                </c:pt>
                <c:pt idx="5">
                  <c:v>Rep. Ceca</c:v>
                </c:pt>
                <c:pt idx="6">
                  <c:v>Finlandia</c:v>
                </c:pt>
                <c:pt idx="7">
                  <c:v>Danimarca</c:v>
                </c:pt>
                <c:pt idx="8">
                  <c:v>Polonia</c:v>
                </c:pt>
                <c:pt idx="9">
                  <c:v>Francia</c:v>
                </c:pt>
                <c:pt idx="10">
                  <c:v>Slovenia</c:v>
                </c:pt>
                <c:pt idx="11">
                  <c:v>Croazia</c:v>
                </c:pt>
                <c:pt idx="12">
                  <c:v>Ungheria</c:v>
                </c:pt>
                <c:pt idx="13">
                  <c:v>Slovacchia</c:v>
                </c:pt>
                <c:pt idx="14">
                  <c:v>UE</c:v>
                </c:pt>
                <c:pt idx="15">
                  <c:v>Austria</c:v>
                </c:pt>
                <c:pt idx="16">
                  <c:v>Germania</c:v>
                </c:pt>
                <c:pt idx="17">
                  <c:v>Paesi Bassi</c:v>
                </c:pt>
                <c:pt idx="18">
                  <c:v>Portogallo</c:v>
                </c:pt>
                <c:pt idx="19">
                  <c:v>Lituania</c:v>
                </c:pt>
                <c:pt idx="20">
                  <c:v>Spagna</c:v>
                </c:pt>
                <c:pt idx="21">
                  <c:v>Belgio</c:v>
                </c:pt>
                <c:pt idx="22">
                  <c:v>Italia</c:v>
                </c:pt>
                <c:pt idx="23">
                  <c:v>Grecia</c:v>
                </c:pt>
                <c:pt idx="24">
                  <c:v>Irlanda</c:v>
                </c:pt>
                <c:pt idx="25">
                  <c:v>Cipro</c:v>
                </c:pt>
                <c:pt idx="26">
                  <c:v>Lussemburgo</c:v>
                </c:pt>
                <c:pt idx="27">
                  <c:v>Malta</c:v>
                </c:pt>
              </c:strCache>
            </c:strRef>
          </c:cat>
          <c:val>
            <c:numRef>
              <c:f>'Graf 1.1'!$K$2:$K$29</c:f>
              <c:numCache>
                <c:formatCode>0.0</c:formatCode>
                <c:ptCount val="28"/>
                <c:pt idx="0">
                  <c:v>90.875076428700993</c:v>
                </c:pt>
                <c:pt idx="1">
                  <c:v>74.575411746487859</c:v>
                </c:pt>
                <c:pt idx="2">
                  <c:v>70.174642106083127</c:v>
                </c:pt>
                <c:pt idx="3">
                  <c:v>67.051462134274047</c:v>
                </c:pt>
                <c:pt idx="4">
                  <c:v>64.796210160674633</c:v>
                </c:pt>
                <c:pt idx="5">
                  <c:v>60.387573055473403</c:v>
                </c:pt>
                <c:pt idx="6">
                  <c:v>59.711315244320943</c:v>
                </c:pt>
                <c:pt idx="7">
                  <c:v>57.853093711727496</c:v>
                </c:pt>
                <c:pt idx="8">
                  <c:v>56.562524247888277</c:v>
                </c:pt>
                <c:pt idx="9">
                  <c:v>48.77828695233147</c:v>
                </c:pt>
                <c:pt idx="10">
                  <c:v>47.283051408452032</c:v>
                </c:pt>
                <c:pt idx="11">
                  <c:v>43.423748583456366</c:v>
                </c:pt>
                <c:pt idx="12">
                  <c:v>41.232156516443432</c:v>
                </c:pt>
                <c:pt idx="13">
                  <c:v>40.609400206725049</c:v>
                </c:pt>
                <c:pt idx="14">
                  <c:v>40.3100690114074</c:v>
                </c:pt>
                <c:pt idx="15">
                  <c:v>37.418757641394265</c:v>
                </c:pt>
                <c:pt idx="16">
                  <c:v>34.296253518201382</c:v>
                </c:pt>
                <c:pt idx="17">
                  <c:v>30.82151520239027</c:v>
                </c:pt>
                <c:pt idx="18">
                  <c:v>28.953476329302941</c:v>
                </c:pt>
                <c:pt idx="19">
                  <c:v>28.099853853597505</c:v>
                </c:pt>
                <c:pt idx="20">
                  <c:v>28.066278559579267</c:v>
                </c:pt>
                <c:pt idx="21">
                  <c:v>26.498193665111618</c:v>
                </c:pt>
                <c:pt idx="22">
                  <c:v>23.058287239250362</c:v>
                </c:pt>
                <c:pt idx="23">
                  <c:v>22.100045015680621</c:v>
                </c:pt>
                <c:pt idx="24">
                  <c:v>21.195970098550394</c:v>
                </c:pt>
                <c:pt idx="25">
                  <c:v>8.9908385871964054</c:v>
                </c:pt>
                <c:pt idx="26">
                  <c:v>8.5074342206674203</c:v>
                </c:pt>
                <c:pt idx="27">
                  <c:v>1.6007571353030776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A6-4FA5-A734-435DD93D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82304"/>
        <c:axId val="115688192"/>
      </c:barChart>
      <c:catAx>
        <c:axId val="11568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15688192"/>
        <c:crosses val="autoZero"/>
        <c:auto val="1"/>
        <c:lblAlgn val="ctr"/>
        <c:lblOffset val="100"/>
        <c:noMultiLvlLbl val="0"/>
      </c:catAx>
      <c:valAx>
        <c:axId val="115688192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1568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48148148148145E-2"/>
          <c:y val="5.5436346959424322E-2"/>
          <c:w val="0.94341340945960139"/>
          <c:h val="0.74831276654090184"/>
        </c:manualLayout>
      </c:layout>
      <c:lineChart>
        <c:grouping val="standard"/>
        <c:varyColors val="0"/>
        <c:ser>
          <c:idx val="0"/>
          <c:order val="0"/>
          <c:tx>
            <c:strRef>
              <c:f>'Graf 1.2'!$E$11</c:f>
              <c:strCache>
                <c:ptCount val="1"/>
                <c:pt idx="0">
                  <c:v>UE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1B6E-415C-99FA-4238005AE9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1B6E-415C-99FA-4238005AE90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2-1B6E-415C-99FA-4238005AE90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1B6E-415C-99FA-4238005AE90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4-1B6E-415C-99FA-4238005AE90E}"/>
              </c:ext>
            </c:extLst>
          </c:dPt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E-415C-99FA-4238005AE90E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6E-415C-99FA-4238005AE90E}"/>
                </c:ext>
              </c:extLst>
            </c:dLbl>
            <c:dLbl>
              <c:idx val="2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E-415C-99FA-4238005AE90E}"/>
                </c:ext>
              </c:extLst>
            </c:dLbl>
            <c:dLbl>
              <c:idx val="2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E-415C-99FA-4238005AE90E}"/>
                </c:ext>
              </c:extLst>
            </c:dLbl>
            <c:dLbl>
              <c:idx val="2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6E-415C-99FA-4238005AE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1.2'!$A$16:$A$44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 1.2'!$E$16:$E$44</c:f>
              <c:numCache>
                <c:formatCode>0.0</c:formatCode>
                <c:ptCount val="29"/>
                <c:pt idx="0">
                  <c:v>51.441013388248244</c:v>
                </c:pt>
                <c:pt idx="1">
                  <c:v>52.475437383152418</c:v>
                </c:pt>
                <c:pt idx="2">
                  <c:v>52.915160090665893</c:v>
                </c:pt>
                <c:pt idx="3">
                  <c:v>53.198330358885272</c:v>
                </c:pt>
                <c:pt idx="4">
                  <c:v>55.531141209306348</c:v>
                </c:pt>
                <c:pt idx="5">
                  <c:v>55.697806349630071</c:v>
                </c:pt>
                <c:pt idx="6">
                  <c:v>56.070855640464565</c:v>
                </c:pt>
                <c:pt idx="7">
                  <c:v>56.5599926544024</c:v>
                </c:pt>
                <c:pt idx="8">
                  <c:v>56.384588206332793</c:v>
                </c:pt>
                <c:pt idx="9">
                  <c:v>57.137682827682305</c:v>
                </c:pt>
                <c:pt idx="10">
                  <c:v>56.773353249015706</c:v>
                </c:pt>
                <c:pt idx="11">
                  <c:v>57.406757555569584</c:v>
                </c:pt>
                <c:pt idx="12">
                  <c:v>57.806828061997621</c:v>
                </c:pt>
                <c:pt idx="13">
                  <c:v>58.138302890086329</c:v>
                </c:pt>
                <c:pt idx="14">
                  <c:v>57.511267806154606</c:v>
                </c:pt>
                <c:pt idx="15">
                  <c:v>56.739016680570508</c:v>
                </c:pt>
                <c:pt idx="16">
                  <c:v>56.665988474597746</c:v>
                </c:pt>
                <c:pt idx="17">
                  <c:v>56.219597579372035</c:v>
                </c:pt>
                <c:pt idx="18">
                  <c:v>55.162671211525968</c:v>
                </c:pt>
                <c:pt idx="19">
                  <c:v>54.588350970379437</c:v>
                </c:pt>
                <c:pt idx="20">
                  <c:v>54.126796099755346</c:v>
                </c:pt>
                <c:pt idx="21">
                  <c:v>55.568975332148703</c:v>
                </c:pt>
                <c:pt idx="22">
                  <c:v>57.153190918616623</c:v>
                </c:pt>
                <c:pt idx="23">
                  <c:v>58.080403797880074</c:v>
                </c:pt>
                <c:pt idx="24">
                  <c:v>57.943917799781374</c:v>
                </c:pt>
                <c:pt idx="25">
                  <c:v>58.846663519799762</c:v>
                </c:pt>
                <c:pt idx="26">
                  <c:v>58.448170466537299</c:v>
                </c:pt>
                <c:pt idx="27">
                  <c:v>59.09358790712659</c:v>
                </c:pt>
                <c:pt idx="28">
                  <c:v>59.68993098859265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6E-415C-99FA-4238005AE90E}"/>
            </c:ext>
          </c:extLst>
        </c:ser>
        <c:ser>
          <c:idx val="1"/>
          <c:order val="1"/>
          <c:tx>
            <c:strRef>
              <c:f>'Graf 1.2'!$K$11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6E-415C-99FA-4238005AE90E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6E-415C-99FA-4238005AE90E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6E-415C-99FA-4238005AE90E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6E-415C-99FA-4238005AE90E}"/>
                </c:ext>
              </c:extLst>
            </c:dLbl>
            <c:dLbl>
              <c:idx val="2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6E-415C-99FA-4238005AE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1.2'!$A$16:$A$44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'Graf 1.2'!$K$16:$K$44</c:f>
              <c:numCache>
                <c:formatCode>0.0</c:formatCode>
                <c:ptCount val="29"/>
                <c:pt idx="0">
                  <c:v>80.437134150606227</c:v>
                </c:pt>
                <c:pt idx="1">
                  <c:v>82.015527648354691</c:v>
                </c:pt>
                <c:pt idx="2">
                  <c:v>81.446785317155388</c:v>
                </c:pt>
                <c:pt idx="3">
                  <c:v>81.642528182245812</c:v>
                </c:pt>
                <c:pt idx="4">
                  <c:v>82.239939636538224</c:v>
                </c:pt>
                <c:pt idx="5">
                  <c:v>83.064462739175212</c:v>
                </c:pt>
                <c:pt idx="6">
                  <c:v>84.00935610203841</c:v>
                </c:pt>
                <c:pt idx="7">
                  <c:v>84.821408969332609</c:v>
                </c:pt>
                <c:pt idx="8">
                  <c:v>84.130633288181741</c:v>
                </c:pt>
                <c:pt idx="9">
                  <c:v>83.994558193907181</c:v>
                </c:pt>
                <c:pt idx="10">
                  <c:v>84.511566519087339</c:v>
                </c:pt>
                <c:pt idx="11">
                  <c:v>84.240879627796488</c:v>
                </c:pt>
                <c:pt idx="12">
                  <c:v>84.194970857902902</c:v>
                </c:pt>
                <c:pt idx="13">
                  <c:v>83.613301132033271</c:v>
                </c:pt>
                <c:pt idx="14">
                  <c:v>82.469597234586232</c:v>
                </c:pt>
                <c:pt idx="15">
                  <c:v>81.922376892008629</c:v>
                </c:pt>
                <c:pt idx="16">
                  <c:v>81.678958282044533</c:v>
                </c:pt>
                <c:pt idx="17">
                  <c:v>81.623726176886862</c:v>
                </c:pt>
                <c:pt idx="18">
                  <c:v>79.051707638558639</c:v>
                </c:pt>
                <c:pt idx="19">
                  <c:v>77.102507999358494</c:v>
                </c:pt>
                <c:pt idx="20">
                  <c:v>75.82049925882967</c:v>
                </c:pt>
                <c:pt idx="21">
                  <c:v>77.099430476698643</c:v>
                </c:pt>
                <c:pt idx="22">
                  <c:v>78.581058924458034</c:v>
                </c:pt>
                <c:pt idx="23">
                  <c:v>77.340415878800655</c:v>
                </c:pt>
                <c:pt idx="24">
                  <c:v>76.618918429656475</c:v>
                </c:pt>
                <c:pt idx="25">
                  <c:v>76.652153425077486</c:v>
                </c:pt>
                <c:pt idx="26">
                  <c:v>73.978871882908862</c:v>
                </c:pt>
                <c:pt idx="27">
                  <c:v>76.32015865550936</c:v>
                </c:pt>
                <c:pt idx="28">
                  <c:v>76.941712760749638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6E-415C-99FA-4238005AE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82304"/>
        <c:axId val="115688192"/>
      </c:lineChart>
      <c:catAx>
        <c:axId val="1156823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800"/>
            </a:pPr>
            <a:endParaRPr lang="it-IT"/>
          </a:p>
        </c:txPr>
        <c:crossAx val="115688192"/>
        <c:crosses val="autoZero"/>
        <c:auto val="1"/>
        <c:lblAlgn val="ctr"/>
        <c:lblOffset val="100"/>
        <c:noMultiLvlLbl val="0"/>
      </c:catAx>
      <c:valAx>
        <c:axId val="115688192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1568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180416666666661"/>
          <c:y val="0.90310780781632671"/>
          <c:w val="0.34109706790123451"/>
          <c:h val="9.206585155976661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2</xdr:row>
      <xdr:rowOff>66675</xdr:rowOff>
    </xdr:from>
    <xdr:to>
      <xdr:col>22</xdr:col>
      <xdr:colOff>479250</xdr:colOff>
      <xdr:row>16</xdr:row>
      <xdr:rowOff>43500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CC14F76-EA7A-48C9-89A0-9D9679AE6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13</xdr:row>
      <xdr:rowOff>47625</xdr:rowOff>
    </xdr:from>
    <xdr:to>
      <xdr:col>21</xdr:col>
      <xdr:colOff>650700</xdr:colOff>
      <xdr:row>27</xdr:row>
      <xdr:rowOff>157800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328312-1FAD-4CE6-8A90-CFA0A24E9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ziana.valentino/Seafile/La%20Mia%20Libreria/Statistica/DATI/Dati_Pubblicazioni_Aree_Tematiche_Altro/Energia/2024/Eurostat/Produz_primaria_GAE_per_Paese_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 old"/>
      <sheetName val="Orig"/>
      <sheetName val="Graf 1.1"/>
      <sheetName val="Orig serie storica UE"/>
      <sheetName val="Orig serie storica Ita"/>
      <sheetName val="Graf 1.2"/>
    </sheetNames>
    <sheetDataSet>
      <sheetData sheetId="0"/>
      <sheetData sheetId="1"/>
      <sheetData sheetId="2">
        <row r="2">
          <cell r="K2" t="str">
            <v>Estonia</v>
          </cell>
          <cell r="L2">
            <v>90.875076428700993</v>
          </cell>
        </row>
        <row r="3">
          <cell r="K3" t="str">
            <v>Svezia</v>
          </cell>
          <cell r="L3">
            <v>74.575411746487859</v>
          </cell>
        </row>
        <row r="4">
          <cell r="K4" t="str">
            <v>Romania</v>
          </cell>
          <cell r="L4">
            <v>70.174642106083127</v>
          </cell>
        </row>
        <row r="5">
          <cell r="K5" t="str">
            <v>Bulgaria</v>
          </cell>
          <cell r="L5">
            <v>67.051462134274047</v>
          </cell>
        </row>
        <row r="6">
          <cell r="K6" t="str">
            <v>Lettonia</v>
          </cell>
          <cell r="L6">
            <v>64.796210160674633</v>
          </cell>
        </row>
        <row r="7">
          <cell r="K7" t="str">
            <v>Rep. Ceca</v>
          </cell>
          <cell r="L7">
            <v>60.387573055473403</v>
          </cell>
        </row>
        <row r="8">
          <cell r="K8" t="str">
            <v>Finlandia</v>
          </cell>
          <cell r="L8">
            <v>59.711315244320943</v>
          </cell>
        </row>
        <row r="9">
          <cell r="K9" t="str">
            <v>Danimarca</v>
          </cell>
          <cell r="L9">
            <v>57.853093711727496</v>
          </cell>
        </row>
        <row r="10">
          <cell r="K10" t="str">
            <v>Polonia</v>
          </cell>
          <cell r="L10">
            <v>56.562524247888277</v>
          </cell>
        </row>
        <row r="11">
          <cell r="K11" t="str">
            <v>Francia</v>
          </cell>
          <cell r="L11">
            <v>48.77828695233147</v>
          </cell>
        </row>
        <row r="12">
          <cell r="K12" t="str">
            <v>Slovenia</v>
          </cell>
          <cell r="L12">
            <v>47.283051408452032</v>
          </cell>
        </row>
        <row r="13">
          <cell r="K13" t="str">
            <v>Croazia</v>
          </cell>
          <cell r="L13">
            <v>43.423748583456366</v>
          </cell>
        </row>
        <row r="14">
          <cell r="K14" t="str">
            <v>Ungheria</v>
          </cell>
          <cell r="L14">
            <v>41.232156516443432</v>
          </cell>
        </row>
        <row r="15">
          <cell r="K15" t="str">
            <v>Slovacchia</v>
          </cell>
          <cell r="L15">
            <v>40.609400206725049</v>
          </cell>
        </row>
        <row r="16">
          <cell r="K16" t="str">
            <v>UE</v>
          </cell>
          <cell r="L16">
            <v>40.3100690114074</v>
          </cell>
        </row>
        <row r="17">
          <cell r="K17" t="str">
            <v>Austria</v>
          </cell>
          <cell r="L17">
            <v>37.418757641394265</v>
          </cell>
        </row>
        <row r="18">
          <cell r="K18" t="str">
            <v>Germania</v>
          </cell>
          <cell r="L18">
            <v>34.296253518201382</v>
          </cell>
        </row>
        <row r="19">
          <cell r="K19" t="str">
            <v>Paesi Bassi</v>
          </cell>
          <cell r="L19">
            <v>30.82151520239027</v>
          </cell>
        </row>
        <row r="20">
          <cell r="K20" t="str">
            <v>Portogallo</v>
          </cell>
          <cell r="L20">
            <v>28.953476329302941</v>
          </cell>
        </row>
        <row r="21">
          <cell r="K21" t="str">
            <v>Lituania</v>
          </cell>
          <cell r="L21">
            <v>28.099853853597505</v>
          </cell>
        </row>
        <row r="22">
          <cell r="K22" t="str">
            <v>Spagna</v>
          </cell>
          <cell r="L22">
            <v>28.066278559579267</v>
          </cell>
        </row>
        <row r="23">
          <cell r="K23" t="str">
            <v>Belgio</v>
          </cell>
          <cell r="L23">
            <v>26.498193665111618</v>
          </cell>
        </row>
        <row r="24">
          <cell r="K24" t="str">
            <v>Italia</v>
          </cell>
          <cell r="L24">
            <v>23.058287239250362</v>
          </cell>
        </row>
        <row r="25">
          <cell r="K25" t="str">
            <v>Grecia</v>
          </cell>
          <cell r="L25">
            <v>22.100045015680621</v>
          </cell>
        </row>
        <row r="26">
          <cell r="K26" t="str">
            <v>Irlanda</v>
          </cell>
          <cell r="L26">
            <v>21.195970098550394</v>
          </cell>
        </row>
        <row r="27">
          <cell r="K27" t="str">
            <v>Cipro</v>
          </cell>
          <cell r="L27">
            <v>8.9908385871964054</v>
          </cell>
        </row>
        <row r="28">
          <cell r="K28" t="str">
            <v>Lussemburgo</v>
          </cell>
          <cell r="L28">
            <v>8.5074342206674203</v>
          </cell>
        </row>
        <row r="29">
          <cell r="K29" t="str">
            <v>Malta</v>
          </cell>
          <cell r="L29">
            <v>1.6007571353030776</v>
          </cell>
        </row>
      </sheetData>
      <sheetData sheetId="3"/>
      <sheetData sheetId="4"/>
      <sheetData sheetId="5">
        <row r="11">
          <cell r="E11" t="str">
            <v>UE</v>
          </cell>
          <cell r="K11" t="str">
            <v>Italia</v>
          </cell>
        </row>
        <row r="16">
          <cell r="A16" t="str">
            <v>1994</v>
          </cell>
          <cell r="E16">
            <v>51.441013388248244</v>
          </cell>
          <cell r="K16">
            <v>80.437134150606227</v>
          </cell>
        </row>
        <row r="17">
          <cell r="A17" t="str">
            <v>1995</v>
          </cell>
          <cell r="E17">
            <v>52.475437383152418</v>
          </cell>
          <cell r="K17">
            <v>82.015527648354691</v>
          </cell>
        </row>
        <row r="18">
          <cell r="A18" t="str">
            <v>1996</v>
          </cell>
          <cell r="E18">
            <v>52.915160090665893</v>
          </cell>
          <cell r="K18">
            <v>81.446785317155388</v>
          </cell>
        </row>
        <row r="19">
          <cell r="A19" t="str">
            <v>1997</v>
          </cell>
          <cell r="E19">
            <v>53.198330358885272</v>
          </cell>
          <cell r="K19">
            <v>81.642528182245812</v>
          </cell>
        </row>
        <row r="20">
          <cell r="A20" t="str">
            <v>1998</v>
          </cell>
          <cell r="E20">
            <v>55.531141209306348</v>
          </cell>
          <cell r="K20">
            <v>82.239939636538224</v>
          </cell>
        </row>
        <row r="21">
          <cell r="A21" t="str">
            <v>1999</v>
          </cell>
          <cell r="E21">
            <v>55.697806349630071</v>
          </cell>
          <cell r="K21">
            <v>83.064462739175212</v>
          </cell>
        </row>
        <row r="22">
          <cell r="A22" t="str">
            <v>2000</v>
          </cell>
          <cell r="E22">
            <v>56.070855640464565</v>
          </cell>
          <cell r="K22">
            <v>84.00935610203841</v>
          </cell>
        </row>
        <row r="23">
          <cell r="A23" t="str">
            <v>2001</v>
          </cell>
          <cell r="E23">
            <v>56.5599926544024</v>
          </cell>
          <cell r="K23">
            <v>84.821408969332609</v>
          </cell>
        </row>
        <row r="24">
          <cell r="A24" t="str">
            <v>2002</v>
          </cell>
          <cell r="E24">
            <v>56.384588206332793</v>
          </cell>
          <cell r="K24">
            <v>84.130633288181741</v>
          </cell>
        </row>
        <row r="25">
          <cell r="A25" t="str">
            <v>2003</v>
          </cell>
          <cell r="E25">
            <v>57.137682827682305</v>
          </cell>
          <cell r="K25">
            <v>83.994558193907181</v>
          </cell>
        </row>
        <row r="26">
          <cell r="A26" t="str">
            <v>2004</v>
          </cell>
          <cell r="E26">
            <v>56.773353249015706</v>
          </cell>
          <cell r="K26">
            <v>84.511566519087339</v>
          </cell>
        </row>
        <row r="27">
          <cell r="A27" t="str">
            <v>2005</v>
          </cell>
          <cell r="E27">
            <v>57.406757555569584</v>
          </cell>
          <cell r="K27">
            <v>84.240879627796488</v>
          </cell>
        </row>
        <row r="28">
          <cell r="A28" t="str">
            <v>2006</v>
          </cell>
          <cell r="E28">
            <v>57.806828061997621</v>
          </cell>
          <cell r="K28">
            <v>84.194970857902902</v>
          </cell>
        </row>
        <row r="29">
          <cell r="A29" t="str">
            <v>2007</v>
          </cell>
          <cell r="E29">
            <v>58.138302890086329</v>
          </cell>
          <cell r="K29">
            <v>83.613301132033271</v>
          </cell>
        </row>
        <row r="30">
          <cell r="A30" t="str">
            <v>2008</v>
          </cell>
          <cell r="E30">
            <v>57.511267806154606</v>
          </cell>
          <cell r="K30">
            <v>82.469597234586232</v>
          </cell>
        </row>
        <row r="31">
          <cell r="A31" t="str">
            <v>2009</v>
          </cell>
          <cell r="E31">
            <v>56.739016680570508</v>
          </cell>
          <cell r="K31">
            <v>81.922376892008629</v>
          </cell>
        </row>
        <row r="32">
          <cell r="A32" t="str">
            <v>2010</v>
          </cell>
          <cell r="E32">
            <v>56.665988474597746</v>
          </cell>
          <cell r="K32">
            <v>81.678958282044533</v>
          </cell>
        </row>
        <row r="33">
          <cell r="A33" t="str">
            <v>2011</v>
          </cell>
          <cell r="E33">
            <v>56.219597579372035</v>
          </cell>
          <cell r="K33">
            <v>81.623726176886862</v>
          </cell>
        </row>
        <row r="34">
          <cell r="A34" t="str">
            <v>2012</v>
          </cell>
          <cell r="E34">
            <v>55.162671211525968</v>
          </cell>
          <cell r="K34">
            <v>79.051707638558639</v>
          </cell>
        </row>
        <row r="35">
          <cell r="A35" t="str">
            <v>2013</v>
          </cell>
          <cell r="E35">
            <v>54.588350970379437</v>
          </cell>
          <cell r="K35">
            <v>77.102507999358494</v>
          </cell>
        </row>
        <row r="36">
          <cell r="A36" t="str">
            <v>2014</v>
          </cell>
          <cell r="E36">
            <v>54.126796099755346</v>
          </cell>
          <cell r="K36">
            <v>75.82049925882967</v>
          </cell>
        </row>
        <row r="37">
          <cell r="A37" t="str">
            <v>2015</v>
          </cell>
          <cell r="E37">
            <v>55.568975332148703</v>
          </cell>
          <cell r="K37">
            <v>77.099430476698643</v>
          </cell>
        </row>
        <row r="38">
          <cell r="A38" t="str">
            <v>2016</v>
          </cell>
          <cell r="E38">
            <v>57.153190918616623</v>
          </cell>
          <cell r="K38">
            <v>78.581058924458034</v>
          </cell>
        </row>
        <row r="39">
          <cell r="A39" t="str">
            <v>2017</v>
          </cell>
          <cell r="E39">
            <v>58.080403797880074</v>
          </cell>
          <cell r="K39">
            <v>77.340415878800655</v>
          </cell>
        </row>
        <row r="40">
          <cell r="A40" t="str">
            <v>2018</v>
          </cell>
          <cell r="E40">
            <v>57.943917799781374</v>
          </cell>
          <cell r="K40">
            <v>76.618918429656475</v>
          </cell>
        </row>
        <row r="41">
          <cell r="A41" t="str">
            <v>2019</v>
          </cell>
          <cell r="E41">
            <v>58.846663519799762</v>
          </cell>
          <cell r="K41">
            <v>76.652153425077486</v>
          </cell>
        </row>
        <row r="42">
          <cell r="A42" t="str">
            <v>2020</v>
          </cell>
          <cell r="E42">
            <v>58.448170466537299</v>
          </cell>
          <cell r="K42">
            <v>73.978871882908862</v>
          </cell>
        </row>
        <row r="43">
          <cell r="A43" t="str">
            <v>2021</v>
          </cell>
          <cell r="E43">
            <v>59.09358790712659</v>
          </cell>
          <cell r="K43">
            <v>76.32015865550936</v>
          </cell>
        </row>
        <row r="44">
          <cell r="A44" t="str">
            <v>2022</v>
          </cell>
          <cell r="E44">
            <v>59.68993098859265</v>
          </cell>
          <cell r="K44">
            <v>76.941712760749638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05E2-5A70-4FB2-92C6-E5C08F2E157F}">
  <sheetPr>
    <tabColor rgb="FF92D050"/>
  </sheetPr>
  <dimension ref="B1:N33"/>
  <sheetViews>
    <sheetView tabSelected="1" zoomScaleNormal="100" workbookViewId="0">
      <selection activeCell="U24" sqref="U24"/>
    </sheetView>
  </sheetViews>
  <sheetFormatPr defaultRowHeight="14.25" x14ac:dyDescent="0.2"/>
  <cols>
    <col min="2" max="2" width="15.625" customWidth="1"/>
    <col min="3" max="3" width="13.75" customWidth="1"/>
    <col min="4" max="4" width="12.25" customWidth="1"/>
    <col min="5" max="5" width="11.125" bestFit="1" customWidth="1"/>
    <col min="6" max="6" width="3.75" customWidth="1"/>
    <col min="7" max="8" width="10.125" bestFit="1" customWidth="1"/>
    <col min="9" max="9" width="2.75" customWidth="1"/>
    <col min="10" max="10" width="13.5" customWidth="1"/>
    <col min="11" max="11" width="10.125" bestFit="1" customWidth="1"/>
  </cols>
  <sheetData>
    <row r="1" spans="2:14" s="7" customFormat="1" ht="60" x14ac:dyDescent="0.25">
      <c r="B1" s="1"/>
      <c r="C1" s="2" t="s">
        <v>0</v>
      </c>
      <c r="D1" s="2" t="s">
        <v>1</v>
      </c>
      <c r="E1" s="3" t="s">
        <v>2</v>
      </c>
      <c r="F1" s="4"/>
      <c r="G1" s="4"/>
      <c r="H1" s="5" t="s">
        <v>3</v>
      </c>
      <c r="I1" s="5"/>
      <c r="J1" s="6" t="s">
        <v>4</v>
      </c>
      <c r="K1" s="5" t="s">
        <v>2</v>
      </c>
      <c r="L1"/>
      <c r="N1" s="8" t="s">
        <v>5</v>
      </c>
    </row>
    <row r="2" spans="2:14" s="12" customFormat="1" ht="15" x14ac:dyDescent="0.25">
      <c r="B2" s="9" t="s">
        <v>6</v>
      </c>
      <c r="C2" s="10">
        <v>562857.21499999997</v>
      </c>
      <c r="D2" s="10">
        <v>1396319.155</v>
      </c>
      <c r="E2" s="11">
        <f>C2/D2*100</f>
        <v>40.31006901140735</v>
      </c>
      <c r="G2" s="12" t="s">
        <v>7</v>
      </c>
      <c r="H2" s="13">
        <v>40.3100690114074</v>
      </c>
      <c r="I2" s="13"/>
      <c r="J2" s="14" t="s">
        <v>8</v>
      </c>
      <c r="K2" s="13">
        <v>90.875076428700993</v>
      </c>
      <c r="L2"/>
    </row>
    <row r="3" spans="2:14" ht="15" x14ac:dyDescent="0.25">
      <c r="B3" s="9" t="s">
        <v>9</v>
      </c>
      <c r="C3" s="15">
        <v>15879.611999999999</v>
      </c>
      <c r="D3" s="15">
        <v>59927.148999999998</v>
      </c>
      <c r="E3" s="11">
        <f t="shared" ref="E3:E29" si="0">C3/D3*100</f>
        <v>26.498193665111618</v>
      </c>
      <c r="G3" s="14" t="s">
        <v>10</v>
      </c>
      <c r="H3" s="13">
        <v>26.498193665111618</v>
      </c>
      <c r="I3" s="13"/>
      <c r="J3" s="14" t="s">
        <v>11</v>
      </c>
      <c r="K3" s="13">
        <v>74.575411746487859</v>
      </c>
    </row>
    <row r="4" spans="2:14" ht="15" x14ac:dyDescent="0.25">
      <c r="B4" s="9" t="s">
        <v>12</v>
      </c>
      <c r="C4" s="16">
        <v>13157.32</v>
      </c>
      <c r="D4" s="10">
        <v>19622.719000000001</v>
      </c>
      <c r="E4" s="11">
        <f t="shared" si="0"/>
        <v>67.051462134274047</v>
      </c>
      <c r="G4" s="14" t="s">
        <v>12</v>
      </c>
      <c r="H4" s="13">
        <v>67.051462134274047</v>
      </c>
      <c r="I4" s="13"/>
      <c r="J4" s="14" t="s">
        <v>13</v>
      </c>
      <c r="K4" s="13">
        <v>70.174642106083127</v>
      </c>
    </row>
    <row r="5" spans="2:14" ht="15" x14ac:dyDescent="0.25">
      <c r="B5" s="9" t="s">
        <v>14</v>
      </c>
      <c r="C5" s="15">
        <v>25281.217000000001</v>
      </c>
      <c r="D5" s="15">
        <v>41864.932999999997</v>
      </c>
      <c r="E5" s="11">
        <f>C5/D5*100</f>
        <v>60.387573055473418</v>
      </c>
      <c r="G5" s="14" t="s">
        <v>15</v>
      </c>
      <c r="H5" s="13">
        <v>60.387573055473418</v>
      </c>
      <c r="I5" s="13"/>
      <c r="J5" s="14" t="s">
        <v>12</v>
      </c>
      <c r="K5" s="13">
        <v>67.051462134274047</v>
      </c>
    </row>
    <row r="6" spans="2:14" ht="15" x14ac:dyDescent="0.25">
      <c r="B6" s="9" t="s">
        <v>16</v>
      </c>
      <c r="C6" s="10">
        <v>9944.9740000000002</v>
      </c>
      <c r="D6" s="10">
        <v>17190.046999999999</v>
      </c>
      <c r="E6" s="11">
        <f t="shared" si="0"/>
        <v>57.853093711727496</v>
      </c>
      <c r="G6" s="14" t="s">
        <v>17</v>
      </c>
      <c r="H6" s="13">
        <v>57.853093711727496</v>
      </c>
      <c r="I6" s="13"/>
      <c r="J6" s="14" t="s">
        <v>18</v>
      </c>
      <c r="K6" s="13">
        <v>64.796210160674633</v>
      </c>
    </row>
    <row r="7" spans="2:14" ht="15" x14ac:dyDescent="0.25">
      <c r="B7" s="9" t="s">
        <v>19</v>
      </c>
      <c r="C7" s="15">
        <v>97313.339000000007</v>
      </c>
      <c r="D7" s="15">
        <v>283743.35100000002</v>
      </c>
      <c r="E7" s="11">
        <f t="shared" si="0"/>
        <v>34.296253518201382</v>
      </c>
      <c r="G7" s="14" t="s">
        <v>20</v>
      </c>
      <c r="H7" s="13">
        <v>34.296253518201382</v>
      </c>
      <c r="I7" s="13"/>
      <c r="J7" s="14" t="s">
        <v>15</v>
      </c>
      <c r="K7" s="13">
        <v>60.387573055473403</v>
      </c>
    </row>
    <row r="8" spans="2:14" ht="15" x14ac:dyDescent="0.25">
      <c r="B8" s="9" t="s">
        <v>8</v>
      </c>
      <c r="C8" s="10">
        <v>4692.1610000000001</v>
      </c>
      <c r="D8" s="10">
        <v>5163.3090000000002</v>
      </c>
      <c r="E8" s="11">
        <f t="shared" si="0"/>
        <v>90.87507642870105</v>
      </c>
      <c r="G8" s="14" t="s">
        <v>8</v>
      </c>
      <c r="H8" s="13">
        <v>90.875076428700993</v>
      </c>
      <c r="I8" s="13"/>
      <c r="J8" s="14" t="s">
        <v>21</v>
      </c>
      <c r="K8" s="13">
        <v>59.711315244320943</v>
      </c>
    </row>
    <row r="9" spans="2:14" ht="15" x14ac:dyDescent="0.25">
      <c r="B9" s="9" t="s">
        <v>22</v>
      </c>
      <c r="C9" s="15">
        <v>3135.2919999999999</v>
      </c>
      <c r="D9" s="15">
        <v>14791.924999999999</v>
      </c>
      <c r="E9" s="11">
        <f t="shared" si="0"/>
        <v>21.195970098550394</v>
      </c>
      <c r="G9" s="14" t="s">
        <v>23</v>
      </c>
      <c r="H9" s="13">
        <v>21.195970098550394</v>
      </c>
      <c r="I9" s="13"/>
      <c r="J9" s="14" t="s">
        <v>17</v>
      </c>
      <c r="K9" s="13">
        <v>57.853093711727496</v>
      </c>
    </row>
    <row r="10" spans="2:14" ht="15" x14ac:dyDescent="0.25">
      <c r="B10" s="9" t="s">
        <v>24</v>
      </c>
      <c r="C10" s="10">
        <v>5254.0510000000004</v>
      </c>
      <c r="D10" s="10">
        <v>23773.937999999998</v>
      </c>
      <c r="E10" s="11">
        <f t="shared" si="0"/>
        <v>22.100045015680621</v>
      </c>
      <c r="G10" s="14" t="s">
        <v>25</v>
      </c>
      <c r="H10" s="13">
        <v>22.100045015680621</v>
      </c>
      <c r="I10" s="13"/>
      <c r="J10" s="14" t="s">
        <v>26</v>
      </c>
      <c r="K10" s="13">
        <v>56.562524247888277</v>
      </c>
    </row>
    <row r="11" spans="2:14" ht="15" x14ac:dyDescent="0.25">
      <c r="B11" s="9" t="s">
        <v>27</v>
      </c>
      <c r="C11" s="17">
        <v>35958.410000000003</v>
      </c>
      <c r="D11" s="15">
        <v>128119.622</v>
      </c>
      <c r="E11" s="11">
        <f t="shared" si="0"/>
        <v>28.066278559579267</v>
      </c>
      <c r="G11" s="14" t="s">
        <v>28</v>
      </c>
      <c r="H11" s="13">
        <v>28.066278559579267</v>
      </c>
      <c r="I11" s="13"/>
      <c r="J11" s="14" t="s">
        <v>29</v>
      </c>
      <c r="K11" s="13">
        <v>48.77828695233147</v>
      </c>
    </row>
    <row r="12" spans="2:14" ht="15" x14ac:dyDescent="0.25">
      <c r="B12" s="9" t="s">
        <v>30</v>
      </c>
      <c r="C12" s="16">
        <v>107800.42</v>
      </c>
      <c r="D12" s="10">
        <v>221000.83199999999</v>
      </c>
      <c r="E12" s="11">
        <f t="shared" si="0"/>
        <v>48.77828695233147</v>
      </c>
      <c r="G12" s="14" t="s">
        <v>29</v>
      </c>
      <c r="H12" s="13">
        <v>48.77828695233147</v>
      </c>
      <c r="I12" s="13"/>
      <c r="J12" s="14" t="s">
        <v>31</v>
      </c>
      <c r="K12" s="13">
        <v>47.283051408452032</v>
      </c>
    </row>
    <row r="13" spans="2:14" ht="15" x14ac:dyDescent="0.25">
      <c r="B13" s="9" t="s">
        <v>32</v>
      </c>
      <c r="C13" s="15">
        <v>3702.7069999999999</v>
      </c>
      <c r="D13" s="15">
        <v>8526.9169999999995</v>
      </c>
      <c r="E13" s="11">
        <f t="shared" si="0"/>
        <v>43.423748583456366</v>
      </c>
      <c r="G13" s="14" t="s">
        <v>33</v>
      </c>
      <c r="H13" s="13">
        <v>43.423748583456366</v>
      </c>
      <c r="I13" s="13"/>
      <c r="J13" s="14" t="s">
        <v>33</v>
      </c>
      <c r="K13" s="13">
        <v>43.423748583456366</v>
      </c>
    </row>
    <row r="14" spans="2:14" ht="15" x14ac:dyDescent="0.25">
      <c r="B14" s="9" t="s">
        <v>34</v>
      </c>
      <c r="C14" s="10">
        <v>34709.845000000001</v>
      </c>
      <c r="D14" s="16">
        <v>150530.89000000001</v>
      </c>
      <c r="E14" s="11">
        <f t="shared" si="0"/>
        <v>23.058287239250362</v>
      </c>
      <c r="G14" s="12" t="s">
        <v>35</v>
      </c>
      <c r="H14" s="13">
        <v>23.058287239250401</v>
      </c>
      <c r="I14" s="13"/>
      <c r="J14" s="14" t="s">
        <v>36</v>
      </c>
      <c r="K14" s="13">
        <v>41.232156516443432</v>
      </c>
    </row>
    <row r="15" spans="2:14" ht="15" x14ac:dyDescent="0.25">
      <c r="B15" s="9" t="s">
        <v>37</v>
      </c>
      <c r="C15" s="15">
        <v>257.06299999999999</v>
      </c>
      <c r="D15" s="15">
        <v>2859.1660000000002</v>
      </c>
      <c r="E15" s="11">
        <f t="shared" si="0"/>
        <v>8.9908385871964054</v>
      </c>
      <c r="G15" s="14" t="s">
        <v>38</v>
      </c>
      <c r="H15" s="13">
        <v>8.9908385871964054</v>
      </c>
      <c r="I15" s="13"/>
      <c r="J15" s="14" t="s">
        <v>39</v>
      </c>
      <c r="K15" s="13">
        <v>40.609400206725049</v>
      </c>
    </row>
    <row r="16" spans="2:14" ht="15" x14ac:dyDescent="0.25">
      <c r="B16" s="9" t="s">
        <v>40</v>
      </c>
      <c r="C16" s="10">
        <v>2924.194</v>
      </c>
      <c r="D16" s="10">
        <v>4512.9089999999997</v>
      </c>
      <c r="E16" s="11">
        <f t="shared" si="0"/>
        <v>64.796210160674633</v>
      </c>
      <c r="G16" s="14" t="s">
        <v>18</v>
      </c>
      <c r="H16" s="13">
        <v>64.796210160674633</v>
      </c>
      <c r="I16" s="13"/>
      <c r="J16" s="12" t="s">
        <v>7</v>
      </c>
      <c r="K16" s="13">
        <v>40.3100690114074</v>
      </c>
    </row>
    <row r="17" spans="2:14" ht="15" x14ac:dyDescent="0.25">
      <c r="B17" s="9" t="s">
        <v>41</v>
      </c>
      <c r="C17" s="15">
        <v>2047.5039999999999</v>
      </c>
      <c r="D17" s="15">
        <v>7286.5290000000005</v>
      </c>
      <c r="E17" s="11">
        <f t="shared" si="0"/>
        <v>28.099853853597505</v>
      </c>
      <c r="G17" s="14" t="s">
        <v>42</v>
      </c>
      <c r="H17" s="13">
        <v>28.099853853597505</v>
      </c>
      <c r="I17" s="13"/>
      <c r="J17" s="14" t="s">
        <v>43</v>
      </c>
      <c r="K17" s="13">
        <v>37.418757641394265</v>
      </c>
    </row>
    <row r="18" spans="2:14" ht="15" x14ac:dyDescent="0.25">
      <c r="B18" s="9" t="s">
        <v>44</v>
      </c>
      <c r="C18" s="10">
        <v>325.62799999999999</v>
      </c>
      <c r="D18" s="16">
        <v>3827.57</v>
      </c>
      <c r="E18" s="11">
        <f t="shared" si="0"/>
        <v>8.5074342206674203</v>
      </c>
      <c r="G18" s="14" t="s">
        <v>45</v>
      </c>
      <c r="H18" s="13">
        <v>8.5074342206674203</v>
      </c>
      <c r="I18" s="13"/>
      <c r="J18" s="14" t="s">
        <v>20</v>
      </c>
      <c r="K18" s="13">
        <v>34.296253518201382</v>
      </c>
    </row>
    <row r="19" spans="2:14" ht="15" x14ac:dyDescent="0.25">
      <c r="B19" s="9" t="s">
        <v>46</v>
      </c>
      <c r="C19" s="15">
        <v>10633.607</v>
      </c>
      <c r="D19" s="15">
        <v>25789.597000000002</v>
      </c>
      <c r="E19" s="11">
        <f t="shared" si="0"/>
        <v>41.232156516443432</v>
      </c>
      <c r="G19" s="14" t="s">
        <v>36</v>
      </c>
      <c r="H19" s="13">
        <v>41.232156516443432</v>
      </c>
      <c r="I19" s="13"/>
      <c r="J19" s="14" t="s">
        <v>47</v>
      </c>
      <c r="K19" s="13">
        <v>30.82151520239027</v>
      </c>
      <c r="N19" s="31" t="s">
        <v>109</v>
      </c>
    </row>
    <row r="20" spans="2:14" ht="15" x14ac:dyDescent="0.25">
      <c r="B20" s="9" t="s">
        <v>48</v>
      </c>
      <c r="C20" s="10">
        <v>48.677999999999997</v>
      </c>
      <c r="D20" s="10">
        <v>3040.9360000000001</v>
      </c>
      <c r="E20" s="11">
        <f t="shared" si="0"/>
        <v>1.6007571353030776</v>
      </c>
      <c r="G20" s="14" t="s">
        <v>48</v>
      </c>
      <c r="H20" s="13">
        <v>1.6007571353030776</v>
      </c>
      <c r="I20" s="13"/>
      <c r="J20" s="14" t="s">
        <v>49</v>
      </c>
      <c r="K20" s="13">
        <v>28.953476329302941</v>
      </c>
      <c r="N20" s="32"/>
    </row>
    <row r="21" spans="2:14" ht="15" x14ac:dyDescent="0.25">
      <c r="B21" s="9" t="s">
        <v>50</v>
      </c>
      <c r="C21" s="15">
        <v>24264.285</v>
      </c>
      <c r="D21" s="15">
        <v>78725.153000000006</v>
      </c>
      <c r="E21" s="11">
        <f t="shared" si="0"/>
        <v>30.82151520239027</v>
      </c>
      <c r="G21" s="14" t="s">
        <v>47</v>
      </c>
      <c r="H21" s="13">
        <v>30.82151520239027</v>
      </c>
      <c r="I21" s="13"/>
      <c r="J21" s="14" t="s">
        <v>42</v>
      </c>
      <c r="K21" s="13">
        <v>28.099853853597505</v>
      </c>
    </row>
    <row r="22" spans="2:14" ht="15" x14ac:dyDescent="0.25">
      <c r="B22" s="9" t="s">
        <v>43</v>
      </c>
      <c r="C22" s="10">
        <v>12134.087</v>
      </c>
      <c r="D22" s="10">
        <v>32427.819</v>
      </c>
      <c r="E22" s="11">
        <f t="shared" si="0"/>
        <v>37.418757641394265</v>
      </c>
      <c r="G22" s="14" t="s">
        <v>43</v>
      </c>
      <c r="H22" s="13">
        <v>37.418757641394265</v>
      </c>
      <c r="I22" s="13"/>
      <c r="J22" s="14" t="s">
        <v>28</v>
      </c>
      <c r="K22" s="13">
        <v>28.066278559579267</v>
      </c>
    </row>
    <row r="23" spans="2:14" ht="15" x14ac:dyDescent="0.25">
      <c r="B23" s="9" t="s">
        <v>51</v>
      </c>
      <c r="C23" s="15">
        <v>59352.084999999999</v>
      </c>
      <c r="D23" s="15">
        <v>104931.818</v>
      </c>
      <c r="E23" s="11">
        <f t="shared" si="0"/>
        <v>56.562524247888277</v>
      </c>
      <c r="G23" s="14" t="s">
        <v>26</v>
      </c>
      <c r="H23" s="13">
        <v>56.562524247888277</v>
      </c>
      <c r="I23" s="13"/>
      <c r="J23" s="14" t="s">
        <v>10</v>
      </c>
      <c r="K23" s="13">
        <v>26.498193665111618</v>
      </c>
    </row>
    <row r="24" spans="2:14" ht="15" x14ac:dyDescent="0.25">
      <c r="B24" s="9" t="s">
        <v>52</v>
      </c>
      <c r="C24" s="10">
        <v>6742.9889999999996</v>
      </c>
      <c r="D24" s="10">
        <v>23289.047999999999</v>
      </c>
      <c r="E24" s="11">
        <f t="shared" si="0"/>
        <v>28.953476329302941</v>
      </c>
      <c r="G24" s="14" t="s">
        <v>49</v>
      </c>
      <c r="H24" s="13">
        <v>28.953476329302941</v>
      </c>
      <c r="I24" s="13"/>
      <c r="J24" s="12" t="s">
        <v>35</v>
      </c>
      <c r="K24" s="13">
        <v>23.058287239250362</v>
      </c>
    </row>
    <row r="25" spans="2:14" ht="15" x14ac:dyDescent="0.25">
      <c r="B25" s="9" t="s">
        <v>13</v>
      </c>
      <c r="C25" s="15">
        <v>22233.328000000001</v>
      </c>
      <c r="D25" s="15">
        <v>31682.851999999999</v>
      </c>
      <c r="E25" s="11">
        <f t="shared" si="0"/>
        <v>70.174642106083127</v>
      </c>
      <c r="G25" s="14" t="s">
        <v>13</v>
      </c>
      <c r="H25" s="13">
        <v>70.174642106083127</v>
      </c>
      <c r="I25" s="13"/>
      <c r="J25" s="14" t="s">
        <v>25</v>
      </c>
      <c r="K25" s="13">
        <v>22.100045015680621</v>
      </c>
    </row>
    <row r="26" spans="2:14" ht="15" x14ac:dyDescent="0.25">
      <c r="B26" s="9" t="s">
        <v>31</v>
      </c>
      <c r="C26" s="16">
        <v>3011.38</v>
      </c>
      <c r="D26" s="10">
        <v>6368.8360000000002</v>
      </c>
      <c r="E26" s="11">
        <f t="shared" si="0"/>
        <v>47.283051408452032</v>
      </c>
      <c r="G26" s="14" t="s">
        <v>31</v>
      </c>
      <c r="H26" s="13">
        <v>47.283051408452032</v>
      </c>
      <c r="I26" s="13"/>
      <c r="J26" s="14" t="s">
        <v>23</v>
      </c>
      <c r="K26" s="13">
        <v>21.195970098550394</v>
      </c>
    </row>
    <row r="27" spans="2:14" ht="15" x14ac:dyDescent="0.25">
      <c r="B27" s="9" t="s">
        <v>53</v>
      </c>
      <c r="C27" s="15">
        <v>6748.5550000000003</v>
      </c>
      <c r="D27" s="15">
        <v>16618.208999999999</v>
      </c>
      <c r="E27" s="11">
        <f t="shared" si="0"/>
        <v>40.609400206725049</v>
      </c>
      <c r="G27" s="14" t="s">
        <v>39</v>
      </c>
      <c r="H27" s="13">
        <v>40.609400206725049</v>
      </c>
      <c r="I27" s="13"/>
      <c r="J27" s="14" t="s">
        <v>38</v>
      </c>
      <c r="K27" s="13">
        <v>8.9908385871964054</v>
      </c>
    </row>
    <row r="28" spans="2:14" ht="15" x14ac:dyDescent="0.25">
      <c r="B28" s="9" t="s">
        <v>54</v>
      </c>
      <c r="C28" s="10">
        <v>19604.382000000001</v>
      </c>
      <c r="D28" s="10">
        <v>32831.938000000002</v>
      </c>
      <c r="E28" s="11">
        <f t="shared" si="0"/>
        <v>59.711315244320943</v>
      </c>
      <c r="G28" s="14" t="s">
        <v>21</v>
      </c>
      <c r="H28" s="13">
        <v>59.711315244320943</v>
      </c>
      <c r="I28" s="13"/>
      <c r="J28" s="14" t="s">
        <v>45</v>
      </c>
      <c r="K28" s="13">
        <v>8.5074342206674203</v>
      </c>
    </row>
    <row r="29" spans="2:14" ht="15" x14ac:dyDescent="0.25">
      <c r="B29" s="9" t="s">
        <v>55</v>
      </c>
      <c r="C29" s="15">
        <v>35700.101999999999</v>
      </c>
      <c r="D29" s="15">
        <v>47871.142999999996</v>
      </c>
      <c r="E29" s="11">
        <f t="shared" si="0"/>
        <v>74.575411746487859</v>
      </c>
      <c r="G29" s="14" t="s">
        <v>11</v>
      </c>
      <c r="H29" s="13">
        <v>74.575411746487859</v>
      </c>
      <c r="I29" s="13"/>
      <c r="J29" s="14" t="s">
        <v>48</v>
      </c>
      <c r="K29" s="13">
        <v>1.6007571353030776</v>
      </c>
    </row>
    <row r="33" spans="14:14" x14ac:dyDescent="0.2">
      <c r="N33" s="14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B81A-A0DD-42D1-BA9C-70D1001CB137}">
  <sheetPr>
    <tabColor rgb="FF92D050"/>
  </sheetPr>
  <dimension ref="A1:N47"/>
  <sheetViews>
    <sheetView zoomScaleNormal="100" workbookViewId="0">
      <selection activeCell="N31" sqref="N31"/>
    </sheetView>
  </sheetViews>
  <sheetFormatPr defaultRowHeight="15" x14ac:dyDescent="0.25"/>
  <cols>
    <col min="1" max="1" width="11.25" customWidth="1"/>
    <col min="2" max="3" width="12.375" customWidth="1"/>
    <col min="4" max="4" width="10.75" customWidth="1"/>
    <col min="7" max="7" width="14" style="4" customWidth="1"/>
    <col min="8" max="8" width="15.75" style="4" customWidth="1"/>
    <col min="9" max="9" width="17.375" style="4" customWidth="1"/>
    <col min="10" max="10" width="14.375" customWidth="1"/>
  </cols>
  <sheetData>
    <row r="1" spans="1:14" x14ac:dyDescent="0.25">
      <c r="A1" s="18" t="s">
        <v>56</v>
      </c>
      <c r="B1" s="4"/>
      <c r="C1" s="4"/>
      <c r="G1" s="18" t="s">
        <v>56</v>
      </c>
    </row>
    <row r="2" spans="1:14" x14ac:dyDescent="0.25">
      <c r="A2" s="18" t="s">
        <v>57</v>
      </c>
      <c r="B2" s="19" t="s">
        <v>58</v>
      </c>
      <c r="C2" s="4"/>
      <c r="G2" s="18" t="s">
        <v>57</v>
      </c>
      <c r="H2" s="19" t="s">
        <v>58</v>
      </c>
    </row>
    <row r="3" spans="1:14" x14ac:dyDescent="0.25">
      <c r="A3" s="18" t="s">
        <v>59</v>
      </c>
      <c r="B3" s="18" t="s">
        <v>60</v>
      </c>
      <c r="C3" s="4"/>
      <c r="G3" s="18" t="s">
        <v>59</v>
      </c>
      <c r="H3" s="18" t="s">
        <v>60</v>
      </c>
    </row>
    <row r="4" spans="1:14" x14ac:dyDescent="0.25">
      <c r="A4" s="4"/>
      <c r="B4" s="4"/>
      <c r="C4" s="4"/>
    </row>
    <row r="5" spans="1:14" x14ac:dyDescent="0.25">
      <c r="A5" s="19" t="s">
        <v>61</v>
      </c>
      <c r="B5" s="4"/>
      <c r="C5" s="18" t="s">
        <v>62</v>
      </c>
      <c r="G5" s="19" t="s">
        <v>61</v>
      </c>
      <c r="I5" s="18" t="s">
        <v>62</v>
      </c>
    </row>
    <row r="6" spans="1:14" x14ac:dyDescent="0.25">
      <c r="A6" s="19" t="s">
        <v>63</v>
      </c>
      <c r="B6" s="4"/>
      <c r="C6" s="18" t="s">
        <v>64</v>
      </c>
      <c r="G6" s="19" t="s">
        <v>63</v>
      </c>
      <c r="I6" s="18" t="s">
        <v>64</v>
      </c>
    </row>
    <row r="7" spans="1:14" x14ac:dyDescent="0.25">
      <c r="A7" s="19" t="s">
        <v>65</v>
      </c>
      <c r="B7" s="4"/>
      <c r="C7" s="18" t="s">
        <v>66</v>
      </c>
      <c r="G7" s="19" t="s">
        <v>65</v>
      </c>
      <c r="I7" s="18" t="s">
        <v>66</v>
      </c>
    </row>
    <row r="8" spans="1:14" x14ac:dyDescent="0.25">
      <c r="A8" s="19" t="s">
        <v>67</v>
      </c>
      <c r="B8" s="4"/>
      <c r="C8" s="18" t="s">
        <v>6</v>
      </c>
      <c r="G8" s="19" t="s">
        <v>67</v>
      </c>
      <c r="I8" s="18" t="s">
        <v>34</v>
      </c>
    </row>
    <row r="9" spans="1:14" x14ac:dyDescent="0.25">
      <c r="A9" s="4"/>
      <c r="B9" s="4"/>
      <c r="C9" s="4"/>
    </row>
    <row r="10" spans="1:14" ht="45" x14ac:dyDescent="0.25">
      <c r="A10" s="1" t="s">
        <v>68</v>
      </c>
      <c r="B10" s="20" t="s">
        <v>0</v>
      </c>
      <c r="C10" s="20" t="s">
        <v>1</v>
      </c>
      <c r="D10" s="5" t="s">
        <v>2</v>
      </c>
      <c r="E10" s="5" t="s">
        <v>69</v>
      </c>
      <c r="G10" s="1" t="s">
        <v>68</v>
      </c>
      <c r="H10" s="20" t="s">
        <v>0</v>
      </c>
      <c r="I10" s="20" t="s">
        <v>1</v>
      </c>
      <c r="J10" s="5" t="s">
        <v>2</v>
      </c>
      <c r="K10" s="5" t="s">
        <v>69</v>
      </c>
      <c r="N10" s="21" t="s">
        <v>70</v>
      </c>
    </row>
    <row r="11" spans="1:14" x14ac:dyDescent="0.25">
      <c r="A11" s="22" t="s">
        <v>71</v>
      </c>
      <c r="B11" s="23" t="s">
        <v>72</v>
      </c>
      <c r="C11" s="23" t="s">
        <v>72</v>
      </c>
      <c r="D11" t="s">
        <v>7</v>
      </c>
      <c r="E11" t="s">
        <v>7</v>
      </c>
      <c r="G11" s="22" t="s">
        <v>71</v>
      </c>
      <c r="H11" s="23" t="s">
        <v>72</v>
      </c>
      <c r="I11" s="23" t="s">
        <v>72</v>
      </c>
      <c r="J11" t="s">
        <v>35</v>
      </c>
      <c r="K11" t="s">
        <v>35</v>
      </c>
    </row>
    <row r="12" spans="1:14" ht="14.25" x14ac:dyDescent="0.2">
      <c r="A12" s="24" t="s">
        <v>73</v>
      </c>
      <c r="B12" s="25">
        <v>741704.82299999997</v>
      </c>
      <c r="C12" s="25">
        <v>1489821.4169999999</v>
      </c>
      <c r="D12" s="26">
        <f>B12/C12*100</f>
        <v>49.784814108361019</v>
      </c>
      <c r="E12" s="26">
        <f>100-D12</f>
        <v>50.215185891638981</v>
      </c>
      <c r="F12" s="27"/>
      <c r="G12" s="24" t="s">
        <v>73</v>
      </c>
      <c r="H12" s="25">
        <v>25317.475999999999</v>
      </c>
      <c r="I12" s="25">
        <v>150792.212</v>
      </c>
      <c r="J12" s="26">
        <f>H12/I12*100</f>
        <v>16.78964428215961</v>
      </c>
      <c r="K12" s="26">
        <f>100-J12</f>
        <v>83.210355717840386</v>
      </c>
      <c r="L12" s="27"/>
    </row>
    <row r="13" spans="1:14" ht="14.25" x14ac:dyDescent="0.2">
      <c r="A13" s="24" t="s">
        <v>74</v>
      </c>
      <c r="B13" s="28">
        <v>726044.77</v>
      </c>
      <c r="C13" s="29">
        <v>1483949.5360000001</v>
      </c>
      <c r="D13" s="26">
        <f t="shared" ref="D13:D44" si="0">B13/C13*100</f>
        <v>48.926513495671863</v>
      </c>
      <c r="E13" s="26">
        <f t="shared" ref="E13:E44" si="1">100-D13</f>
        <v>51.073486504328137</v>
      </c>
      <c r="F13" s="26">
        <f>E13-E12</f>
        <v>0.85830061268915614</v>
      </c>
      <c r="G13" s="24" t="s">
        <v>74</v>
      </c>
      <c r="H13" s="29">
        <v>26081.503000000001</v>
      </c>
      <c r="I13" s="29">
        <v>154494.783</v>
      </c>
      <c r="J13" s="26">
        <f t="shared" ref="J13:J44" si="2">H13/I13*100</f>
        <v>16.881801762846582</v>
      </c>
      <c r="K13" s="26">
        <f>100-J13</f>
        <v>83.118198237153422</v>
      </c>
      <c r="L13" s="26"/>
    </row>
    <row r="14" spans="1:14" ht="14.25" x14ac:dyDescent="0.2">
      <c r="A14" s="24" t="s">
        <v>75</v>
      </c>
      <c r="B14" s="25">
        <v>713105.37699999998</v>
      </c>
      <c r="C14" s="25">
        <v>1444075.807</v>
      </c>
      <c r="D14" s="26">
        <f t="shared" si="0"/>
        <v>49.38143645529545</v>
      </c>
      <c r="E14" s="26">
        <f t="shared" si="1"/>
        <v>50.61856354470455</v>
      </c>
      <c r="F14" s="26">
        <f t="shared" ref="F14:F44" si="3">E14-E13</f>
        <v>-0.45492295962358753</v>
      </c>
      <c r="G14" s="24" t="s">
        <v>75</v>
      </c>
      <c r="H14" s="25">
        <v>27258.592000000001</v>
      </c>
      <c r="I14" s="25">
        <v>153469.878</v>
      </c>
      <c r="J14" s="26">
        <f t="shared" si="2"/>
        <v>17.76152581550889</v>
      </c>
      <c r="K14" s="26">
        <f t="shared" ref="K14:K44" si="4">100-J14</f>
        <v>82.23847418449111</v>
      </c>
      <c r="L14" s="26"/>
    </row>
    <row r="15" spans="1:14" ht="14.25" x14ac:dyDescent="0.2">
      <c r="A15" s="24" t="s">
        <v>76</v>
      </c>
      <c r="B15" s="29">
        <v>708997.54399999999</v>
      </c>
      <c r="C15" s="29">
        <v>1442531.699</v>
      </c>
      <c r="D15" s="26">
        <f>B15/C15*100</f>
        <v>49.149529573006632</v>
      </c>
      <c r="E15" s="26">
        <f t="shared" si="1"/>
        <v>50.850470426993368</v>
      </c>
      <c r="F15" s="26">
        <f t="shared" si="3"/>
        <v>0.23190688228881839</v>
      </c>
      <c r="G15" s="24" t="s">
        <v>76</v>
      </c>
      <c r="H15" s="29">
        <v>28299.988000000001</v>
      </c>
      <c r="I15" s="29">
        <v>152725.60500000001</v>
      </c>
      <c r="J15" s="26">
        <f t="shared" si="2"/>
        <v>18.529956388124962</v>
      </c>
      <c r="K15" s="26">
        <f t="shared" si="4"/>
        <v>81.470043611875042</v>
      </c>
      <c r="L15" s="26"/>
    </row>
    <row r="16" spans="1:14" ht="14.25" x14ac:dyDescent="0.2">
      <c r="A16" s="9" t="s">
        <v>77</v>
      </c>
      <c r="B16" s="10">
        <v>696703.89899999998</v>
      </c>
      <c r="C16" s="10">
        <v>1434757.905</v>
      </c>
      <c r="D16" s="13">
        <f t="shared" si="0"/>
        <v>48.558986611751756</v>
      </c>
      <c r="E16" s="13">
        <f t="shared" si="1"/>
        <v>51.441013388248244</v>
      </c>
      <c r="F16" s="13">
        <f t="shared" si="3"/>
        <v>0.59054296125487582</v>
      </c>
      <c r="G16" s="9" t="s">
        <v>77</v>
      </c>
      <c r="H16" s="10">
        <v>29508.440999999999</v>
      </c>
      <c r="I16" s="16">
        <v>150839.04999999999</v>
      </c>
      <c r="J16" s="13">
        <f t="shared" si="2"/>
        <v>19.562865849393777</v>
      </c>
      <c r="K16" s="13">
        <f t="shared" si="4"/>
        <v>80.437134150606227</v>
      </c>
      <c r="L16" s="13"/>
    </row>
    <row r="17" spans="1:14" ht="14.25" x14ac:dyDescent="0.2">
      <c r="A17" s="9" t="s">
        <v>78</v>
      </c>
      <c r="B17" s="15">
        <v>705444.52800000005</v>
      </c>
      <c r="C17" s="15">
        <v>1484378.791</v>
      </c>
      <c r="D17" s="13">
        <f t="shared" si="0"/>
        <v>47.524562616847582</v>
      </c>
      <c r="E17" s="13">
        <f t="shared" si="1"/>
        <v>52.475437383152418</v>
      </c>
      <c r="F17" s="13">
        <f t="shared" si="3"/>
        <v>1.0344239949041736</v>
      </c>
      <c r="G17" s="9" t="s">
        <v>78</v>
      </c>
      <c r="H17" s="15">
        <v>29424.829000000002</v>
      </c>
      <c r="I17" s="15">
        <v>163612.41200000001</v>
      </c>
      <c r="J17" s="13">
        <f t="shared" si="2"/>
        <v>17.984472351645302</v>
      </c>
      <c r="K17" s="13">
        <f t="shared" si="4"/>
        <v>82.015527648354691</v>
      </c>
      <c r="L17" s="13"/>
    </row>
    <row r="18" spans="1:14" ht="14.25" x14ac:dyDescent="0.2">
      <c r="A18" s="9" t="s">
        <v>79</v>
      </c>
      <c r="B18" s="10">
        <v>722659.31700000004</v>
      </c>
      <c r="C18" s="10">
        <v>1534802.5360000001</v>
      </c>
      <c r="D18" s="13">
        <f t="shared" si="0"/>
        <v>47.084839909334107</v>
      </c>
      <c r="E18" s="13">
        <f t="shared" si="1"/>
        <v>52.915160090665893</v>
      </c>
      <c r="F18" s="13">
        <f t="shared" si="3"/>
        <v>0.43972270751347509</v>
      </c>
      <c r="G18" s="9" t="s">
        <v>79</v>
      </c>
      <c r="H18" s="10">
        <v>30275.562999999998</v>
      </c>
      <c r="I18" s="10">
        <v>163182.30300000001</v>
      </c>
      <c r="J18" s="13">
        <f t="shared" si="2"/>
        <v>18.553214682844619</v>
      </c>
      <c r="K18" s="13">
        <f t="shared" si="4"/>
        <v>81.446785317155388</v>
      </c>
      <c r="L18" s="13"/>
    </row>
    <row r="19" spans="1:14" ht="14.25" x14ac:dyDescent="0.2">
      <c r="A19" s="9" t="s">
        <v>80</v>
      </c>
      <c r="B19" s="15">
        <v>715329.87100000004</v>
      </c>
      <c r="C19" s="15">
        <v>1528428.102</v>
      </c>
      <c r="D19" s="13">
        <f t="shared" si="0"/>
        <v>46.801669641114728</v>
      </c>
      <c r="E19" s="13">
        <f t="shared" si="1"/>
        <v>53.198330358885272</v>
      </c>
      <c r="F19" s="13">
        <f t="shared" si="3"/>
        <v>0.2831702682193793</v>
      </c>
      <c r="G19" s="9" t="s">
        <v>80</v>
      </c>
      <c r="H19" s="15">
        <v>30407.416000000001</v>
      </c>
      <c r="I19" s="15">
        <v>165640.54300000001</v>
      </c>
      <c r="J19" s="13">
        <f t="shared" si="2"/>
        <v>18.357471817754185</v>
      </c>
      <c r="K19" s="13">
        <f t="shared" si="4"/>
        <v>81.642528182245812</v>
      </c>
      <c r="L19" s="13"/>
    </row>
    <row r="20" spans="1:14" ht="14.25" x14ac:dyDescent="0.2">
      <c r="A20" s="9" t="s">
        <v>81</v>
      </c>
      <c r="B20" s="10">
        <v>684144.39599999995</v>
      </c>
      <c r="C20" s="10">
        <v>1538479.7690000001</v>
      </c>
      <c r="D20" s="13">
        <f t="shared" si="0"/>
        <v>44.468858790693652</v>
      </c>
      <c r="E20" s="13">
        <f t="shared" si="1"/>
        <v>55.531141209306348</v>
      </c>
      <c r="F20" s="13">
        <f t="shared" si="3"/>
        <v>2.3328108504210761</v>
      </c>
      <c r="G20" s="9" t="s">
        <v>81</v>
      </c>
      <c r="H20" s="16">
        <v>30293.23</v>
      </c>
      <c r="I20" s="10">
        <v>170569.40900000001</v>
      </c>
      <c r="J20" s="13">
        <f t="shared" si="2"/>
        <v>17.760060363461772</v>
      </c>
      <c r="K20" s="13">
        <f t="shared" si="4"/>
        <v>82.239939636538224</v>
      </c>
      <c r="L20" s="13"/>
    </row>
    <row r="21" spans="1:14" ht="14.25" x14ac:dyDescent="0.2">
      <c r="A21" s="9" t="s">
        <v>82</v>
      </c>
      <c r="B21" s="15">
        <v>675356.44900000002</v>
      </c>
      <c r="C21" s="17">
        <v>1524431.17</v>
      </c>
      <c r="D21" s="13">
        <f t="shared" si="0"/>
        <v>44.302193650369929</v>
      </c>
      <c r="E21" s="13">
        <f t="shared" si="1"/>
        <v>55.697806349630071</v>
      </c>
      <c r="F21" s="13">
        <f t="shared" si="3"/>
        <v>0.16666514032372248</v>
      </c>
      <c r="G21" s="9" t="s">
        <v>82</v>
      </c>
      <c r="H21" s="15">
        <v>29226.361000000001</v>
      </c>
      <c r="I21" s="15">
        <v>172574.15900000001</v>
      </c>
      <c r="J21" s="13">
        <f t="shared" si="2"/>
        <v>16.935537260824781</v>
      </c>
      <c r="K21" s="13">
        <f t="shared" si="4"/>
        <v>83.064462739175212</v>
      </c>
      <c r="L21" s="13"/>
    </row>
    <row r="22" spans="1:14" ht="14.25" x14ac:dyDescent="0.2">
      <c r="A22" s="9" t="s">
        <v>83</v>
      </c>
      <c r="B22" s="10">
        <v>675865.21900000004</v>
      </c>
      <c r="C22" s="10">
        <v>1538534.9040000001</v>
      </c>
      <c r="D22" s="13">
        <f t="shared" si="0"/>
        <v>43.929144359535435</v>
      </c>
      <c r="E22" s="13">
        <f t="shared" si="1"/>
        <v>56.070855640464565</v>
      </c>
      <c r="F22" s="13">
        <f t="shared" si="3"/>
        <v>0.37304929083449423</v>
      </c>
      <c r="G22" s="9" t="s">
        <v>83</v>
      </c>
      <c r="H22" s="16">
        <v>28173.17</v>
      </c>
      <c r="I22" s="10">
        <v>176185.33799999999</v>
      </c>
      <c r="J22" s="13">
        <f t="shared" si="2"/>
        <v>15.990643897961586</v>
      </c>
      <c r="K22" s="13">
        <f t="shared" si="4"/>
        <v>84.00935610203841</v>
      </c>
      <c r="L22" s="13"/>
    </row>
    <row r="23" spans="1:14" ht="14.25" x14ac:dyDescent="0.2">
      <c r="A23" s="9" t="s">
        <v>84</v>
      </c>
      <c r="B23" s="15">
        <v>685360.723</v>
      </c>
      <c r="C23" s="15">
        <v>1577717.7879999999</v>
      </c>
      <c r="D23" s="13">
        <f t="shared" si="0"/>
        <v>43.4400073455976</v>
      </c>
      <c r="E23" s="13">
        <f t="shared" si="1"/>
        <v>56.5599926544024</v>
      </c>
      <c r="F23" s="13">
        <f t="shared" si="3"/>
        <v>0.48913701393783526</v>
      </c>
      <c r="G23" s="9" t="s">
        <v>84</v>
      </c>
      <c r="H23" s="15">
        <v>26811.352999999999</v>
      </c>
      <c r="I23" s="15">
        <v>176639.274</v>
      </c>
      <c r="J23" s="13">
        <f t="shared" si="2"/>
        <v>15.178591030667393</v>
      </c>
      <c r="K23" s="13">
        <f t="shared" si="4"/>
        <v>84.821408969332609</v>
      </c>
      <c r="L23" s="13"/>
    </row>
    <row r="24" spans="1:14" ht="14.25" x14ac:dyDescent="0.2">
      <c r="A24" s="9" t="s">
        <v>85</v>
      </c>
      <c r="B24" s="10">
        <v>689533.43799999997</v>
      </c>
      <c r="C24" s="10">
        <v>1580939.878</v>
      </c>
      <c r="D24" s="13">
        <f t="shared" si="0"/>
        <v>43.615411793667207</v>
      </c>
      <c r="E24" s="13">
        <f t="shared" si="1"/>
        <v>56.384588206332793</v>
      </c>
      <c r="F24" s="30">
        <f t="shared" si="3"/>
        <v>-0.17540444806960664</v>
      </c>
      <c r="G24" s="9" t="s">
        <v>85</v>
      </c>
      <c r="H24" s="10">
        <v>28252.101999999999</v>
      </c>
      <c r="I24" s="10">
        <v>178029.171</v>
      </c>
      <c r="J24" s="13">
        <f t="shared" si="2"/>
        <v>15.869366711818255</v>
      </c>
      <c r="K24" s="13">
        <f t="shared" si="4"/>
        <v>84.130633288181741</v>
      </c>
      <c r="L24" s="13"/>
    </row>
    <row r="25" spans="1:14" ht="14.25" x14ac:dyDescent="0.2">
      <c r="A25" s="9" t="s">
        <v>86</v>
      </c>
      <c r="B25" s="15">
        <v>694347.83400000003</v>
      </c>
      <c r="C25" s="15">
        <v>1619949.3629999999</v>
      </c>
      <c r="D25" s="13">
        <f t="shared" si="0"/>
        <v>42.862317172317695</v>
      </c>
      <c r="E25" s="13">
        <f t="shared" si="1"/>
        <v>57.137682827682305</v>
      </c>
      <c r="F25" s="13">
        <f t="shared" si="3"/>
        <v>0.75309462134951133</v>
      </c>
      <c r="G25" s="9" t="s">
        <v>86</v>
      </c>
      <c r="H25" s="15">
        <v>29898.713</v>
      </c>
      <c r="I25" s="15">
        <v>186803.42199999999</v>
      </c>
      <c r="J25" s="13">
        <f t="shared" si="2"/>
        <v>16.005441806092826</v>
      </c>
      <c r="K25" s="13">
        <f t="shared" si="4"/>
        <v>83.994558193907181</v>
      </c>
      <c r="L25" s="13"/>
    </row>
    <row r="26" spans="1:14" ht="14.25" x14ac:dyDescent="0.2">
      <c r="A26" s="9" t="s">
        <v>87</v>
      </c>
      <c r="B26" s="10">
        <v>710302.95200000005</v>
      </c>
      <c r="C26" s="10">
        <v>1643206.2290000001</v>
      </c>
      <c r="D26" s="13">
        <f t="shared" si="0"/>
        <v>43.226646750984294</v>
      </c>
      <c r="E26" s="13">
        <f t="shared" si="1"/>
        <v>56.773353249015706</v>
      </c>
      <c r="F26" s="30">
        <f t="shared" si="3"/>
        <v>-0.36432957866659876</v>
      </c>
      <c r="G26" s="9" t="s">
        <v>87</v>
      </c>
      <c r="H26" s="10">
        <v>29142.798999999999</v>
      </c>
      <c r="I26" s="10">
        <v>188158.467</v>
      </c>
      <c r="J26" s="13">
        <f t="shared" si="2"/>
        <v>15.488433480912661</v>
      </c>
      <c r="K26" s="13">
        <f t="shared" si="4"/>
        <v>84.511566519087339</v>
      </c>
      <c r="L26" s="13"/>
    </row>
    <row r="27" spans="1:14" ht="14.25" x14ac:dyDescent="0.2">
      <c r="A27" s="9" t="s">
        <v>88</v>
      </c>
      <c r="B27" s="17">
        <v>703209.69</v>
      </c>
      <c r="C27" s="15">
        <v>1650988.865</v>
      </c>
      <c r="D27" s="13">
        <f t="shared" si="0"/>
        <v>42.593242444430416</v>
      </c>
      <c r="E27" s="13">
        <f t="shared" si="1"/>
        <v>57.406757555569584</v>
      </c>
      <c r="F27" s="13">
        <f t="shared" si="3"/>
        <v>0.63340430655387792</v>
      </c>
      <c r="G27" s="9" t="s">
        <v>88</v>
      </c>
      <c r="H27" s="15">
        <v>30208.111000000001</v>
      </c>
      <c r="I27" s="17">
        <v>191686.53</v>
      </c>
      <c r="J27" s="13">
        <f t="shared" si="2"/>
        <v>15.759120372203514</v>
      </c>
      <c r="K27" s="13">
        <f t="shared" si="4"/>
        <v>84.240879627796488</v>
      </c>
      <c r="L27" s="13"/>
    </row>
    <row r="28" spans="1:14" ht="14.25" x14ac:dyDescent="0.2">
      <c r="A28" s="9" t="s">
        <v>89</v>
      </c>
      <c r="B28" s="10">
        <v>703762.08600000001</v>
      </c>
      <c r="C28" s="10">
        <v>1667952.547</v>
      </c>
      <c r="D28" s="13">
        <f t="shared" si="0"/>
        <v>42.193171938002379</v>
      </c>
      <c r="E28" s="13">
        <f t="shared" si="1"/>
        <v>57.806828061997621</v>
      </c>
      <c r="F28" s="13">
        <f t="shared" si="3"/>
        <v>0.40007050642803677</v>
      </c>
      <c r="G28" s="9" t="s">
        <v>89</v>
      </c>
      <c r="H28" s="10">
        <v>30074.741000000002</v>
      </c>
      <c r="I28" s="10">
        <v>190285.894</v>
      </c>
      <c r="J28" s="13">
        <f t="shared" si="2"/>
        <v>15.805029142097101</v>
      </c>
      <c r="K28" s="13">
        <f t="shared" si="4"/>
        <v>84.194970857902902</v>
      </c>
      <c r="L28" s="13"/>
    </row>
    <row r="29" spans="1:14" ht="14.25" x14ac:dyDescent="0.2">
      <c r="A29" s="9" t="s">
        <v>90</v>
      </c>
      <c r="B29" s="15">
        <v>690378.62199999997</v>
      </c>
      <c r="C29" s="15">
        <v>1649189.2819999999</v>
      </c>
      <c r="D29" s="13">
        <f t="shared" si="0"/>
        <v>41.861697109913671</v>
      </c>
      <c r="E29" s="13">
        <f t="shared" si="1"/>
        <v>58.138302890086329</v>
      </c>
      <c r="F29" s="13">
        <f t="shared" si="3"/>
        <v>0.33147482808870876</v>
      </c>
      <c r="G29" s="9" t="s">
        <v>90</v>
      </c>
      <c r="H29" s="15">
        <v>31136.592000000001</v>
      </c>
      <c r="I29" s="15">
        <v>190011.37599999999</v>
      </c>
      <c r="J29" s="13">
        <f t="shared" si="2"/>
        <v>16.386698867966729</v>
      </c>
      <c r="K29" s="13">
        <f t="shared" si="4"/>
        <v>83.613301132033271</v>
      </c>
      <c r="L29" s="30"/>
    </row>
    <row r="30" spans="1:14" ht="14.25" x14ac:dyDescent="0.2">
      <c r="A30" s="9" t="s">
        <v>91</v>
      </c>
      <c r="B30" s="10">
        <v>698804.51300000004</v>
      </c>
      <c r="C30" s="10">
        <v>1644681.959</v>
      </c>
      <c r="D30" s="13">
        <f t="shared" si="0"/>
        <v>42.488732193845394</v>
      </c>
      <c r="E30" s="13">
        <f t="shared" si="1"/>
        <v>57.511267806154606</v>
      </c>
      <c r="F30" s="30">
        <f t="shared" si="3"/>
        <v>-0.62703508393172314</v>
      </c>
      <c r="G30" s="9" t="s">
        <v>91</v>
      </c>
      <c r="H30" s="10">
        <v>32878.133999999998</v>
      </c>
      <c r="I30" s="10">
        <v>187549.22200000001</v>
      </c>
      <c r="J30" s="13">
        <f t="shared" si="2"/>
        <v>17.530402765413765</v>
      </c>
      <c r="K30" s="13">
        <f t="shared" si="4"/>
        <v>82.469597234586232</v>
      </c>
      <c r="L30" s="30"/>
    </row>
    <row r="31" spans="1:14" ht="14.25" x14ac:dyDescent="0.2">
      <c r="A31" s="9" t="s">
        <v>92</v>
      </c>
      <c r="B31" s="15">
        <v>668453.13899999997</v>
      </c>
      <c r="C31" s="15">
        <v>1545163.997</v>
      </c>
      <c r="D31" s="13">
        <f t="shared" si="0"/>
        <v>43.260983319429492</v>
      </c>
      <c r="E31" s="13">
        <f t="shared" si="1"/>
        <v>56.739016680570508</v>
      </c>
      <c r="F31" s="30">
        <f t="shared" si="3"/>
        <v>-0.77225112558409847</v>
      </c>
      <c r="G31" s="9" t="s">
        <v>92</v>
      </c>
      <c r="H31" s="15">
        <v>31622.021000000001</v>
      </c>
      <c r="I31" s="15">
        <v>174923.55499999999</v>
      </c>
      <c r="J31" s="13">
        <f t="shared" si="2"/>
        <v>18.077623107991375</v>
      </c>
      <c r="K31" s="13">
        <f t="shared" si="4"/>
        <v>81.922376892008629</v>
      </c>
      <c r="L31" s="30"/>
      <c r="N31" s="31" t="s">
        <v>109</v>
      </c>
    </row>
    <row r="32" spans="1:14" ht="14.25" x14ac:dyDescent="0.2">
      <c r="A32" s="9" t="s">
        <v>93</v>
      </c>
      <c r="B32" s="10">
        <v>696110.48600000003</v>
      </c>
      <c r="C32" s="10">
        <v>1606383.673</v>
      </c>
      <c r="D32" s="13">
        <f t="shared" si="0"/>
        <v>43.334011525402254</v>
      </c>
      <c r="E32" s="13">
        <f t="shared" si="1"/>
        <v>56.665988474597746</v>
      </c>
      <c r="F32" s="30">
        <f t="shared" si="3"/>
        <v>-7.3028205972761384E-2</v>
      </c>
      <c r="G32" s="9" t="s">
        <v>93</v>
      </c>
      <c r="H32" s="10">
        <v>32944.749000000003</v>
      </c>
      <c r="I32" s="10">
        <v>179819.19099999999</v>
      </c>
      <c r="J32" s="13">
        <f t="shared" si="2"/>
        <v>18.32104171795546</v>
      </c>
      <c r="K32" s="13">
        <f t="shared" si="4"/>
        <v>81.678958282044533</v>
      </c>
      <c r="L32" s="30"/>
    </row>
    <row r="33" spans="1:12" ht="14.25" x14ac:dyDescent="0.2">
      <c r="A33" s="9" t="s">
        <v>94</v>
      </c>
      <c r="B33" s="15">
        <v>683176.04500000004</v>
      </c>
      <c r="C33" s="15">
        <v>1560460.862</v>
      </c>
      <c r="D33" s="13">
        <f t="shared" si="0"/>
        <v>43.780402420627965</v>
      </c>
      <c r="E33" s="13">
        <f t="shared" si="1"/>
        <v>56.219597579372035</v>
      </c>
      <c r="F33" s="30">
        <f t="shared" si="3"/>
        <v>-0.4463908952257114</v>
      </c>
      <c r="G33" s="9" t="s">
        <v>94</v>
      </c>
      <c r="H33" s="15">
        <v>31917.449000000001</v>
      </c>
      <c r="I33" s="15">
        <v>173688.36199999999</v>
      </c>
      <c r="J33" s="13">
        <f t="shared" si="2"/>
        <v>18.376273823113145</v>
      </c>
      <c r="K33" s="13">
        <f t="shared" si="4"/>
        <v>81.623726176886862</v>
      </c>
      <c r="L33" s="30"/>
    </row>
    <row r="34" spans="1:12" ht="14.25" x14ac:dyDescent="0.2">
      <c r="A34" s="9" t="s">
        <v>95</v>
      </c>
      <c r="B34" s="10">
        <v>689703.45400000003</v>
      </c>
      <c r="C34" s="10">
        <v>1538234.932</v>
      </c>
      <c r="D34" s="13">
        <f t="shared" si="0"/>
        <v>44.837328788474032</v>
      </c>
      <c r="E34" s="13">
        <f t="shared" si="1"/>
        <v>55.162671211525968</v>
      </c>
      <c r="F34" s="30">
        <f t="shared" si="3"/>
        <v>-1.0569263678460672</v>
      </c>
      <c r="G34" s="9" t="s">
        <v>95</v>
      </c>
      <c r="H34" s="10">
        <v>34964.402000000002</v>
      </c>
      <c r="I34" s="10">
        <v>166908.125</v>
      </c>
      <c r="J34" s="13">
        <f t="shared" si="2"/>
        <v>20.948292361441361</v>
      </c>
      <c r="K34" s="13">
        <f t="shared" si="4"/>
        <v>79.051707638558639</v>
      </c>
      <c r="L34" s="30"/>
    </row>
    <row r="35" spans="1:12" ht="14.25" x14ac:dyDescent="0.2">
      <c r="A35" s="9" t="s">
        <v>96</v>
      </c>
      <c r="B35" s="15">
        <v>690624.09900000005</v>
      </c>
      <c r="C35" s="15">
        <v>1520808.237</v>
      </c>
      <c r="D35" s="13">
        <f t="shared" si="0"/>
        <v>45.411649029620563</v>
      </c>
      <c r="E35" s="13">
        <f t="shared" si="1"/>
        <v>54.588350970379437</v>
      </c>
      <c r="F35" s="30">
        <f t="shared" si="3"/>
        <v>-0.57432024114653046</v>
      </c>
      <c r="G35" s="9" t="s">
        <v>96</v>
      </c>
      <c r="H35" s="15">
        <v>36766.589</v>
      </c>
      <c r="I35" s="15">
        <v>160570.37599999999</v>
      </c>
      <c r="J35" s="13">
        <f t="shared" si="2"/>
        <v>22.897492000641513</v>
      </c>
      <c r="K35" s="13">
        <f t="shared" si="4"/>
        <v>77.102507999358494</v>
      </c>
      <c r="L35" s="30"/>
    </row>
    <row r="36" spans="1:12" ht="14.25" x14ac:dyDescent="0.2">
      <c r="A36" s="9" t="s">
        <v>97</v>
      </c>
      <c r="B36" s="10">
        <v>673692.027</v>
      </c>
      <c r="C36" s="10">
        <v>1468595.977</v>
      </c>
      <c r="D36" s="13">
        <f t="shared" si="0"/>
        <v>45.873203900244654</v>
      </c>
      <c r="E36" s="13">
        <f t="shared" si="1"/>
        <v>54.126796099755346</v>
      </c>
      <c r="F36" s="30">
        <f t="shared" si="3"/>
        <v>-0.46155487062409151</v>
      </c>
      <c r="G36" s="9" t="s">
        <v>97</v>
      </c>
      <c r="H36" s="10">
        <v>36694.481</v>
      </c>
      <c r="I36" s="10">
        <v>151758.63800000001</v>
      </c>
      <c r="J36" s="13">
        <f t="shared" si="2"/>
        <v>24.17950074117033</v>
      </c>
      <c r="K36" s="13">
        <f t="shared" si="4"/>
        <v>75.82049925882967</v>
      </c>
      <c r="L36" s="30"/>
    </row>
    <row r="37" spans="1:12" ht="14.25" x14ac:dyDescent="0.2">
      <c r="A37" s="9" t="s">
        <v>98</v>
      </c>
      <c r="B37" s="15">
        <v>658073.49800000002</v>
      </c>
      <c r="C37" s="15">
        <v>1481112.585</v>
      </c>
      <c r="D37" s="13">
        <f t="shared" si="0"/>
        <v>44.431024667851297</v>
      </c>
      <c r="E37" s="13">
        <f t="shared" si="1"/>
        <v>55.568975332148703</v>
      </c>
      <c r="F37" s="13">
        <f t="shared" si="3"/>
        <v>1.4421792323933573</v>
      </c>
      <c r="G37" s="9" t="s">
        <v>98</v>
      </c>
      <c r="H37" s="15">
        <v>36098.063999999998</v>
      </c>
      <c r="I37" s="15">
        <v>157629.54699999999</v>
      </c>
      <c r="J37" s="13">
        <f t="shared" si="2"/>
        <v>22.900569523301364</v>
      </c>
      <c r="K37" s="13">
        <f t="shared" si="4"/>
        <v>77.099430476698643</v>
      </c>
      <c r="L37" s="13"/>
    </row>
    <row r="38" spans="1:12" ht="14.25" x14ac:dyDescent="0.2">
      <c r="A38" s="9" t="s">
        <v>99</v>
      </c>
      <c r="B38" s="10">
        <v>642415.77300000004</v>
      </c>
      <c r="C38" s="10">
        <v>1499331.6580000001</v>
      </c>
      <c r="D38" s="13">
        <f t="shared" si="0"/>
        <v>42.846809081383377</v>
      </c>
      <c r="E38" s="13">
        <f t="shared" si="1"/>
        <v>57.153190918616623</v>
      </c>
      <c r="F38" s="13">
        <f t="shared" si="3"/>
        <v>1.5842155864679199</v>
      </c>
      <c r="G38" s="9" t="s">
        <v>99</v>
      </c>
      <c r="H38" s="10">
        <v>33518.572</v>
      </c>
      <c r="I38" s="10">
        <v>156490.33199999999</v>
      </c>
      <c r="J38" s="13">
        <f t="shared" si="2"/>
        <v>21.418941075541973</v>
      </c>
      <c r="K38" s="13">
        <f t="shared" si="4"/>
        <v>78.581058924458034</v>
      </c>
      <c r="L38" s="13"/>
    </row>
    <row r="39" spans="1:12" ht="14.25" x14ac:dyDescent="0.2">
      <c r="A39" s="9" t="s">
        <v>100</v>
      </c>
      <c r="B39" s="15">
        <v>640810.68700000003</v>
      </c>
      <c r="C39" s="15">
        <v>1528666.173</v>
      </c>
      <c r="D39" s="13">
        <f t="shared" si="0"/>
        <v>41.919596202119926</v>
      </c>
      <c r="E39" s="13">
        <f t="shared" si="1"/>
        <v>58.080403797880074</v>
      </c>
      <c r="F39" s="13">
        <f t="shared" si="3"/>
        <v>0.92721287926345042</v>
      </c>
      <c r="G39" s="9" t="s">
        <v>100</v>
      </c>
      <c r="H39" s="15">
        <v>36666.667000000001</v>
      </c>
      <c r="I39" s="15">
        <v>161815.269</v>
      </c>
      <c r="J39" s="13">
        <f t="shared" si="2"/>
        <v>22.659584121199341</v>
      </c>
      <c r="K39" s="13">
        <f t="shared" si="4"/>
        <v>77.340415878800655</v>
      </c>
      <c r="L39" s="30"/>
    </row>
    <row r="40" spans="1:12" ht="14.25" x14ac:dyDescent="0.2">
      <c r="A40" s="9" t="s">
        <v>101</v>
      </c>
      <c r="B40" s="16">
        <v>637378.88</v>
      </c>
      <c r="C40" s="10">
        <v>1515545.0689999999</v>
      </c>
      <c r="D40" s="13">
        <f t="shared" si="0"/>
        <v>42.056082200218626</v>
      </c>
      <c r="E40" s="13">
        <f t="shared" si="1"/>
        <v>57.943917799781374</v>
      </c>
      <c r="F40" s="13">
        <f t="shared" si="3"/>
        <v>-0.13648599809869921</v>
      </c>
      <c r="G40" s="9" t="s">
        <v>101</v>
      </c>
      <c r="H40" s="10">
        <v>37342.133000000002</v>
      </c>
      <c r="I40" s="10">
        <v>159710.88800000001</v>
      </c>
      <c r="J40" s="13">
        <f t="shared" si="2"/>
        <v>23.381081570343532</v>
      </c>
      <c r="K40" s="13">
        <f t="shared" si="4"/>
        <v>76.618918429656475</v>
      </c>
      <c r="L40" s="30"/>
    </row>
    <row r="41" spans="1:12" ht="14.25" x14ac:dyDescent="0.2">
      <c r="A41" s="9" t="s">
        <v>102</v>
      </c>
      <c r="B41" s="15">
        <v>618051.52399999998</v>
      </c>
      <c r="C41" s="15">
        <v>1501826.041</v>
      </c>
      <c r="D41" s="13">
        <f t="shared" si="0"/>
        <v>41.153336480200238</v>
      </c>
      <c r="E41" s="13">
        <f t="shared" si="1"/>
        <v>58.846663519799762</v>
      </c>
      <c r="F41" s="13">
        <f t="shared" si="3"/>
        <v>0.90274572001838749</v>
      </c>
      <c r="G41" s="9" t="s">
        <v>102</v>
      </c>
      <c r="H41" s="15">
        <v>36909.779000000002</v>
      </c>
      <c r="I41" s="15">
        <v>158086.43799999999</v>
      </c>
      <c r="J41" s="13">
        <f t="shared" si="2"/>
        <v>23.347846574922514</v>
      </c>
      <c r="K41" s="13">
        <f t="shared" si="4"/>
        <v>76.652153425077486</v>
      </c>
      <c r="L41" s="13"/>
    </row>
    <row r="42" spans="1:12" ht="14.25" x14ac:dyDescent="0.2">
      <c r="A42" s="9" t="s">
        <v>103</v>
      </c>
      <c r="B42" s="10">
        <v>573092.48499999999</v>
      </c>
      <c r="C42" s="10">
        <v>1379223.2290000001</v>
      </c>
      <c r="D42" s="13">
        <f t="shared" si="0"/>
        <v>41.551829533462701</v>
      </c>
      <c r="E42" s="13">
        <f t="shared" si="1"/>
        <v>58.448170466537299</v>
      </c>
      <c r="F42" s="13">
        <f t="shared" si="3"/>
        <v>-0.39849305326246309</v>
      </c>
      <c r="G42" s="9" t="s">
        <v>103</v>
      </c>
      <c r="H42" s="10">
        <v>37479.502999999997</v>
      </c>
      <c r="I42" s="10">
        <v>144034.889</v>
      </c>
      <c r="J42" s="13">
        <f t="shared" si="2"/>
        <v>26.021128117091131</v>
      </c>
      <c r="K42" s="13">
        <f t="shared" si="4"/>
        <v>73.978871882908862</v>
      </c>
      <c r="L42" s="30"/>
    </row>
    <row r="43" spans="1:12" ht="14.25" x14ac:dyDescent="0.2">
      <c r="A43" s="9" t="s">
        <v>104</v>
      </c>
      <c r="B43" s="17">
        <v>598236.76</v>
      </c>
      <c r="C43" s="15">
        <v>1462452.2890000001</v>
      </c>
      <c r="D43" s="13">
        <f t="shared" si="0"/>
        <v>40.90641209287341</v>
      </c>
      <c r="E43" s="13">
        <f t="shared" si="1"/>
        <v>59.09358790712659</v>
      </c>
      <c r="F43" s="13">
        <f t="shared" si="3"/>
        <v>0.6454174405892914</v>
      </c>
      <c r="G43" s="9" t="s">
        <v>104</v>
      </c>
      <c r="H43" s="15">
        <v>37078.313999999998</v>
      </c>
      <c r="I43" s="15">
        <v>156581.76699999999</v>
      </c>
      <c r="J43" s="13">
        <f t="shared" si="2"/>
        <v>23.67984134449064</v>
      </c>
      <c r="K43" s="13">
        <f t="shared" si="4"/>
        <v>76.32015865550936</v>
      </c>
      <c r="L43" s="13"/>
    </row>
    <row r="44" spans="1:12" ht="14.25" x14ac:dyDescent="0.2">
      <c r="A44" s="9" t="s">
        <v>105</v>
      </c>
      <c r="B44" s="10">
        <v>562857.21499999997</v>
      </c>
      <c r="C44" s="10">
        <v>1396319.155</v>
      </c>
      <c r="D44" s="13">
        <f t="shared" si="0"/>
        <v>40.31006901140735</v>
      </c>
      <c r="E44" s="13">
        <f t="shared" si="1"/>
        <v>59.68993098859265</v>
      </c>
      <c r="F44" s="13">
        <f t="shared" si="3"/>
        <v>0.59634308146605974</v>
      </c>
      <c r="G44" s="9" t="s">
        <v>105</v>
      </c>
      <c r="H44" s="10">
        <v>34709.845000000001</v>
      </c>
      <c r="I44" s="16">
        <v>150530.89000000001</v>
      </c>
      <c r="J44" s="13">
        <f t="shared" si="2"/>
        <v>23.058287239250362</v>
      </c>
      <c r="K44" s="13">
        <f t="shared" si="4"/>
        <v>76.941712760749638</v>
      </c>
      <c r="L44" s="13"/>
    </row>
    <row r="46" spans="1:12" x14ac:dyDescent="0.25">
      <c r="G46" s="19" t="s">
        <v>106</v>
      </c>
    </row>
    <row r="47" spans="1:12" x14ac:dyDescent="0.25">
      <c r="G47" s="19" t="s">
        <v>107</v>
      </c>
      <c r="H47" s="18" t="s">
        <v>108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8671-F3A9-459D-92D9-701C389260E8}">
  <sheetPr>
    <tabColor rgb="FF92D050"/>
  </sheetPr>
  <dimension ref="A3:R138"/>
  <sheetViews>
    <sheetView topLeftCell="A16" zoomScaleNormal="100" workbookViewId="0">
      <selection activeCell="G33" sqref="G33"/>
    </sheetView>
  </sheetViews>
  <sheetFormatPr defaultRowHeight="14.25" x14ac:dyDescent="0.2"/>
  <cols>
    <col min="1" max="1" width="30.625" customWidth="1"/>
    <col min="2" max="2" width="26.75" customWidth="1"/>
    <col min="3" max="3" width="14.5" customWidth="1"/>
    <col min="4" max="4" width="11.375" customWidth="1"/>
    <col min="5" max="5" width="9.75" bestFit="1" customWidth="1"/>
    <col min="6" max="6" width="8.75" bestFit="1" customWidth="1"/>
    <col min="7" max="7" width="20.75" customWidth="1"/>
    <col min="8" max="8" width="31.75" customWidth="1"/>
    <col min="11" max="12" width="11.25" customWidth="1"/>
  </cols>
  <sheetData>
    <row r="3" spans="1:18" s="33" customFormat="1" ht="38.25" customHeight="1" x14ac:dyDescent="0.2">
      <c r="B3" s="34" t="s">
        <v>110</v>
      </c>
      <c r="C3" s="35" t="s">
        <v>111</v>
      </c>
      <c r="D3" s="35" t="s">
        <v>72</v>
      </c>
      <c r="E3" s="35" t="s">
        <v>111</v>
      </c>
      <c r="F3" s="35" t="s">
        <v>72</v>
      </c>
      <c r="G3" s="35" t="s">
        <v>112</v>
      </c>
      <c r="H3" s="35" t="s">
        <v>72</v>
      </c>
      <c r="I3" s="35" t="s">
        <v>112</v>
      </c>
      <c r="J3" s="35" t="s">
        <v>72</v>
      </c>
      <c r="K3" s="35" t="s">
        <v>113</v>
      </c>
      <c r="L3" s="35" t="s">
        <v>72</v>
      </c>
      <c r="M3" s="35" t="s">
        <v>113</v>
      </c>
      <c r="N3" s="35" t="s">
        <v>72</v>
      </c>
      <c r="O3" s="35" t="s">
        <v>114</v>
      </c>
      <c r="P3" s="35" t="s">
        <v>72</v>
      </c>
      <c r="Q3" s="35" t="s">
        <v>114</v>
      </c>
      <c r="R3" s="35" t="s">
        <v>72</v>
      </c>
    </row>
    <row r="4" spans="1:18" s="33" customFormat="1" ht="37.5" customHeight="1" x14ac:dyDescent="0.2">
      <c r="B4" s="34" t="s">
        <v>115</v>
      </c>
      <c r="C4" s="36" t="s">
        <v>6</v>
      </c>
      <c r="D4" s="36" t="s">
        <v>72</v>
      </c>
      <c r="E4" s="36" t="s">
        <v>34</v>
      </c>
      <c r="F4" s="36" t="s">
        <v>72</v>
      </c>
      <c r="G4" s="36" t="s">
        <v>6</v>
      </c>
      <c r="H4" s="36" t="s">
        <v>72</v>
      </c>
      <c r="I4" s="36" t="s">
        <v>34</v>
      </c>
      <c r="J4" s="36" t="s">
        <v>72</v>
      </c>
      <c r="K4" s="36" t="s">
        <v>6</v>
      </c>
      <c r="L4" s="36" t="s">
        <v>72</v>
      </c>
      <c r="M4" s="36" t="s">
        <v>34</v>
      </c>
      <c r="N4" s="36" t="s">
        <v>72</v>
      </c>
      <c r="O4" s="36" t="s">
        <v>6</v>
      </c>
      <c r="P4" s="36" t="s">
        <v>72</v>
      </c>
      <c r="Q4" s="36" t="s">
        <v>34</v>
      </c>
      <c r="R4" s="36" t="s">
        <v>72</v>
      </c>
    </row>
    <row r="5" spans="1:18" x14ac:dyDescent="0.2">
      <c r="A5" s="37" t="s">
        <v>0</v>
      </c>
      <c r="B5" s="38" t="s">
        <v>0</v>
      </c>
      <c r="C5" s="10">
        <v>92505.485000000001</v>
      </c>
      <c r="D5" s="39" t="s">
        <v>72</v>
      </c>
      <c r="E5" s="10">
        <v>0</v>
      </c>
      <c r="F5" s="39" t="s">
        <v>72</v>
      </c>
      <c r="G5" s="10">
        <v>34889.713000000003</v>
      </c>
      <c r="H5" s="39" t="s">
        <v>72</v>
      </c>
      <c r="I5" s="16">
        <v>2543.8380000000002</v>
      </c>
      <c r="J5" s="39" t="s">
        <v>72</v>
      </c>
      <c r="K5" s="10">
        <v>18757.105</v>
      </c>
      <c r="L5" s="39" t="s">
        <v>72</v>
      </c>
      <c r="M5" s="10">
        <v>4823.8469999999998</v>
      </c>
      <c r="N5" s="39" t="s">
        <v>72</v>
      </c>
      <c r="O5" s="10">
        <v>13755.56</v>
      </c>
      <c r="P5" s="39" t="s">
        <v>72</v>
      </c>
      <c r="Q5" s="10">
        <v>1165.8209999999999</v>
      </c>
      <c r="R5" s="39" t="s">
        <v>72</v>
      </c>
    </row>
    <row r="6" spans="1:18" x14ac:dyDescent="0.2">
      <c r="A6" s="37" t="s">
        <v>116</v>
      </c>
      <c r="B6" s="38" t="s">
        <v>116</v>
      </c>
      <c r="C6" s="15">
        <v>254.851</v>
      </c>
      <c r="D6" s="40" t="s">
        <v>72</v>
      </c>
      <c r="E6" s="17">
        <v>0</v>
      </c>
      <c r="F6" s="40" t="s">
        <v>72</v>
      </c>
      <c r="G6" s="15" t="s">
        <v>107</v>
      </c>
      <c r="H6" s="40" t="s">
        <v>72</v>
      </c>
      <c r="I6" s="17" t="s">
        <v>107</v>
      </c>
      <c r="J6" s="40" t="s">
        <v>117</v>
      </c>
      <c r="K6" s="40">
        <v>1270.0650000000001</v>
      </c>
      <c r="L6" s="40" t="s">
        <v>72</v>
      </c>
      <c r="M6" s="40">
        <v>0</v>
      </c>
      <c r="N6" s="40" t="s">
        <v>72</v>
      </c>
      <c r="O6" s="15" t="s">
        <v>107</v>
      </c>
      <c r="P6" s="40" t="s">
        <v>72</v>
      </c>
      <c r="Q6" s="17" t="s">
        <v>107</v>
      </c>
      <c r="R6" s="40" t="s">
        <v>72</v>
      </c>
    </row>
    <row r="7" spans="1:18" x14ac:dyDescent="0.2">
      <c r="A7" s="37" t="s">
        <v>118</v>
      </c>
      <c r="B7" s="38" t="s">
        <v>118</v>
      </c>
      <c r="C7" s="10">
        <v>87334.32</v>
      </c>
      <c r="D7" s="39" t="s">
        <v>72</v>
      </c>
      <c r="E7" s="10">
        <v>7827.9759999999997</v>
      </c>
      <c r="F7" s="39" t="s">
        <v>72</v>
      </c>
      <c r="G7" s="16">
        <v>335744.69099999999</v>
      </c>
      <c r="H7" s="39" t="s">
        <v>72</v>
      </c>
      <c r="I7" s="10">
        <v>59452.508999999998</v>
      </c>
      <c r="J7" s="39" t="s">
        <v>72</v>
      </c>
      <c r="K7" s="10">
        <v>819001.48600000003</v>
      </c>
      <c r="L7" s="39" t="s">
        <v>72</v>
      </c>
      <c r="M7" s="10">
        <v>78258.195999999996</v>
      </c>
      <c r="N7" s="39" t="s">
        <v>72</v>
      </c>
      <c r="O7" s="10">
        <v>548.697</v>
      </c>
      <c r="P7" s="39" t="s">
        <v>72</v>
      </c>
      <c r="Q7" s="10">
        <v>0</v>
      </c>
      <c r="R7" s="39" t="s">
        <v>72</v>
      </c>
    </row>
    <row r="8" spans="1:18" x14ac:dyDescent="0.2">
      <c r="A8" s="37" t="s">
        <v>119</v>
      </c>
      <c r="B8" s="38" t="s">
        <v>119</v>
      </c>
      <c r="C8" s="15">
        <v>13178.353999999999</v>
      </c>
      <c r="D8" s="40" t="s">
        <v>72</v>
      </c>
      <c r="E8" s="17">
        <v>236.74199999999999</v>
      </c>
      <c r="F8" s="40" t="s">
        <v>72</v>
      </c>
      <c r="G8" s="15">
        <v>48469.392999999996</v>
      </c>
      <c r="H8" s="40" t="s">
        <v>72</v>
      </c>
      <c r="I8" s="15">
        <v>3778.8409999999999</v>
      </c>
      <c r="J8" s="40" t="s">
        <v>72</v>
      </c>
      <c r="K8" s="15">
        <v>316425.13900000002</v>
      </c>
      <c r="L8" s="40" t="s">
        <v>72</v>
      </c>
      <c r="M8" s="15">
        <v>28078.757000000001</v>
      </c>
      <c r="N8" s="40" t="s">
        <v>72</v>
      </c>
      <c r="O8" s="15">
        <v>19.423999999999999</v>
      </c>
      <c r="P8" s="40" t="s">
        <v>72</v>
      </c>
      <c r="Q8" s="15">
        <v>0</v>
      </c>
      <c r="R8" s="40" t="s">
        <v>72</v>
      </c>
    </row>
    <row r="9" spans="1:18" x14ac:dyDescent="0.2">
      <c r="A9" s="37" t="s">
        <v>120</v>
      </c>
      <c r="B9" s="38" t="s">
        <v>120</v>
      </c>
      <c r="C9" s="10">
        <v>-4872.6719999999996</v>
      </c>
      <c r="D9" s="39" t="s">
        <v>72</v>
      </c>
      <c r="E9" s="10">
        <v>-180.70099999999999</v>
      </c>
      <c r="F9" s="39" t="s">
        <v>72</v>
      </c>
      <c r="G9" s="10">
        <v>-27824.271000000001</v>
      </c>
      <c r="H9" s="39" t="s">
        <v>72</v>
      </c>
      <c r="I9" s="10">
        <v>-2113.5659999999998</v>
      </c>
      <c r="J9" s="39" t="s">
        <v>72</v>
      </c>
      <c r="K9" s="10">
        <v>-8324.74</v>
      </c>
      <c r="L9" s="39" t="s">
        <v>72</v>
      </c>
      <c r="M9" s="10">
        <v>-1006.855</v>
      </c>
      <c r="N9" s="39" t="s">
        <v>72</v>
      </c>
      <c r="O9" s="16">
        <v>-10.446</v>
      </c>
      <c r="P9" s="39" t="s">
        <v>72</v>
      </c>
      <c r="Q9" s="10">
        <v>0</v>
      </c>
      <c r="R9" s="39" t="s">
        <v>72</v>
      </c>
    </row>
    <row r="10" spans="1:18" x14ac:dyDescent="0.2">
      <c r="A10" s="37" t="s">
        <v>1</v>
      </c>
      <c r="B10" s="38" t="s">
        <v>1</v>
      </c>
      <c r="C10" s="15">
        <v>162043.628</v>
      </c>
      <c r="D10" s="40" t="s">
        <v>72</v>
      </c>
      <c r="E10" s="17">
        <v>7410.5339999999997</v>
      </c>
      <c r="F10" s="40" t="s">
        <v>72</v>
      </c>
      <c r="G10" s="15">
        <v>294340.74300000002</v>
      </c>
      <c r="H10" s="40" t="s">
        <v>72</v>
      </c>
      <c r="I10" s="15">
        <v>56103.94</v>
      </c>
      <c r="J10" s="40" t="s">
        <v>72</v>
      </c>
      <c r="K10" s="15">
        <v>514278.77500000002</v>
      </c>
      <c r="L10" s="40" t="s">
        <v>72</v>
      </c>
      <c r="M10" s="17">
        <v>53996.43</v>
      </c>
      <c r="N10" s="40" t="s">
        <v>72</v>
      </c>
      <c r="O10" s="15">
        <v>14274.385</v>
      </c>
      <c r="P10" s="40" t="s">
        <v>72</v>
      </c>
      <c r="Q10" s="17">
        <v>1165.8209999999999</v>
      </c>
      <c r="R10" s="40" t="s">
        <v>72</v>
      </c>
    </row>
    <row r="11" spans="1:18" x14ac:dyDescent="0.2">
      <c r="A11" s="37" t="s">
        <v>121</v>
      </c>
      <c r="B11" s="38" t="s">
        <v>121</v>
      </c>
      <c r="C11" s="10">
        <v>0</v>
      </c>
      <c r="D11" s="39" t="s">
        <v>72</v>
      </c>
      <c r="E11" s="10">
        <v>0</v>
      </c>
      <c r="F11" s="39" t="s">
        <v>72</v>
      </c>
      <c r="G11" s="16">
        <v>149.48699999999999</v>
      </c>
      <c r="H11" s="39" t="s">
        <v>72</v>
      </c>
      <c r="I11" s="16">
        <v>0</v>
      </c>
      <c r="J11" s="39" t="s">
        <v>72</v>
      </c>
      <c r="K11" s="10">
        <v>41526</v>
      </c>
      <c r="L11" s="39" t="s">
        <v>72</v>
      </c>
      <c r="M11" s="16">
        <v>2466.2170000000001</v>
      </c>
      <c r="N11" s="39" t="s">
        <v>72</v>
      </c>
      <c r="O11" s="16" t="s">
        <v>107</v>
      </c>
      <c r="P11" s="39" t="s">
        <v>72</v>
      </c>
      <c r="Q11" s="10" t="s">
        <v>107</v>
      </c>
      <c r="R11" s="39" t="s">
        <v>72</v>
      </c>
    </row>
    <row r="12" spans="1:18" x14ac:dyDescent="0.2">
      <c r="A12" s="37" t="s">
        <v>122</v>
      </c>
      <c r="B12" s="38" t="s">
        <v>122</v>
      </c>
      <c r="C12" s="17">
        <v>162043.628</v>
      </c>
      <c r="D12" s="40" t="s">
        <v>72</v>
      </c>
      <c r="E12" s="15">
        <v>7410.5339999999997</v>
      </c>
      <c r="F12" s="40" t="s">
        <v>72</v>
      </c>
      <c r="G12" s="15">
        <v>294191.255</v>
      </c>
      <c r="H12" s="40" t="s">
        <v>72</v>
      </c>
      <c r="I12" s="15">
        <v>56103.94</v>
      </c>
      <c r="J12" s="40" t="s">
        <v>72</v>
      </c>
      <c r="K12" s="15">
        <v>472752.77299999999</v>
      </c>
      <c r="L12" s="40" t="s">
        <v>72</v>
      </c>
      <c r="M12" s="17">
        <v>51530.212</v>
      </c>
      <c r="N12" s="40" t="s">
        <v>72</v>
      </c>
      <c r="O12" s="15">
        <v>14274.385</v>
      </c>
      <c r="P12" s="40" t="s">
        <v>72</v>
      </c>
      <c r="Q12" s="15">
        <v>1165.8209999999999</v>
      </c>
      <c r="R12" s="40" t="s">
        <v>72</v>
      </c>
    </row>
    <row r="15" spans="1:18" ht="25.5" customHeight="1" x14ac:dyDescent="0.25">
      <c r="B15" s="41"/>
    </row>
    <row r="17" spans="1:12" ht="15" x14ac:dyDescent="0.2">
      <c r="B17" s="42" t="s">
        <v>123</v>
      </c>
    </row>
    <row r="18" spans="1:12" ht="15" customHeight="1" x14ac:dyDescent="0.2">
      <c r="C18" s="7"/>
      <c r="D18" s="7"/>
      <c r="E18" s="7"/>
      <c r="F18" s="7"/>
      <c r="G18" s="7"/>
      <c r="H18" s="42" t="s">
        <v>124</v>
      </c>
    </row>
    <row r="19" spans="1:12" ht="30" customHeight="1" x14ac:dyDescent="0.2">
      <c r="B19" s="43" t="s">
        <v>125</v>
      </c>
      <c r="C19" s="44" t="s">
        <v>126</v>
      </c>
      <c r="D19" s="44"/>
      <c r="E19" s="45" t="s">
        <v>127</v>
      </c>
      <c r="F19" s="44"/>
      <c r="H19" s="43" t="s">
        <v>125</v>
      </c>
      <c r="I19" s="46" t="s">
        <v>128</v>
      </c>
      <c r="J19" s="46"/>
      <c r="K19" s="47" t="s">
        <v>129</v>
      </c>
      <c r="L19" s="46"/>
    </row>
    <row r="20" spans="1:12" ht="15" thickBot="1" x14ac:dyDescent="0.25">
      <c r="B20" s="48"/>
      <c r="C20" s="49" t="s">
        <v>7</v>
      </c>
      <c r="D20" s="49" t="s">
        <v>35</v>
      </c>
      <c r="E20" s="50" t="s">
        <v>7</v>
      </c>
      <c r="F20" s="49" t="s">
        <v>35</v>
      </c>
      <c r="H20" s="48"/>
      <c r="I20" s="51" t="s">
        <v>7</v>
      </c>
      <c r="J20" s="51" t="s">
        <v>35</v>
      </c>
      <c r="K20" s="52" t="s">
        <v>7</v>
      </c>
      <c r="L20" s="51" t="s">
        <v>35</v>
      </c>
    </row>
    <row r="21" spans="1:12" x14ac:dyDescent="0.2">
      <c r="A21" s="37" t="s">
        <v>0</v>
      </c>
      <c r="B21" s="53" t="s">
        <v>130</v>
      </c>
      <c r="C21" s="54">
        <v>92505.485000000001</v>
      </c>
      <c r="D21" s="54">
        <v>0</v>
      </c>
      <c r="E21" s="55">
        <v>34889.713000000003</v>
      </c>
      <c r="F21" s="54">
        <v>2543.8380000000002</v>
      </c>
      <c r="H21" s="53" t="s">
        <v>130</v>
      </c>
      <c r="I21" s="56">
        <v>18757.105</v>
      </c>
      <c r="J21" s="56">
        <v>4823.8469999999998</v>
      </c>
      <c r="K21" s="57">
        <v>13755.56</v>
      </c>
      <c r="L21" s="56">
        <v>1165.8209999999999</v>
      </c>
    </row>
    <row r="22" spans="1:12" x14ac:dyDescent="0.2">
      <c r="A22" s="37" t="s">
        <v>116</v>
      </c>
      <c r="B22" s="58" t="s">
        <v>131</v>
      </c>
      <c r="C22" s="59">
        <v>254.851</v>
      </c>
      <c r="D22" s="59">
        <v>0</v>
      </c>
      <c r="E22" s="60" t="s">
        <v>132</v>
      </c>
      <c r="F22" s="61" t="s">
        <v>132</v>
      </c>
      <c r="H22" s="58" t="s">
        <v>131</v>
      </c>
      <c r="I22" s="62">
        <v>1270.0650000000001</v>
      </c>
      <c r="J22" s="62">
        <v>0</v>
      </c>
      <c r="K22" s="60" t="s">
        <v>132</v>
      </c>
      <c r="L22" s="61" t="s">
        <v>132</v>
      </c>
    </row>
    <row r="23" spans="1:12" x14ac:dyDescent="0.2">
      <c r="A23" s="37" t="s">
        <v>118</v>
      </c>
      <c r="B23" s="58" t="s">
        <v>133</v>
      </c>
      <c r="C23" s="59">
        <v>87334.32</v>
      </c>
      <c r="D23" s="59">
        <v>7827.9759999999997</v>
      </c>
      <c r="E23" s="63">
        <v>335744.69099999999</v>
      </c>
      <c r="F23" s="59">
        <v>59452.508999999998</v>
      </c>
      <c r="G23" s="64"/>
      <c r="H23" s="58" t="s">
        <v>133</v>
      </c>
      <c r="I23" s="62">
        <v>819001.48600000003</v>
      </c>
      <c r="J23" s="62">
        <v>78258.195999999996</v>
      </c>
      <c r="K23" s="65">
        <v>548.697</v>
      </c>
      <c r="L23" s="62">
        <v>0</v>
      </c>
    </row>
    <row r="24" spans="1:12" x14ac:dyDescent="0.2">
      <c r="A24" s="37" t="s">
        <v>119</v>
      </c>
      <c r="B24" s="58" t="s">
        <v>134</v>
      </c>
      <c r="C24" s="59">
        <v>13178.353999999999</v>
      </c>
      <c r="D24" s="59">
        <v>236.74199999999999</v>
      </c>
      <c r="E24" s="63">
        <v>48469.392999999996</v>
      </c>
      <c r="F24" s="59">
        <v>3778.8409999999999</v>
      </c>
      <c r="H24" s="58" t="s">
        <v>134</v>
      </c>
      <c r="I24" s="62">
        <v>316425.13900000002</v>
      </c>
      <c r="J24" s="62">
        <v>28078.757000000001</v>
      </c>
      <c r="K24" s="65">
        <v>19.423999999999999</v>
      </c>
      <c r="L24" s="62">
        <v>0</v>
      </c>
    </row>
    <row r="25" spans="1:12" x14ac:dyDescent="0.2">
      <c r="A25" s="37" t="s">
        <v>120</v>
      </c>
      <c r="B25" s="58" t="s">
        <v>135</v>
      </c>
      <c r="C25" s="59">
        <v>-4872.6719999999996</v>
      </c>
      <c r="D25" s="59">
        <v>-180.70099999999999</v>
      </c>
      <c r="E25" s="63">
        <v>-27824.271000000001</v>
      </c>
      <c r="F25" s="59">
        <v>-2113.5659999999998</v>
      </c>
      <c r="H25" s="58" t="s">
        <v>135</v>
      </c>
      <c r="I25" s="62">
        <v>-8324.74</v>
      </c>
      <c r="J25" s="62">
        <v>-1006.855</v>
      </c>
      <c r="K25" s="65">
        <v>-10.446</v>
      </c>
      <c r="L25" s="62">
        <v>0</v>
      </c>
    </row>
    <row r="26" spans="1:12" x14ac:dyDescent="0.2">
      <c r="A26" s="37" t="s">
        <v>1</v>
      </c>
      <c r="B26" s="53" t="s">
        <v>136</v>
      </c>
      <c r="C26" s="54">
        <v>162043.628</v>
      </c>
      <c r="D26" s="54">
        <v>7410.5339999999997</v>
      </c>
      <c r="E26" s="55">
        <v>294340.74300000002</v>
      </c>
      <c r="F26" s="54">
        <v>56103.94</v>
      </c>
      <c r="H26" s="53" t="s">
        <v>136</v>
      </c>
      <c r="I26" s="56">
        <v>514278.77500000002</v>
      </c>
      <c r="J26" s="56">
        <v>53996.43</v>
      </c>
      <c r="K26" s="57">
        <v>14274.385</v>
      </c>
      <c r="L26" s="56">
        <v>1165.8209999999999</v>
      </c>
    </row>
    <row r="27" spans="1:12" x14ac:dyDescent="0.2">
      <c r="A27" s="37" t="s">
        <v>121</v>
      </c>
      <c r="B27" s="58" t="s">
        <v>137</v>
      </c>
      <c r="C27" s="59">
        <v>0</v>
      </c>
      <c r="D27" s="59">
        <v>0</v>
      </c>
      <c r="E27" s="63">
        <v>149.48699999999999</v>
      </c>
      <c r="F27" s="59">
        <v>0</v>
      </c>
      <c r="H27" s="58" t="s">
        <v>137</v>
      </c>
      <c r="I27" s="62">
        <v>41526</v>
      </c>
      <c r="J27" s="62">
        <v>2466.2170000000001</v>
      </c>
      <c r="K27" s="60" t="s">
        <v>107</v>
      </c>
      <c r="L27" s="61" t="s">
        <v>107</v>
      </c>
    </row>
    <row r="28" spans="1:12" x14ac:dyDescent="0.2">
      <c r="A28" s="37" t="s">
        <v>122</v>
      </c>
      <c r="B28" s="53" t="s">
        <v>138</v>
      </c>
      <c r="C28" s="54">
        <v>162043.628</v>
      </c>
      <c r="D28" s="54">
        <v>7410.5339999999997</v>
      </c>
      <c r="E28" s="55">
        <v>294191.255</v>
      </c>
      <c r="F28" s="54">
        <v>56103.94</v>
      </c>
      <c r="H28" s="53" t="s">
        <v>138</v>
      </c>
      <c r="I28" s="56">
        <v>472752.77299999999</v>
      </c>
      <c r="J28" s="56">
        <v>51530.212</v>
      </c>
      <c r="K28" s="57">
        <v>14274.385</v>
      </c>
      <c r="L28" s="56">
        <v>1165.8209999999999</v>
      </c>
    </row>
    <row r="29" spans="1:12" ht="37.5" customHeight="1" x14ac:dyDescent="0.2">
      <c r="B29" s="53" t="s">
        <v>139</v>
      </c>
      <c r="C29" s="66">
        <f>C21/C26</f>
        <v>0.57086777272106004</v>
      </c>
      <c r="D29" s="67">
        <f t="shared" ref="D29:E29" si="0">D21/D26</f>
        <v>0</v>
      </c>
      <c r="E29" s="66">
        <f t="shared" si="0"/>
        <v>0.11853511221176743</v>
      </c>
      <c r="F29" s="66">
        <f>F21/F26</f>
        <v>4.5341521468902184E-2</v>
      </c>
      <c r="H29" s="53" t="s">
        <v>139</v>
      </c>
      <c r="I29" s="66">
        <f>I21/I26</f>
        <v>3.6472640738478848E-2</v>
      </c>
      <c r="J29" s="67">
        <f t="shared" ref="J29:L29" si="1">J21/J26</f>
        <v>8.9336406129071858E-2</v>
      </c>
      <c r="K29" s="66">
        <f>K21/K26</f>
        <v>0.96365342534897291</v>
      </c>
      <c r="L29" s="66">
        <f t="shared" si="1"/>
        <v>1</v>
      </c>
    </row>
    <row r="32" spans="1:12" x14ac:dyDescent="0.2">
      <c r="B32" s="14" t="s">
        <v>140</v>
      </c>
      <c r="C32" s="68">
        <f>C21/C26*100</f>
        <v>57.086777272106005</v>
      </c>
      <c r="D32" s="69">
        <f>D21/D26*100</f>
        <v>0</v>
      </c>
      <c r="E32" s="68">
        <f>E21/E26*100</f>
        <v>11.853511221176744</v>
      </c>
      <c r="F32" s="69">
        <f>F21/F26*100</f>
        <v>4.5341521468902179</v>
      </c>
      <c r="H32" s="14" t="s">
        <v>140</v>
      </c>
      <c r="I32" s="68">
        <f>I21/I26*100</f>
        <v>3.647264073847885</v>
      </c>
      <c r="J32" s="69">
        <f t="shared" ref="J32:L32" si="2">J21/J26*100</f>
        <v>8.933640612907185</v>
      </c>
      <c r="K32" s="68">
        <f t="shared" si="2"/>
        <v>96.365342534897295</v>
      </c>
      <c r="L32" s="69">
        <f t="shared" si="2"/>
        <v>100</v>
      </c>
    </row>
    <row r="33" spans="1:12" x14ac:dyDescent="0.2">
      <c r="B33" s="14" t="s">
        <v>141</v>
      </c>
      <c r="C33" s="68">
        <f>C34-C32</f>
        <v>42.913222727893995</v>
      </c>
      <c r="D33" s="69">
        <f>D34-D32</f>
        <v>100</v>
      </c>
      <c r="E33" s="68">
        <f>E34-E32</f>
        <v>88.146488778823255</v>
      </c>
      <c r="F33" s="69">
        <f>F34-F32</f>
        <v>95.465847853109778</v>
      </c>
      <c r="H33" s="14" t="s">
        <v>141</v>
      </c>
      <c r="I33" s="68">
        <f>I34-I32</f>
        <v>96.352735926152121</v>
      </c>
      <c r="J33" s="69">
        <f t="shared" ref="J33:L33" si="3">J34-J32</f>
        <v>91.066359387092817</v>
      </c>
      <c r="K33" s="68">
        <f t="shared" si="3"/>
        <v>3.6346574651027055</v>
      </c>
      <c r="L33" s="69">
        <f t="shared" si="3"/>
        <v>0</v>
      </c>
    </row>
    <row r="34" spans="1:12" x14ac:dyDescent="0.2">
      <c r="A34" s="14" t="s">
        <v>142</v>
      </c>
      <c r="C34" s="70">
        <v>100</v>
      </c>
      <c r="D34" s="71">
        <v>100</v>
      </c>
      <c r="E34" s="70">
        <v>100</v>
      </c>
      <c r="F34" s="71">
        <v>100</v>
      </c>
      <c r="I34" s="70">
        <v>100</v>
      </c>
      <c r="J34" s="71">
        <v>100</v>
      </c>
      <c r="K34" s="70">
        <v>100</v>
      </c>
      <c r="L34" s="71">
        <v>100</v>
      </c>
    </row>
    <row r="35" spans="1:12" x14ac:dyDescent="0.2">
      <c r="K35" s="70"/>
    </row>
    <row r="36" spans="1:12" x14ac:dyDescent="0.2">
      <c r="A36" s="31" t="s">
        <v>109</v>
      </c>
    </row>
    <row r="137" spans="2:3" x14ac:dyDescent="0.2">
      <c r="B137" s="72"/>
    </row>
    <row r="138" spans="2:3" x14ac:dyDescent="0.2">
      <c r="B138" s="72"/>
      <c r="C138" s="72"/>
    </row>
  </sheetData>
  <mergeCells count="18">
    <mergeCell ref="O4:P4"/>
    <mergeCell ref="Q4:R4"/>
    <mergeCell ref="B19:B20"/>
    <mergeCell ref="C19:D19"/>
    <mergeCell ref="E19:F19"/>
    <mergeCell ref="H19:H20"/>
    <mergeCell ref="I19:J19"/>
    <mergeCell ref="K19:L19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Graf 1.1</vt:lpstr>
      <vt:lpstr>Graf 1.2</vt:lpstr>
      <vt:lpstr>Tab 1.1 - 1.2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Valentino</dc:creator>
  <cp:lastModifiedBy>Tiziana Valentino</cp:lastModifiedBy>
  <dcterms:created xsi:type="dcterms:W3CDTF">2024-10-04T10:39:52Z</dcterms:created>
  <dcterms:modified xsi:type="dcterms:W3CDTF">2024-10-04T10:44:56Z</dcterms:modified>
</cp:coreProperties>
</file>