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Direzioni\DirezioneInformatica\Statistica\Statistica_interni\Dati_Pubblicazioni_Aree_Tematiche_Altro\Energia\2021\DATI x sito\"/>
    </mc:Choice>
  </mc:AlternateContent>
  <bookViews>
    <workbookView xWindow="0" yWindow="0" windowWidth="21600" windowHeight="9600" activeTab="5"/>
  </bookViews>
  <sheets>
    <sheet name="Fonte dati" sheetId="10" r:id="rId1"/>
    <sheet name="Tab 3.1, Graf 3.1-3.2-3.3-3.4" sheetId="2" r:id="rId2"/>
    <sheet name="Graf 3.5" sheetId="8" r:id="rId3"/>
    <sheet name="Graf 3.6" sheetId="9" r:id="rId4"/>
    <sheet name="Tab 3.2, Graf 3.7-3.9" sheetId="11" r:id="rId5"/>
    <sheet name="Tab 3.3, Graf. 3.8-3.10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2" l="1"/>
  <c r="F91" i="12" s="1"/>
  <c r="C91" i="12"/>
  <c r="F90" i="12"/>
  <c r="F89" i="12"/>
  <c r="E89" i="12"/>
  <c r="F88" i="12"/>
  <c r="F87" i="12"/>
  <c r="E87" i="12"/>
  <c r="F86" i="12"/>
  <c r="F85" i="12"/>
  <c r="E85" i="12"/>
  <c r="F84" i="12"/>
  <c r="F83" i="12"/>
  <c r="E83" i="12"/>
  <c r="F82" i="12"/>
  <c r="F81" i="12"/>
  <c r="E81" i="12"/>
  <c r="D91" i="11"/>
  <c r="E89" i="11" s="1"/>
  <c r="F90" i="11"/>
  <c r="F89" i="11"/>
  <c r="F88" i="11"/>
  <c r="F87" i="11"/>
  <c r="F86" i="11"/>
  <c r="F85" i="11"/>
  <c r="C84" i="11"/>
  <c r="F84" i="11" s="1"/>
  <c r="C83" i="11"/>
  <c r="F83" i="11" s="1"/>
  <c r="F82" i="11"/>
  <c r="C82" i="11"/>
  <c r="C91" i="11" s="1"/>
  <c r="F81" i="11"/>
  <c r="E81" i="11"/>
  <c r="E84" i="11" l="1"/>
  <c r="E88" i="11"/>
  <c r="E90" i="11"/>
  <c r="E83" i="11"/>
  <c r="F91" i="11"/>
  <c r="E82" i="12"/>
  <c r="E84" i="12"/>
  <c r="E86" i="12"/>
  <c r="E88" i="12"/>
  <c r="E90" i="12"/>
  <c r="E91" i="12"/>
  <c r="E86" i="11"/>
  <c r="E91" i="11"/>
  <c r="E82" i="11"/>
  <c r="E85" i="11"/>
  <c r="E87" i="11"/>
  <c r="J42" i="8" l="1"/>
  <c r="J40" i="8"/>
  <c r="J39" i="8"/>
  <c r="J38" i="8"/>
  <c r="J37" i="8"/>
  <c r="J36" i="8"/>
  <c r="J35" i="8"/>
  <c r="J34" i="8"/>
  <c r="J30" i="8"/>
  <c r="J28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AO39" i="2" l="1"/>
  <c r="AL39" i="2"/>
  <c r="AK39" i="2"/>
  <c r="AM39" i="2" s="1"/>
  <c r="AO38" i="2"/>
  <c r="AL38" i="2"/>
  <c r="AK38" i="2"/>
  <c r="AM38" i="2" s="1"/>
  <c r="AO37" i="2"/>
  <c r="AL37" i="2"/>
  <c r="AK37" i="2"/>
  <c r="AM37" i="2" s="1"/>
  <c r="AO36" i="2"/>
  <c r="AL36" i="2"/>
  <c r="AK36" i="2"/>
  <c r="AM36" i="2" s="1"/>
  <c r="AO35" i="2"/>
  <c r="AL35" i="2"/>
  <c r="AK35" i="2"/>
  <c r="AM35" i="2" s="1"/>
  <c r="AO34" i="2"/>
  <c r="AL34" i="2"/>
  <c r="AK34" i="2"/>
  <c r="AM34" i="2" s="1"/>
  <c r="AO33" i="2"/>
  <c r="AL33" i="2"/>
  <c r="AK33" i="2"/>
  <c r="AM33" i="2" s="1"/>
  <c r="AO32" i="2"/>
  <c r="AL32" i="2"/>
  <c r="AK32" i="2"/>
  <c r="AM32" i="2" s="1"/>
  <c r="AO31" i="2"/>
  <c r="AL31" i="2"/>
  <c r="AK31" i="2"/>
  <c r="AM31" i="2" s="1"/>
  <c r="AO30" i="2"/>
  <c r="AL30" i="2"/>
  <c r="AK30" i="2"/>
  <c r="AM30" i="2" s="1"/>
  <c r="AO29" i="2"/>
  <c r="AL29" i="2"/>
  <c r="AK29" i="2"/>
  <c r="AM29" i="2" s="1"/>
  <c r="AO28" i="2"/>
  <c r="AL28" i="2"/>
  <c r="AK28" i="2"/>
  <c r="AM28" i="2" s="1"/>
  <c r="AO27" i="2"/>
  <c r="AL27" i="2"/>
  <c r="AK27" i="2"/>
  <c r="AM27" i="2" s="1"/>
  <c r="AO26" i="2"/>
  <c r="AL26" i="2"/>
  <c r="AK26" i="2"/>
  <c r="AM26" i="2" s="1"/>
  <c r="AO25" i="2"/>
  <c r="AL25" i="2"/>
  <c r="AK25" i="2"/>
  <c r="AM25" i="2" s="1"/>
  <c r="AO24" i="2"/>
  <c r="AL24" i="2"/>
  <c r="AK24" i="2"/>
  <c r="AM24" i="2" s="1"/>
  <c r="AG24" i="2"/>
  <c r="AF24" i="2"/>
  <c r="AL23" i="2"/>
  <c r="AO23" i="2" s="1"/>
  <c r="AK23" i="2"/>
  <c r="AL22" i="2"/>
  <c r="AO22" i="2" s="1"/>
  <c r="AK22" i="2"/>
  <c r="AL21" i="2"/>
  <c r="AO21" i="2" s="1"/>
  <c r="AK21" i="2"/>
  <c r="AL20" i="2"/>
  <c r="AO20" i="2" s="1"/>
  <c r="AK20" i="2"/>
  <c r="AL19" i="2"/>
  <c r="AO19" i="2" s="1"/>
  <c r="AK19" i="2"/>
  <c r="AL18" i="2"/>
  <c r="AO18" i="2" s="1"/>
  <c r="AK18" i="2"/>
  <c r="AL17" i="2"/>
  <c r="AO17" i="2" s="1"/>
  <c r="AK17" i="2"/>
  <c r="AL16" i="2"/>
  <c r="AO16" i="2" s="1"/>
  <c r="AK16" i="2"/>
  <c r="AL15" i="2"/>
  <c r="AO15" i="2" s="1"/>
  <c r="AK15" i="2"/>
  <c r="AL14" i="2"/>
  <c r="AO14" i="2" s="1"/>
  <c r="AK14" i="2"/>
  <c r="AL13" i="2"/>
  <c r="AO13" i="2" s="1"/>
  <c r="AK13" i="2"/>
  <c r="AL12" i="2"/>
  <c r="AO12" i="2" s="1"/>
  <c r="AK12" i="2"/>
  <c r="AG12" i="2"/>
  <c r="AF12" i="2"/>
  <c r="AM12" i="2" l="1"/>
  <c r="AM13" i="2"/>
  <c r="AM14" i="2"/>
  <c r="AM15" i="2"/>
  <c r="AM16" i="2"/>
  <c r="AM17" i="2"/>
  <c r="AM18" i="2"/>
  <c r="AM19" i="2"/>
  <c r="AM20" i="2"/>
  <c r="AM21" i="2"/>
  <c r="AM22" i="2"/>
  <c r="AM23" i="2"/>
</calcChain>
</file>

<file path=xl/sharedStrings.xml><?xml version="1.0" encoding="utf-8"?>
<sst xmlns="http://schemas.openxmlformats.org/spreadsheetml/2006/main" count="699" uniqueCount="221">
  <si>
    <t>Simplified energy balances [nrg_bal_s]</t>
  </si>
  <si>
    <t>Last update</t>
  </si>
  <si>
    <t>Extracted on</t>
  </si>
  <si>
    <t>Source of data</t>
  </si>
  <si>
    <t>Eurostat</t>
  </si>
  <si>
    <t>NRG_BAL</t>
  </si>
  <si>
    <t>Gross available energy</t>
  </si>
  <si>
    <t>SIEC</t>
  </si>
  <si>
    <t>Total</t>
  </si>
  <si>
    <t>UNIT</t>
  </si>
  <si>
    <t>Thousand tonnes of oil equivalent</t>
  </si>
  <si>
    <t xml:space="preserve">Tabella 3.1: Consumo lordo di energia (GAE) per Paese. Media anni 1991-1993 e 2017-2019
</t>
  </si>
  <si>
    <t>GEO/TIME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</si>
  <si>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</si>
  <si>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</si>
  <si>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</si>
  <si>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</si>
  <si>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</si>
  <si>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</si>
  <si>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</si>
  <si>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</si>
  <si>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</si>
  <si>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</si>
  <si>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</si>
  <si>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</si>
  <si>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</si>
  <si>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</si>
  <si>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</si>
  <si>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</si>
  <si>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</si>
  <si>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</si>
  <si>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</si>
  <si>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</si>
  <si>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</si>
  <si>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</si>
  <si>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</si>
  <si>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</si>
  <si>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</si>
  <si>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</si>
  <si>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</si>
  <si>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</si>
  <si>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</si>
  <si>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</si>
  <si>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Pop Media 2017-2019</t>
  </si>
  <si>
    <t>Paese</t>
  </si>
  <si>
    <t>Consumo lordo di energia
 (media 1991-1993)
ktep
(A)</t>
  </si>
  <si>
    <t>Consumo lordo di energia
(media 2017-2019)
ktep
(B)</t>
  </si>
  <si>
    <t>Variazione % 
(B/A)</t>
  </si>
  <si>
    <t>Popolazione 
(media 2017-2019)</t>
  </si>
  <si>
    <t>Consumo lordo di energia.
(media 2017-2019)
 tep x 1.000 abitanti</t>
  </si>
  <si>
    <t>Var % 
(B/A)</t>
  </si>
  <si>
    <t>Grafico 3.3: Consumo lordo di energia per Paese. Variazione percentuale della media triennale 2017-2019/1991-1993</t>
  </si>
  <si>
    <t>European Union - 27 countries (from 2020)</t>
  </si>
  <si>
    <t>UE27</t>
  </si>
  <si>
    <t>Lituania</t>
  </si>
  <si>
    <t>Belgium</t>
  </si>
  <si>
    <t>Belgio</t>
  </si>
  <si>
    <t>Romania</t>
  </si>
  <si>
    <t>Bulgaria</t>
  </si>
  <si>
    <t>Lettonia</t>
  </si>
  <si>
    <t>Czechia</t>
  </si>
  <si>
    <t>Rep. Ceca</t>
  </si>
  <si>
    <t>Estonia</t>
  </si>
  <si>
    <t>Denmark</t>
  </si>
  <si>
    <t>Danimarca</t>
  </si>
  <si>
    <t>Germany (until 1990 former territory of the FRG)</t>
  </si>
  <si>
    <t>Germania</t>
  </si>
  <si>
    <t>Ireland</t>
  </si>
  <si>
    <t>Irlanda</t>
  </si>
  <si>
    <t>Slovacchia</t>
  </si>
  <si>
    <t>Greece</t>
  </si>
  <si>
    <t>Grecia</t>
  </si>
  <si>
    <t>Spain</t>
  </si>
  <si>
    <t>Spagna</t>
  </si>
  <si>
    <t>Ungheria</t>
  </si>
  <si>
    <t>France</t>
  </si>
  <si>
    <t>Francia</t>
  </si>
  <si>
    <t>Croatia</t>
  </si>
  <si>
    <t>Croazia</t>
  </si>
  <si>
    <t>Italia</t>
  </si>
  <si>
    <t>Italy</t>
  </si>
  <si>
    <t>Cyprus</t>
  </si>
  <si>
    <t>Cipro</t>
  </si>
  <si>
    <t>Polonia</t>
  </si>
  <si>
    <t>Latvia</t>
  </si>
  <si>
    <t>Lithuania</t>
  </si>
  <si>
    <t>Paesi Bassi</t>
  </si>
  <si>
    <t>Luxembourg</t>
  </si>
  <si>
    <t>Lussemburgo</t>
  </si>
  <si>
    <t>Svezia</t>
  </si>
  <si>
    <t>Hungary</t>
  </si>
  <si>
    <t>Malta</t>
  </si>
  <si>
    <t>Netherlands</t>
  </si>
  <si>
    <t>Austria</t>
  </si>
  <si>
    <t>Finlandia</t>
  </si>
  <si>
    <t>Poland</t>
  </si>
  <si>
    <t>Slovenia</t>
  </si>
  <si>
    <t>Portugal</t>
  </si>
  <si>
    <t>Portogallo</t>
  </si>
  <si>
    <t>Slovakia</t>
  </si>
  <si>
    <t>Finland</t>
  </si>
  <si>
    <t>Sweden</t>
  </si>
  <si>
    <t>valore fittizio</t>
  </si>
  <si>
    <t>Special value:</t>
  </si>
  <si>
    <t>valore vero</t>
  </si>
  <si>
    <t>:</t>
  </si>
  <si>
    <t>not available</t>
  </si>
  <si>
    <t>Grafico 3.2: Consumo lordo di energia (GAE) in Italia. Ktep. Anni 1901-2019</t>
  </si>
  <si>
    <t>Consumo energetico lordo.
(media 2017-2019)
 tep x 1.000 abitanti</t>
  </si>
  <si>
    <t>Grafico 3.4: Consumo lordo di energia per Paese. tep per 1.000 abitanti. Media triennale 2017-2019</t>
  </si>
  <si>
    <t>GEO</t>
  </si>
  <si>
    <t>Complete energy balances [nrg_bal_c]</t>
  </si>
  <si>
    <t>TIME</t>
  </si>
  <si>
    <t>SIEC/NRG_BAL</t>
  </si>
  <si>
    <t>Primary production</t>
  </si>
  <si>
    <t>Recovered and recycled products</t>
  </si>
  <si>
    <t>Imports</t>
  </si>
  <si>
    <t>Exports</t>
  </si>
  <si>
    <t>Change in stock</t>
  </si>
  <si>
    <t>Produzione primaria/ GAE</t>
  </si>
  <si>
    <t>Grafico 3.5: Consumo lordo di energia per fonte in UE. Ktep. Anno 2019</t>
  </si>
  <si>
    <t>TOTAL - Total</t>
  </si>
  <si>
    <t>Totale</t>
  </si>
  <si>
    <t>C0000X0350-0370 - Solid fossil fuels</t>
  </si>
  <si>
    <t>Combustibili solidi fossili</t>
  </si>
  <si>
    <t>P1000 - Peat and peat products</t>
  </si>
  <si>
    <t>Torba e derivati della torba</t>
  </si>
  <si>
    <t>S2000 - Oil shale and oil sands</t>
  </si>
  <si>
    <t>Scisti bituminosi e sabbie bituminose</t>
  </si>
  <si>
    <t>G3000 - Natural gas</t>
  </si>
  <si>
    <t>Gas naturale</t>
  </si>
  <si>
    <t>O4000XBIO - Oil and petroleum products (excluding biofuel portion)</t>
  </si>
  <si>
    <t>Petrolio e prodotti petroliferi</t>
  </si>
  <si>
    <t>RA000 - Renewables and biofuels</t>
  </si>
  <si>
    <t>Rinnovabili</t>
  </si>
  <si>
    <t>RA100 - Hydro</t>
  </si>
  <si>
    <t xml:space="preserve">           Idroelettrico</t>
  </si>
  <si>
    <t>Idroelettrico</t>
  </si>
  <si>
    <t>RA200 - Geothermal</t>
  </si>
  <si>
    <t xml:space="preserve">                 Geotermico</t>
  </si>
  <si>
    <t>Geotermico</t>
  </si>
  <si>
    <t>Rifiuti non rinnovabili</t>
  </si>
  <si>
    <t>RA300 - Wind</t>
  </si>
  <si>
    <t xml:space="preserve">                Eolico</t>
  </si>
  <si>
    <t>Eolico</t>
  </si>
  <si>
    <t>Elettricità</t>
  </si>
  <si>
    <t>RA410 - Solar thermal</t>
  </si>
  <si>
    <t xml:space="preserve">                               Solare termico</t>
  </si>
  <si>
    <t>Solare</t>
  </si>
  <si>
    <t>Heat</t>
  </si>
  <si>
    <t>RA420 - Solar photovoltaic</t>
  </si>
  <si>
    <t xml:space="preserve">                              Solare fotovoltaico</t>
  </si>
  <si>
    <t>Energia nucleare</t>
  </si>
  <si>
    <t>RA500 - Tide, wave, ocean</t>
  </si>
  <si>
    <t xml:space="preserve">                Maree, onde, oceani</t>
  </si>
  <si>
    <t>Maree, onde, oceani</t>
  </si>
  <si>
    <t>RA600 - Ambient heat (heat pumps)</t>
  </si>
  <si>
    <t xml:space="preserve">               Calore ambientale (pompe di calore)</t>
  </si>
  <si>
    <t>Calore ambientale (pompe di calore)</t>
  </si>
  <si>
    <t>R5110-5150_W6000RI - Primary solid biofuels</t>
  </si>
  <si>
    <t xml:space="preserve">                                         Biocarburanti solidi primari</t>
  </si>
  <si>
    <t>Biocarburanti solidi primari (legna, pellet)</t>
  </si>
  <si>
    <t>R5160 - Charcoal</t>
  </si>
  <si>
    <t xml:space="preserve">                                        Carbone da legna</t>
  </si>
  <si>
    <t>Carbone da legna</t>
  </si>
  <si>
    <t>R5210P - Pure biogasoline</t>
  </si>
  <si>
    <t xml:space="preserve">                                                Benzina bio pura</t>
  </si>
  <si>
    <t>Biocombustibili liquidi</t>
  </si>
  <si>
    <t>R5210B - Blended biogasoline</t>
  </si>
  <si>
    <t xml:space="preserve">                                                Benzina bio miscelata</t>
  </si>
  <si>
    <t>R5220P - Pure biodiesels</t>
  </si>
  <si>
    <t xml:space="preserve">                                                Biodiesel pura</t>
  </si>
  <si>
    <t>R5220B - Blended biodiesels</t>
  </si>
  <si>
    <t xml:space="preserve">                                                Biodiesel miscelata </t>
  </si>
  <si>
    <t>R5230P - Pure bio jet kerosene</t>
  </si>
  <si>
    <t xml:space="preserve">                                                 Cherosene per bio jet pura</t>
  </si>
  <si>
    <t>R5230B - Blended bio jet kerosene</t>
  </si>
  <si>
    <t xml:space="preserve">                                                 Cherosene per bio jet miscelata</t>
  </si>
  <si>
    <t>R5290 - Other liquid biofuels</t>
  </si>
  <si>
    <t xml:space="preserve">                                          Altri biodiesel liquidi</t>
  </si>
  <si>
    <t>R5300 - Biogases</t>
  </si>
  <si>
    <t xml:space="preserve">                                    Biogas</t>
  </si>
  <si>
    <t>Biogas</t>
  </si>
  <si>
    <t>W6100 - Industrial waste (non-renewable)</t>
  </si>
  <si>
    <t xml:space="preserve">             Rifiuti industriali non rinnovabili</t>
  </si>
  <si>
    <t>W6210 - Renewable municipal waste</t>
  </si>
  <si>
    <t xml:space="preserve">                 Rifiuti urbani rinnovabili</t>
  </si>
  <si>
    <t>Rifiuti urbani rinnovabili</t>
  </si>
  <si>
    <t>W6220 - Non-renewable municipal waste</t>
  </si>
  <si>
    <t xml:space="preserve">                 Rifiuti urbani non rinnovabili</t>
  </si>
  <si>
    <t>W6100_6220 - Non-renewable waste</t>
  </si>
  <si>
    <t>N900H - Nuclear heat</t>
  </si>
  <si>
    <t>E7000 - Electricity</t>
  </si>
  <si>
    <t>H8000 - Heat</t>
  </si>
  <si>
    <t>Grafico 3.6: Consumo lordo di energia per fonte in Italia. Ktep. Anno 2019</t>
  </si>
  <si>
    <t>Fonte dati: Eurostat</t>
  </si>
  <si>
    <t>SIEC/TIME</t>
  </si>
  <si>
    <t>Derivati del gas</t>
  </si>
  <si>
    <t>C0350-0370 - Manufactured gases</t>
  </si>
  <si>
    <t>Prodotti di torba e torba</t>
  </si>
  <si>
    <t>Tot. rinnovabili</t>
  </si>
  <si>
    <t>Eolico e moto ondoso</t>
  </si>
  <si>
    <t>Solare (fotovoltaico e termico)</t>
  </si>
  <si>
    <t>Pompe di calore</t>
  </si>
  <si>
    <t>Biomassa solida (legna, pellet, carbone di legna)</t>
  </si>
  <si>
    <t>Biogasolio e altri bioliquidi</t>
  </si>
  <si>
    <t>Biodiesel</t>
  </si>
  <si>
    <t>Rifiuti rinnovabili</t>
  </si>
  <si>
    <t xml:space="preserve">Rifiuti   </t>
  </si>
  <si>
    <t>Elettricità *</t>
  </si>
  <si>
    <t>Nucleare</t>
  </si>
  <si>
    <t>Grafico 3.7: Consumo lordo di energia per fonte in UE. ktep. Anni 1991-2019</t>
  </si>
  <si>
    <t>Grafico 3.9: Consumo lordo di energia per fonte rinnovabile in UE. Ktep. Anni 1991-2019</t>
  </si>
  <si>
    <t>Fonte energetica</t>
  </si>
  <si>
    <t>% rispetto al totale rinnovabile 2019</t>
  </si>
  <si>
    <t>Variazione assoluta 2019/1991</t>
  </si>
  <si>
    <t>Grafico 3.8: Consumo lordo  di energia per fonte in Italia. Ktep. Anni 1991-2019</t>
  </si>
  <si>
    <t>Grafico 3.10: Consumo lordo di energia per fonte rinnovabile in Italia. Ktoe. Anni 1991-2019</t>
  </si>
  <si>
    <t>Grafico 3.1: Consumo lordo di energia (GAE) in UE. Ktep. Anni 1901-2019</t>
  </si>
  <si>
    <t>Tabella 3.2: Consumo lordo di energia per fonte rinnovabile in UE. Ktep. Anni 1991 e 2019</t>
  </si>
  <si>
    <t>Tabella 3.3: Consumo lordo di energia per fonte rinnovabile in Italia. Ktep. Anni 1991 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</si>
</sst>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00"/>
    <numFmt numFmtId="166" formatCode="#,##0.0"/>
    <numFmt numFmtId="16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charset val="238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name val="Arial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0"/>
      <color theme="1"/>
      <name val="Calibri"/>
      <family val="2"/>
      <scheme val="minor"/>
    </font>
    <font>
      <i/>
      <sz val="10"/>
      <color theme="0" tint="-0.499984740745262"/>
      <name val="Arial"/>
      <family val="2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theme="1"/>
      <name val="Arial Narrow"/>
      <family val="2"/>
    </font>
    <font>
      <b/>
      <sz val="10"/>
      <color theme="6" tint="-0.499984740745262"/>
      <name val="Arial Narrow"/>
      <family val="2"/>
    </font>
    <font>
      <sz val="9"/>
      <color theme="6" tint="-0.499984740745262"/>
      <name val="Arial Narrow"/>
      <family val="2"/>
    </font>
    <font>
      <b/>
      <sz val="9"/>
      <color rgb="FF0070C0"/>
      <name val="Arial Narrow"/>
      <family val="2"/>
    </font>
    <font>
      <sz val="9"/>
      <color rgb="FF00B050"/>
      <name val="Arial Narrow"/>
      <family val="2"/>
    </font>
    <font>
      <b/>
      <sz val="9"/>
      <color theme="6" tint="-0.499984740745262"/>
      <name val="Arial Narrow"/>
      <family val="2"/>
    </font>
    <font>
      <sz val="10"/>
      <color rgb="FF7030A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7" fillId="0" borderId="0"/>
    <xf numFmtId="0" fontId="1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1" applyNumberFormat="1" applyFont="1" applyFill="1" applyBorder="1" applyAlignment="1"/>
    <xf numFmtId="0" fontId="2" fillId="0" borderId="0" xfId="1"/>
    <xf numFmtId="164" fontId="3" fillId="0" borderId="0" xfId="1" applyNumberFormat="1" applyFont="1" applyFill="1" applyBorder="1" applyAlignment="1"/>
    <xf numFmtId="0" fontId="2" fillId="0" borderId="0" xfId="1" applyAlignment="1">
      <alignment horizontal="left" vertical="center"/>
    </xf>
    <xf numFmtId="0" fontId="4" fillId="0" borderId="0" xfId="1" applyFont="1" applyFill="1" applyAlignment="1">
      <alignment horizontal="left"/>
    </xf>
    <xf numFmtId="0" fontId="3" fillId="2" borderId="1" xfId="1" applyNumberFormat="1" applyFont="1" applyFill="1" applyBorder="1" applyAlignment="1"/>
    <xf numFmtId="0" fontId="3" fillId="2" borderId="2" xfId="1" applyNumberFormat="1" applyFont="1" applyFill="1" applyBorder="1" applyAlignment="1"/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right" vertical="center" wrapText="1"/>
    </xf>
    <xf numFmtId="0" fontId="4" fillId="0" borderId="0" xfId="1" applyFont="1" applyFill="1" applyAlignment="1">
      <alignment vertical="center"/>
    </xf>
    <xf numFmtId="0" fontId="6" fillId="2" borderId="1" xfId="1" applyNumberFormat="1" applyFont="1" applyFill="1" applyBorder="1" applyAlignment="1"/>
    <xf numFmtId="165" fontId="6" fillId="3" borderId="1" xfId="1" applyNumberFormat="1" applyFont="1" applyFill="1" applyBorder="1" applyAlignment="1"/>
    <xf numFmtId="0" fontId="6" fillId="0" borderId="0" xfId="1" applyFont="1"/>
    <xf numFmtId="3" fontId="6" fillId="4" borderId="1" xfId="1" applyNumberFormat="1" applyFont="1" applyFill="1" applyBorder="1" applyAlignment="1"/>
    <xf numFmtId="0" fontId="8" fillId="0" borderId="5" xfId="2" applyFont="1" applyBorder="1" applyAlignment="1">
      <alignment vertical="center" wrapText="1"/>
    </xf>
    <xf numFmtId="3" fontId="8" fillId="0" borderId="0" xfId="1" applyNumberFormat="1" applyFont="1" applyAlignment="1">
      <alignment vertical="center"/>
    </xf>
    <xf numFmtId="166" fontId="8" fillId="0" borderId="0" xfId="1" applyNumberFormat="1" applyFont="1" applyAlignment="1">
      <alignment vertical="center"/>
    </xf>
    <xf numFmtId="0" fontId="9" fillId="5" borderId="5" xfId="2" applyFont="1" applyFill="1" applyBorder="1" applyAlignment="1">
      <alignment vertical="center"/>
    </xf>
    <xf numFmtId="166" fontId="9" fillId="5" borderId="0" xfId="1" applyNumberFormat="1" applyFont="1" applyFill="1" applyAlignment="1">
      <alignment vertical="center"/>
    </xf>
    <xf numFmtId="165" fontId="3" fillId="0" borderId="1" xfId="1" applyNumberFormat="1" applyFont="1" applyFill="1" applyBorder="1" applyAlignment="1"/>
    <xf numFmtId="3" fontId="3" fillId="4" borderId="1" xfId="1" applyNumberFormat="1" applyFont="1" applyFill="1" applyBorder="1" applyAlignment="1"/>
    <xf numFmtId="0" fontId="9" fillId="0" borderId="5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166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9" fillId="6" borderId="5" xfId="2" applyFont="1" applyFill="1" applyBorder="1" applyAlignment="1">
      <alignment vertical="center"/>
    </xf>
    <xf numFmtId="166" fontId="9" fillId="6" borderId="0" xfId="1" applyNumberFormat="1" applyFont="1" applyFill="1" applyAlignment="1">
      <alignment vertical="center"/>
    </xf>
    <xf numFmtId="0" fontId="8" fillId="6" borderId="5" xfId="2" applyFont="1" applyFill="1" applyBorder="1" applyAlignment="1">
      <alignment vertical="center"/>
    </xf>
    <xf numFmtId="166" fontId="8" fillId="6" borderId="0" xfId="1" applyNumberFormat="1" applyFont="1" applyFill="1" applyAlignment="1">
      <alignment vertical="center"/>
    </xf>
    <xf numFmtId="0" fontId="11" fillId="2" borderId="1" xfId="1" applyNumberFormat="1" applyFont="1" applyFill="1" applyBorder="1" applyAlignment="1"/>
    <xf numFmtId="165" fontId="11" fillId="0" borderId="1" xfId="1" applyNumberFormat="1" applyFont="1" applyFill="1" applyBorder="1" applyAlignment="1"/>
    <xf numFmtId="0" fontId="12" fillId="0" borderId="0" xfId="1" applyFont="1"/>
    <xf numFmtId="3" fontId="11" fillId="4" borderId="1" xfId="1" applyNumberFormat="1" applyFont="1" applyFill="1" applyBorder="1" applyAlignment="1"/>
    <xf numFmtId="0" fontId="8" fillId="0" borderId="5" xfId="2" applyFont="1" applyBorder="1" applyAlignment="1">
      <alignment vertical="center"/>
    </xf>
    <xf numFmtId="0" fontId="8" fillId="6" borderId="5" xfId="2" applyFont="1" applyFill="1" applyBorder="1" applyAlignment="1">
      <alignment vertical="center" wrapText="1"/>
    </xf>
    <xf numFmtId="0" fontId="13" fillId="0" borderId="0" xfId="1" applyFont="1"/>
    <xf numFmtId="0" fontId="14" fillId="0" borderId="0" xfId="1" applyFont="1"/>
    <xf numFmtId="0" fontId="4" fillId="0" borderId="0" xfId="1" applyFont="1" applyFill="1"/>
    <xf numFmtId="0" fontId="15" fillId="0" borderId="0" xfId="1" applyFont="1" applyAlignment="1">
      <alignment horizontal="justify" vertical="center"/>
    </xf>
    <xf numFmtId="0" fontId="16" fillId="0" borderId="0" xfId="1" applyFont="1" applyAlignment="1">
      <alignment horizontal="left" vertical="center"/>
    </xf>
    <xf numFmtId="0" fontId="4" fillId="0" borderId="0" xfId="1" applyFont="1"/>
    <xf numFmtId="0" fontId="7" fillId="0" borderId="0" xfId="1" applyFont="1"/>
    <xf numFmtId="0" fontId="17" fillId="0" borderId="0" xfId="1" applyNumberFormat="1" applyFont="1" applyFill="1" applyBorder="1" applyAlignment="1"/>
    <xf numFmtId="164" fontId="17" fillId="0" borderId="0" xfId="1" applyNumberFormat="1" applyFont="1" applyFill="1" applyBorder="1" applyAlignment="1"/>
    <xf numFmtId="0" fontId="17" fillId="2" borderId="1" xfId="1" applyNumberFormat="1" applyFont="1" applyFill="1" applyBorder="1" applyAlignment="1">
      <alignment wrapText="1"/>
    </xf>
    <xf numFmtId="0" fontId="18" fillId="0" borderId="0" xfId="1" applyFont="1" applyAlignment="1">
      <alignment wrapText="1"/>
    </xf>
    <xf numFmtId="0" fontId="2" fillId="0" borderId="0" xfId="1" applyAlignment="1">
      <alignment wrapText="1"/>
    </xf>
    <xf numFmtId="0" fontId="11" fillId="2" borderId="1" xfId="1" applyFont="1" applyFill="1" applyBorder="1"/>
    <xf numFmtId="0" fontId="3" fillId="2" borderId="1" xfId="1" applyFont="1" applyFill="1" applyBorder="1"/>
    <xf numFmtId="2" fontId="12" fillId="0" borderId="0" xfId="1" applyNumberFormat="1" applyFont="1"/>
    <xf numFmtId="3" fontId="11" fillId="0" borderId="1" xfId="1" applyNumberFormat="1" applyFont="1" applyFill="1" applyBorder="1" applyAlignment="1"/>
    <xf numFmtId="0" fontId="11" fillId="0" borderId="1" xfId="1" applyNumberFormat="1" applyFont="1" applyFill="1" applyBorder="1" applyAlignment="1"/>
    <xf numFmtId="3" fontId="2" fillId="0" borderId="0" xfId="1" applyNumberFormat="1"/>
    <xf numFmtId="0" fontId="19" fillId="2" borderId="1" xfId="1" applyNumberFormat="1" applyFont="1" applyFill="1" applyBorder="1" applyAlignment="1"/>
    <xf numFmtId="0" fontId="20" fillId="7" borderId="6" xfId="1" applyFont="1" applyFill="1" applyBorder="1" applyAlignment="1">
      <alignment horizontal="left" vertical="center" wrapText="1" indent="2"/>
    </xf>
    <xf numFmtId="0" fontId="20" fillId="7" borderId="6" xfId="1" applyFont="1" applyFill="1" applyBorder="1" applyAlignment="1">
      <alignment vertical="center" wrapText="1"/>
    </xf>
    <xf numFmtId="165" fontId="17" fillId="0" borderId="1" xfId="1" applyNumberFormat="1" applyFont="1" applyFill="1" applyBorder="1" applyAlignment="1"/>
    <xf numFmtId="0" fontId="17" fillId="0" borderId="1" xfId="1" applyNumberFormat="1" applyFont="1" applyFill="1" applyBorder="1" applyAlignment="1"/>
    <xf numFmtId="2" fontId="7" fillId="0" borderId="0" xfId="1" applyNumberFormat="1" applyFont="1"/>
    <xf numFmtId="0" fontId="19" fillId="2" borderId="7" xfId="1" applyNumberFormat="1" applyFont="1" applyFill="1" applyBorder="1" applyAlignment="1"/>
    <xf numFmtId="0" fontId="20" fillId="7" borderId="8" xfId="1" applyFont="1" applyFill="1" applyBorder="1" applyAlignment="1">
      <alignment vertical="center" wrapText="1"/>
    </xf>
    <xf numFmtId="165" fontId="17" fillId="0" borderId="7" xfId="1" applyNumberFormat="1" applyFont="1" applyFill="1" applyBorder="1" applyAlignment="1"/>
    <xf numFmtId="0" fontId="17" fillId="0" borderId="7" xfId="1" applyNumberFormat="1" applyFont="1" applyFill="1" applyBorder="1" applyAlignment="1"/>
    <xf numFmtId="0" fontId="21" fillId="2" borderId="1" xfId="1" applyFont="1" applyFill="1" applyBorder="1"/>
    <xf numFmtId="3" fontId="17" fillId="0" borderId="1" xfId="1" applyNumberFormat="1" applyFont="1" applyFill="1" applyBorder="1" applyAlignment="1"/>
    <xf numFmtId="0" fontId="19" fillId="2" borderId="9" xfId="1" applyNumberFormat="1" applyFont="1" applyFill="1" applyBorder="1" applyAlignment="1"/>
    <xf numFmtId="0" fontId="20" fillId="7" borderId="10" xfId="1" applyFont="1" applyFill="1" applyBorder="1" applyAlignment="1">
      <alignment vertical="center" wrapText="1"/>
    </xf>
    <xf numFmtId="165" fontId="17" fillId="0" borderId="12" xfId="1" applyNumberFormat="1" applyFont="1" applyFill="1" applyBorder="1" applyAlignment="1"/>
    <xf numFmtId="0" fontId="17" fillId="0" borderId="12" xfId="1" applyNumberFormat="1" applyFont="1" applyFill="1" applyBorder="1" applyAlignment="1"/>
    <xf numFmtId="165" fontId="17" fillId="0" borderId="13" xfId="1" applyNumberFormat="1" applyFont="1" applyFill="1" applyBorder="1" applyAlignment="1"/>
    <xf numFmtId="3" fontId="3" fillId="0" borderId="1" xfId="1" applyNumberFormat="1" applyFont="1" applyFill="1" applyBorder="1" applyAlignment="1"/>
    <xf numFmtId="0" fontId="19" fillId="2" borderId="14" xfId="1" applyNumberFormat="1" applyFont="1" applyFill="1" applyBorder="1" applyAlignment="1"/>
    <xf numFmtId="0" fontId="20" fillId="7" borderId="15" xfId="1" applyFont="1" applyFill="1" applyBorder="1" applyAlignment="1">
      <alignment vertical="center" wrapText="1"/>
    </xf>
    <xf numFmtId="165" fontId="17" fillId="0" borderId="17" xfId="1" applyNumberFormat="1" applyFont="1" applyFill="1" applyBorder="1" applyAlignment="1"/>
    <xf numFmtId="0" fontId="17" fillId="0" borderId="17" xfId="1" applyNumberFormat="1" applyFont="1" applyFill="1" applyBorder="1" applyAlignment="1"/>
    <xf numFmtId="165" fontId="17" fillId="0" borderId="18" xfId="1" applyNumberFormat="1" applyFont="1" applyFill="1" applyBorder="1" applyAlignment="1"/>
    <xf numFmtId="0" fontId="19" fillId="2" borderId="19" xfId="1" applyNumberFormat="1" applyFont="1" applyFill="1" applyBorder="1" applyAlignment="1"/>
    <xf numFmtId="0" fontId="20" fillId="7" borderId="20" xfId="1" applyFont="1" applyFill="1" applyBorder="1" applyAlignment="1">
      <alignment vertical="center" wrapText="1"/>
    </xf>
    <xf numFmtId="165" fontId="17" fillId="0" borderId="19" xfId="1" applyNumberFormat="1" applyFont="1" applyFill="1" applyBorder="1" applyAlignment="1"/>
    <xf numFmtId="0" fontId="17" fillId="0" borderId="19" xfId="1" applyNumberFormat="1" applyFont="1" applyFill="1" applyBorder="1" applyAlignment="1"/>
    <xf numFmtId="0" fontId="19" fillId="2" borderId="21" xfId="1" applyNumberFormat="1" applyFont="1" applyFill="1" applyBorder="1" applyAlignment="1"/>
    <xf numFmtId="0" fontId="20" fillId="7" borderId="6" xfId="3" applyFont="1" applyFill="1" applyBorder="1" applyAlignment="1">
      <alignment vertical="center" wrapText="1"/>
    </xf>
    <xf numFmtId="165" fontId="17" fillId="0" borderId="23" xfId="1" applyNumberFormat="1" applyFont="1" applyFill="1" applyBorder="1" applyAlignment="1"/>
    <xf numFmtId="0" fontId="20" fillId="7" borderId="15" xfId="3" applyFont="1" applyFill="1" applyBorder="1" applyAlignment="1">
      <alignment vertical="center" wrapText="1"/>
    </xf>
    <xf numFmtId="0" fontId="20" fillId="0" borderId="6" xfId="3" applyFont="1" applyBorder="1" applyAlignment="1">
      <alignment vertical="center" wrapText="1"/>
    </xf>
    <xf numFmtId="0" fontId="20" fillId="0" borderId="0" xfId="3" applyFont="1" applyAlignment="1">
      <alignment vertical="center" wrapText="1"/>
    </xf>
    <xf numFmtId="0" fontId="17" fillId="2" borderId="1" xfId="1" applyNumberFormat="1" applyFont="1" applyFill="1" applyBorder="1" applyAlignment="1"/>
    <xf numFmtId="0" fontId="3" fillId="0" borderId="1" xfId="1" applyNumberFormat="1" applyFont="1" applyFill="1" applyBorder="1" applyAlignment="1"/>
    <xf numFmtId="0" fontId="4" fillId="0" borderId="6" xfId="1" applyFont="1" applyBorder="1"/>
    <xf numFmtId="0" fontId="22" fillId="0" borderId="6" xfId="1" applyFont="1" applyBorder="1"/>
    <xf numFmtId="0" fontId="23" fillId="0" borderId="0" xfId="1" applyFont="1"/>
    <xf numFmtId="0" fontId="23" fillId="2" borderId="1" xfId="1" applyNumberFormat="1" applyFont="1" applyFill="1" applyBorder="1" applyAlignment="1"/>
    <xf numFmtId="165" fontId="23" fillId="0" borderId="1" xfId="1" applyNumberFormat="1" applyFont="1" applyFill="1" applyBorder="1" applyAlignment="1"/>
    <xf numFmtId="0" fontId="24" fillId="8" borderId="0" xfId="4" applyFont="1" applyFill="1" applyAlignment="1">
      <alignment horizontal="left" vertical="top" wrapText="1"/>
    </xf>
    <xf numFmtId="0" fontId="24" fillId="0" borderId="0" xfId="4" applyFont="1" applyAlignment="1">
      <alignment horizontal="left" vertical="top" wrapText="1"/>
    </xf>
    <xf numFmtId="0" fontId="25" fillId="8" borderId="0" xfId="4" applyFont="1" applyFill="1" applyAlignment="1">
      <alignment horizontal="left" vertical="top" wrapText="1"/>
    </xf>
    <xf numFmtId="0" fontId="26" fillId="0" borderId="0" xfId="4" applyFont="1" applyAlignment="1">
      <alignment horizontal="left" vertical="top" wrapText="1"/>
    </xf>
    <xf numFmtId="0" fontId="3" fillId="2" borderId="7" xfId="1" applyNumberFormat="1" applyFont="1" applyFill="1" applyBorder="1" applyAlignment="1"/>
    <xf numFmtId="0" fontId="27" fillId="0" borderId="6" xfId="4" applyFont="1" applyBorder="1" applyAlignment="1">
      <alignment horizontal="left" vertical="center" wrapText="1"/>
    </xf>
    <xf numFmtId="165" fontId="3" fillId="0" borderId="24" xfId="1" applyNumberFormat="1" applyFont="1" applyFill="1" applyBorder="1" applyAlignment="1"/>
    <xf numFmtId="0" fontId="26" fillId="0" borderId="0" xfId="4" applyFont="1" applyAlignment="1">
      <alignment horizontal="left" vertical="center" wrapText="1"/>
    </xf>
    <xf numFmtId="0" fontId="2" fillId="0" borderId="6" xfId="1" applyBorder="1"/>
    <xf numFmtId="0" fontId="3" fillId="2" borderId="25" xfId="1" applyNumberFormat="1" applyFont="1" applyFill="1" applyBorder="1" applyAlignment="1"/>
    <xf numFmtId="165" fontId="3" fillId="0" borderId="25" xfId="1" applyNumberFormat="1" applyFont="1" applyFill="1" applyBorder="1" applyAlignment="1"/>
    <xf numFmtId="0" fontId="28" fillId="9" borderId="0" xfId="4" applyFont="1" applyFill="1" applyAlignment="1">
      <alignment horizontal="left" vertical="top" wrapText="1"/>
    </xf>
    <xf numFmtId="0" fontId="26" fillId="0" borderId="6" xfId="4" applyFont="1" applyBorder="1" applyAlignment="1">
      <alignment horizontal="left" vertical="top" wrapText="1"/>
    </xf>
    <xf numFmtId="165" fontId="3" fillId="0" borderId="6" xfId="1" applyNumberFormat="1" applyFont="1" applyFill="1" applyBorder="1" applyAlignment="1"/>
    <xf numFmtId="165" fontId="2" fillId="0" borderId="0" xfId="1" applyNumberFormat="1"/>
    <xf numFmtId="0" fontId="29" fillId="0" borderId="0" xfId="4" applyFont="1" applyAlignment="1">
      <alignment horizontal="left" vertical="top" wrapText="1"/>
    </xf>
    <xf numFmtId="0" fontId="29" fillId="0" borderId="6" xfId="4" applyFont="1" applyBorder="1" applyAlignment="1">
      <alignment horizontal="left" vertical="center" wrapText="1"/>
    </xf>
    <xf numFmtId="165" fontId="3" fillId="0" borderId="6" xfId="1" applyNumberFormat="1" applyFont="1" applyBorder="1"/>
    <xf numFmtId="0" fontId="3" fillId="2" borderId="20" xfId="1" applyNumberFormat="1" applyFont="1" applyFill="1" applyBorder="1" applyAlignment="1"/>
    <xf numFmtId="165" fontId="3" fillId="0" borderId="26" xfId="1" applyNumberFormat="1" applyFont="1" applyFill="1" applyBorder="1" applyAlignment="1"/>
    <xf numFmtId="165" fontId="3" fillId="0" borderId="19" xfId="1" applyNumberFormat="1" applyFont="1" applyFill="1" applyBorder="1" applyAlignment="1"/>
    <xf numFmtId="0" fontId="3" fillId="2" borderId="19" xfId="1" applyNumberFormat="1" applyFont="1" applyFill="1" applyBorder="1" applyAlignment="1"/>
    <xf numFmtId="0" fontId="7" fillId="8" borderId="0" xfId="5" applyFill="1"/>
    <xf numFmtId="0" fontId="7" fillId="8" borderId="0" xfId="1" applyFont="1" applyFill="1"/>
    <xf numFmtId="165" fontId="30" fillId="0" borderId="1" xfId="1" applyNumberFormat="1" applyFont="1" applyFill="1" applyBorder="1" applyAlignment="1"/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horizontal="right" vertical="center"/>
    </xf>
    <xf numFmtId="0" fontId="5" fillId="0" borderId="4" xfId="1" applyFont="1" applyBorder="1" applyAlignment="1">
      <alignment vertical="center" wrapText="1"/>
    </xf>
    <xf numFmtId="0" fontId="9" fillId="0" borderId="5" xfId="4" applyFont="1" applyBorder="1" applyAlignment="1">
      <alignment horizontal="left" vertical="center" wrapText="1"/>
    </xf>
    <xf numFmtId="167" fontId="9" fillId="0" borderId="0" xfId="6" applyNumberFormat="1" applyFont="1" applyAlignment="1">
      <alignment vertical="center"/>
    </xf>
    <xf numFmtId="0" fontId="5" fillId="0" borderId="5" xfId="4" applyFont="1" applyBorder="1" applyAlignment="1">
      <alignment horizontal="left" vertical="center" wrapText="1"/>
    </xf>
    <xf numFmtId="3" fontId="5" fillId="0" borderId="0" xfId="1" applyNumberFormat="1" applyFont="1" applyAlignment="1">
      <alignment vertical="center"/>
    </xf>
    <xf numFmtId="167" fontId="5" fillId="0" borderId="0" xfId="6" applyNumberFormat="1" applyFont="1" applyAlignment="1">
      <alignment vertical="center"/>
    </xf>
    <xf numFmtId="0" fontId="31" fillId="0" borderId="0" xfId="1" applyFont="1"/>
    <xf numFmtId="165" fontId="31" fillId="0" borderId="1" xfId="1" applyNumberFormat="1" applyFont="1" applyFill="1" applyBorder="1" applyAlignment="1"/>
    <xf numFmtId="165" fontId="3" fillId="0" borderId="7" xfId="1" applyNumberFormat="1" applyFont="1" applyFill="1" applyBorder="1" applyAlignment="1"/>
    <xf numFmtId="0" fontId="26" fillId="0" borderId="6" xfId="4" applyFont="1" applyBorder="1" applyAlignment="1">
      <alignment horizontal="left" vertical="center" wrapText="1"/>
    </xf>
    <xf numFmtId="0" fontId="3" fillId="2" borderId="6" xfId="1" applyNumberFormat="1" applyFont="1" applyFill="1" applyBorder="1" applyAlignment="1"/>
    <xf numFmtId="0" fontId="3" fillId="2" borderId="27" xfId="1" applyNumberFormat="1" applyFont="1" applyFill="1" applyBorder="1" applyAlignment="1"/>
    <xf numFmtId="165" fontId="3" fillId="0" borderId="0" xfId="1" applyNumberFormat="1" applyFont="1"/>
    <xf numFmtId="0" fontId="29" fillId="0" borderId="0" xfId="4" applyFont="1" applyAlignment="1">
      <alignment horizontal="left" vertical="center" wrapText="1"/>
    </xf>
    <xf numFmtId="167" fontId="9" fillId="0" borderId="0" xfId="6" applyNumberFormat="1" applyFont="1" applyAlignment="1">
      <alignment horizontal="right" vertical="center"/>
    </xf>
    <xf numFmtId="167" fontId="5" fillId="0" borderId="0" xfId="6" applyNumberFormat="1" applyFont="1" applyAlignment="1">
      <alignment horizontal="right" vertical="center"/>
    </xf>
    <xf numFmtId="0" fontId="7" fillId="0" borderId="6" xfId="1" applyFont="1" applyFill="1" applyBorder="1"/>
    <xf numFmtId="165" fontId="3" fillId="0" borderId="6" xfId="1" applyNumberFormat="1" applyFont="1" applyFill="1" applyBorder="1"/>
    <xf numFmtId="0" fontId="20" fillId="7" borderId="11" xfId="1" applyFont="1" applyFill="1" applyBorder="1" applyAlignment="1">
      <alignment vertical="center" wrapText="1"/>
    </xf>
    <xf numFmtId="0" fontId="20" fillId="7" borderId="16" xfId="1" applyFont="1" applyFill="1" applyBorder="1" applyAlignment="1">
      <alignment vertical="center" wrapText="1"/>
    </xf>
    <xf numFmtId="0" fontId="20" fillId="7" borderId="22" xfId="1" applyFont="1" applyFill="1" applyBorder="1" applyAlignment="1">
      <alignment vertical="center" wrapText="1"/>
    </xf>
  </cellXfs>
  <cellStyles count="7">
    <cellStyle name="Normal 2 2" xfId="4"/>
    <cellStyle name="Normale" xfId="0" builtinId="0"/>
    <cellStyle name="Normale 2" xfId="1"/>
    <cellStyle name="Normale 2 2" xfId="2"/>
    <cellStyle name="Normale 2 3" xfId="3"/>
    <cellStyle name="Normale 3" xfId="5"/>
    <cellStyle name="Percentual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05117397204353E-2"/>
          <c:y val="4.3117306241386669E-2"/>
          <c:w val="0.88971558641975312"/>
          <c:h val="0.78531393298059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4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3.1, Graf 3.1-3.2-3.3-3.4'!$C$11:$AE$11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3.1, Graf 3.1-3.2-3.3-3.4'!$C$12:$AE$12</c:f>
              <c:numCache>
                <c:formatCode>#,##0.000</c:formatCode>
                <c:ptCount val="29"/>
                <c:pt idx="0">
                  <c:v>1483141.1329999999</c:v>
                </c:pt>
                <c:pt idx="1">
                  <c:v>1444497.4</c:v>
                </c:pt>
                <c:pt idx="2">
                  <c:v>1442928.9909999999</c:v>
                </c:pt>
                <c:pt idx="3">
                  <c:v>1434708.138</c:v>
                </c:pt>
                <c:pt idx="4">
                  <c:v>1484511.784</c:v>
                </c:pt>
                <c:pt idx="5">
                  <c:v>1534627.6029999999</c:v>
                </c:pt>
                <c:pt idx="6">
                  <c:v>1528605.7009999999</c:v>
                </c:pt>
                <c:pt idx="7">
                  <c:v>1538831.9040000001</c:v>
                </c:pt>
                <c:pt idx="8">
                  <c:v>1524442.047</c:v>
                </c:pt>
                <c:pt idx="9">
                  <c:v>1538669.6640000001</c:v>
                </c:pt>
                <c:pt idx="10">
                  <c:v>1577784.314</c:v>
                </c:pt>
                <c:pt idx="11">
                  <c:v>1581170.4680000001</c:v>
                </c:pt>
                <c:pt idx="12">
                  <c:v>1620284.7009999999</c:v>
                </c:pt>
                <c:pt idx="13">
                  <c:v>1643208.9569999999</c:v>
                </c:pt>
                <c:pt idx="14">
                  <c:v>1650685.1129999999</c:v>
                </c:pt>
                <c:pt idx="15">
                  <c:v>1667186.8970000001</c:v>
                </c:pt>
                <c:pt idx="16">
                  <c:v>1648419.4210000001</c:v>
                </c:pt>
                <c:pt idx="17">
                  <c:v>1644469.05</c:v>
                </c:pt>
                <c:pt idx="18">
                  <c:v>1545499.3759999999</c:v>
                </c:pt>
                <c:pt idx="19">
                  <c:v>1606154.5889999999</c:v>
                </c:pt>
                <c:pt idx="20">
                  <c:v>1560147.476</c:v>
                </c:pt>
                <c:pt idx="21">
                  <c:v>1538056.8910000001</c:v>
                </c:pt>
                <c:pt idx="22">
                  <c:v>1520826.358</c:v>
                </c:pt>
                <c:pt idx="23">
                  <c:v>1468637.2050000001</c:v>
                </c:pt>
                <c:pt idx="24">
                  <c:v>1488630.736</c:v>
                </c:pt>
                <c:pt idx="25">
                  <c:v>1502501.8119999999</c:v>
                </c:pt>
                <c:pt idx="26">
                  <c:v>1533629.591</c:v>
                </c:pt>
                <c:pt idx="27">
                  <c:v>1523114.078</c:v>
                </c:pt>
                <c:pt idx="28">
                  <c:v>1497603.4110000001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2-45A4-BBAD-06537BBE4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47640"/>
        <c:axId val="1"/>
      </c:lineChart>
      <c:catAx>
        <c:axId val="385947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85947640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761574074074073E-2"/>
          <c:y val="2.5417708333333334E-2"/>
          <c:w val="0.88342369281045752"/>
          <c:h val="0.69781666666666664"/>
        </c:manualLayout>
      </c:layout>
      <c:areaChart>
        <c:grouping val="stacked"/>
        <c:varyColors val="0"/>
        <c:ser>
          <c:idx val="5"/>
          <c:order val="0"/>
          <c:tx>
            <c:strRef>
              <c:f>'Tab 3.3, Graf. 3.8-3.10'!$A$25</c:f>
              <c:strCache>
                <c:ptCount val="1"/>
                <c:pt idx="0">
                  <c:v>Biomassa solida (legna, pellet, carbone di legna)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3.8-3.10'!$D$25:$AF$25</c:f>
              <c:numCache>
                <c:formatCode>#,##0.000</c:formatCode>
                <c:ptCount val="29"/>
                <c:pt idx="0">
                  <c:v>909.11900000000003</c:v>
                </c:pt>
                <c:pt idx="1">
                  <c:v>1070.221</c:v>
                </c:pt>
                <c:pt idx="2">
                  <c:v>1012.826</c:v>
                </c:pt>
                <c:pt idx="3">
                  <c:v>1219.9290000000001</c:v>
                </c:pt>
                <c:pt idx="4">
                  <c:v>1209.587</c:v>
                </c:pt>
                <c:pt idx="5">
                  <c:v>1167.598</c:v>
                </c:pt>
                <c:pt idx="6">
                  <c:v>1304.3610000000001</c:v>
                </c:pt>
                <c:pt idx="7">
                  <c:v>1353.11</c:v>
                </c:pt>
                <c:pt idx="8">
                  <c:v>1492.261</c:v>
                </c:pt>
                <c:pt idx="9">
                  <c:v>1695.0940000000001</c:v>
                </c:pt>
                <c:pt idx="10">
                  <c:v>1752.713</c:v>
                </c:pt>
                <c:pt idx="11">
                  <c:v>2699.9090000000001</c:v>
                </c:pt>
                <c:pt idx="12">
                  <c:v>4202.0349999999999</c:v>
                </c:pt>
                <c:pt idx="13">
                  <c:v>3190.3560000000002</c:v>
                </c:pt>
                <c:pt idx="14">
                  <c:v>4926.7460000000001</c:v>
                </c:pt>
                <c:pt idx="15">
                  <c:v>5690.0359999999991</c:v>
                </c:pt>
                <c:pt idx="16">
                  <c:v>7453.9549999999999</c:v>
                </c:pt>
                <c:pt idx="17">
                  <c:v>8872.3129999999983</c:v>
                </c:pt>
                <c:pt idx="18">
                  <c:v>8741.9320000000007</c:v>
                </c:pt>
                <c:pt idx="19">
                  <c:v>8333.2950000000001</c:v>
                </c:pt>
                <c:pt idx="20">
                  <c:v>6287.174</c:v>
                </c:pt>
                <c:pt idx="21">
                  <c:v>8441.2720000000008</c:v>
                </c:pt>
                <c:pt idx="22">
                  <c:v>8889.2659999999996</c:v>
                </c:pt>
                <c:pt idx="23">
                  <c:v>8110.5380000000005</c:v>
                </c:pt>
                <c:pt idx="24">
                  <c:v>8619.9630000000016</c:v>
                </c:pt>
                <c:pt idx="25">
                  <c:v>8485.3349999999991</c:v>
                </c:pt>
                <c:pt idx="26">
                  <c:v>9052.393</c:v>
                </c:pt>
                <c:pt idx="27">
                  <c:v>8556.3559999999998</c:v>
                </c:pt>
                <c:pt idx="28">
                  <c:v>8559.9750000000004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2-433C-A288-129440D73F3E}"/>
            </c:ext>
          </c:extLst>
        </c:ser>
        <c:ser>
          <c:idx val="0"/>
          <c:order val="1"/>
          <c:tx>
            <c:strRef>
              <c:f>'Tab 3.3, Graf. 3.8-3.10'!$A$20</c:f>
              <c:strCache>
                <c:ptCount val="1"/>
                <c:pt idx="0">
                  <c:v>Idroelettrico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3.8-3.10'!$D$20:$AF$20</c:f>
              <c:numCache>
                <c:formatCode>#,##0.000</c:formatCode>
                <c:ptCount val="29"/>
                <c:pt idx="0">
                  <c:v>3631.9</c:v>
                </c:pt>
                <c:pt idx="1">
                  <c:v>3628.547</c:v>
                </c:pt>
                <c:pt idx="2">
                  <c:v>3561.9090000000001</c:v>
                </c:pt>
                <c:pt idx="3">
                  <c:v>3839.8969999999999</c:v>
                </c:pt>
                <c:pt idx="4">
                  <c:v>3248.6669999999999</c:v>
                </c:pt>
                <c:pt idx="5">
                  <c:v>3614.5309999999999</c:v>
                </c:pt>
                <c:pt idx="6">
                  <c:v>3577.2139999999999</c:v>
                </c:pt>
                <c:pt idx="7">
                  <c:v>3544.2820000000002</c:v>
                </c:pt>
                <c:pt idx="8">
                  <c:v>3900.6880000000001</c:v>
                </c:pt>
                <c:pt idx="9">
                  <c:v>3800.4679999999998</c:v>
                </c:pt>
                <c:pt idx="10">
                  <c:v>4024.9589999999998</c:v>
                </c:pt>
                <c:pt idx="11">
                  <c:v>3398.0529999999999</c:v>
                </c:pt>
                <c:pt idx="12">
                  <c:v>3153.0349999999999</c:v>
                </c:pt>
                <c:pt idx="13">
                  <c:v>3640.402</c:v>
                </c:pt>
                <c:pt idx="14">
                  <c:v>3101.181</c:v>
                </c:pt>
                <c:pt idx="15">
                  <c:v>3180.9380000000001</c:v>
                </c:pt>
                <c:pt idx="16">
                  <c:v>2821.6019999999999</c:v>
                </c:pt>
                <c:pt idx="17">
                  <c:v>3578.93</c:v>
                </c:pt>
                <c:pt idx="18">
                  <c:v>4225.0630000000001</c:v>
                </c:pt>
                <c:pt idx="19">
                  <c:v>4395.2510000000002</c:v>
                </c:pt>
                <c:pt idx="20">
                  <c:v>3940.0450000000001</c:v>
                </c:pt>
                <c:pt idx="21">
                  <c:v>3600.5929999999998</c:v>
                </c:pt>
                <c:pt idx="22">
                  <c:v>4537.6949999999997</c:v>
                </c:pt>
                <c:pt idx="23">
                  <c:v>5034.0020000000004</c:v>
                </c:pt>
                <c:pt idx="24">
                  <c:v>3915.5050000000001</c:v>
                </c:pt>
                <c:pt idx="25">
                  <c:v>3648.4740000000002</c:v>
                </c:pt>
                <c:pt idx="26">
                  <c:v>3112.529</c:v>
                </c:pt>
                <c:pt idx="27">
                  <c:v>4194.8770000000004</c:v>
                </c:pt>
                <c:pt idx="28">
                  <c:v>3982.6770000000001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2-433C-A288-129440D73F3E}"/>
            </c:ext>
          </c:extLst>
        </c:ser>
        <c:ser>
          <c:idx val="1"/>
          <c:order val="2"/>
          <c:tx>
            <c:strRef>
              <c:f>'Tab 3.3, Graf. 3.8-3.10'!$A$21</c:f>
              <c:strCache>
                <c:ptCount val="1"/>
                <c:pt idx="0">
                  <c:v>Geotermico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3.8-3.10'!$D$21:$AF$21</c:f>
              <c:numCache>
                <c:formatCode>#,##0.000</c:formatCode>
                <c:ptCount val="29"/>
                <c:pt idx="0">
                  <c:v>2936.6579999999999</c:v>
                </c:pt>
                <c:pt idx="1">
                  <c:v>3190.2170000000001</c:v>
                </c:pt>
                <c:pt idx="2">
                  <c:v>3366.0070000000001</c:v>
                </c:pt>
                <c:pt idx="3">
                  <c:v>3151.0459999999998</c:v>
                </c:pt>
                <c:pt idx="4">
                  <c:v>3167.3829999999998</c:v>
                </c:pt>
                <c:pt idx="5">
                  <c:v>3447.6930000000002</c:v>
                </c:pt>
                <c:pt idx="6">
                  <c:v>3570.6509999999998</c:v>
                </c:pt>
                <c:pt idx="7">
                  <c:v>3836.3429999999998</c:v>
                </c:pt>
                <c:pt idx="8">
                  <c:v>3998.8539999999998</c:v>
                </c:pt>
                <c:pt idx="9">
                  <c:v>4258.527</c:v>
                </c:pt>
                <c:pt idx="10">
                  <c:v>4092.4569999999999</c:v>
                </c:pt>
                <c:pt idx="11">
                  <c:v>4225.7330000000002</c:v>
                </c:pt>
                <c:pt idx="12">
                  <c:v>4809.5680000000002</c:v>
                </c:pt>
                <c:pt idx="13">
                  <c:v>4888.1719999999996</c:v>
                </c:pt>
                <c:pt idx="14">
                  <c:v>4791.1769999999997</c:v>
                </c:pt>
                <c:pt idx="15">
                  <c:v>4965.63</c:v>
                </c:pt>
                <c:pt idx="16">
                  <c:v>5001.5519999999997</c:v>
                </c:pt>
                <c:pt idx="17">
                  <c:v>4959.5630000000001</c:v>
                </c:pt>
                <c:pt idx="18">
                  <c:v>4806.1049999999996</c:v>
                </c:pt>
                <c:pt idx="19">
                  <c:v>4775.8190000000004</c:v>
                </c:pt>
                <c:pt idx="20">
                  <c:v>5015.143</c:v>
                </c:pt>
                <c:pt idx="21">
                  <c:v>4957.2700000000004</c:v>
                </c:pt>
                <c:pt idx="22">
                  <c:v>5016.2420000000002</c:v>
                </c:pt>
                <c:pt idx="23">
                  <c:v>5234.9530000000004</c:v>
                </c:pt>
                <c:pt idx="24">
                  <c:v>5469.4989999999998</c:v>
                </c:pt>
                <c:pt idx="25">
                  <c:v>5570.6030000000001</c:v>
                </c:pt>
                <c:pt idx="26">
                  <c:v>5500.7830000000004</c:v>
                </c:pt>
                <c:pt idx="27">
                  <c:v>5419.7449999999999</c:v>
                </c:pt>
                <c:pt idx="28">
                  <c:v>5395.8249999999998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2-433C-A288-129440D73F3E}"/>
            </c:ext>
          </c:extLst>
        </c:ser>
        <c:ser>
          <c:idx val="2"/>
          <c:order val="3"/>
          <c:tx>
            <c:strRef>
              <c:f>'Tab 3.3, Graf. 3.8-3.10'!$A$22</c:f>
              <c:strCache>
                <c:ptCount val="1"/>
                <c:pt idx="0">
                  <c:v>Eolico e moto ondoso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3.8-3.10'!$D$22:$AF$22</c:f>
              <c:numCache>
                <c:formatCode>#,##0.000</c:formatCode>
                <c:ptCount val="29"/>
                <c:pt idx="0">
                  <c:v>0.25800000000000001</c:v>
                </c:pt>
                <c:pt idx="1">
                  <c:v>0.17199999999999999</c:v>
                </c:pt>
                <c:pt idx="2">
                  <c:v>0.34399999999999997</c:v>
                </c:pt>
                <c:pt idx="3">
                  <c:v>0.60199999999999998</c:v>
                </c:pt>
                <c:pt idx="4">
                  <c:v>0.77400000000000002</c:v>
                </c:pt>
                <c:pt idx="5">
                  <c:v>2.8370000000000002</c:v>
                </c:pt>
                <c:pt idx="6">
                  <c:v>10.146000000000001</c:v>
                </c:pt>
                <c:pt idx="7">
                  <c:v>19.861999999999998</c:v>
                </c:pt>
                <c:pt idx="8">
                  <c:v>34.652000000000001</c:v>
                </c:pt>
                <c:pt idx="9">
                  <c:v>48.408999999999999</c:v>
                </c:pt>
                <c:pt idx="10">
                  <c:v>101.376</c:v>
                </c:pt>
                <c:pt idx="11">
                  <c:v>120.72199999999999</c:v>
                </c:pt>
                <c:pt idx="12">
                  <c:v>125.36499999999999</c:v>
                </c:pt>
                <c:pt idx="13">
                  <c:v>158.774</c:v>
                </c:pt>
                <c:pt idx="14">
                  <c:v>201.49600000000001</c:v>
                </c:pt>
                <c:pt idx="15">
                  <c:v>255.43700000000001</c:v>
                </c:pt>
                <c:pt idx="16">
                  <c:v>346.892</c:v>
                </c:pt>
                <c:pt idx="17">
                  <c:v>417.99799999999999</c:v>
                </c:pt>
                <c:pt idx="18">
                  <c:v>562.58500000000004</c:v>
                </c:pt>
                <c:pt idx="19">
                  <c:v>784.68799999999999</c:v>
                </c:pt>
                <c:pt idx="20">
                  <c:v>847.49599999999998</c:v>
                </c:pt>
                <c:pt idx="21">
                  <c:v>1152.8050000000001</c:v>
                </c:pt>
                <c:pt idx="22">
                  <c:v>1280.9079999999999</c:v>
                </c:pt>
                <c:pt idx="23">
                  <c:v>1305.0999999999999</c:v>
                </c:pt>
                <c:pt idx="24">
                  <c:v>1276.3440000000001</c:v>
                </c:pt>
                <c:pt idx="25">
                  <c:v>1520.952</c:v>
                </c:pt>
                <c:pt idx="26">
                  <c:v>1525.53</c:v>
                </c:pt>
                <c:pt idx="27">
                  <c:v>1523.3389999999999</c:v>
                </c:pt>
                <c:pt idx="28">
                  <c:v>1737.0630000000001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2-433C-A288-129440D73F3E}"/>
            </c:ext>
          </c:extLst>
        </c:ser>
        <c:ser>
          <c:idx val="7"/>
          <c:order val="4"/>
          <c:tx>
            <c:strRef>
              <c:f>'Tab 3.3, Graf. 3.8-3.10'!$A$28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3.8-3.10'!$D$28:$AF$28</c:f>
              <c:numCache>
                <c:formatCode>#,##0.000</c:formatCode>
                <c:ptCount val="29"/>
                <c:pt idx="0">
                  <c:v>2.9140000000000001</c:v>
                </c:pt>
                <c:pt idx="1">
                  <c:v>4.0599999999999996</c:v>
                </c:pt>
                <c:pt idx="2">
                  <c:v>3.6070000000000002</c:v>
                </c:pt>
                <c:pt idx="3">
                  <c:v>10.032</c:v>
                </c:pt>
                <c:pt idx="4">
                  <c:v>22.619</c:v>
                </c:pt>
                <c:pt idx="5">
                  <c:v>46.981000000000002</c:v>
                </c:pt>
                <c:pt idx="6">
                  <c:v>97.784000000000006</c:v>
                </c:pt>
                <c:pt idx="7">
                  <c:v>142.42400000000001</c:v>
                </c:pt>
                <c:pt idx="8">
                  <c:v>148.51400000000001</c:v>
                </c:pt>
                <c:pt idx="9">
                  <c:v>130.88800000000001</c:v>
                </c:pt>
                <c:pt idx="10">
                  <c:v>157.184</c:v>
                </c:pt>
                <c:pt idx="11">
                  <c:v>216.036</c:v>
                </c:pt>
                <c:pt idx="12">
                  <c:v>255.35</c:v>
                </c:pt>
                <c:pt idx="13">
                  <c:v>318.93099999999998</c:v>
                </c:pt>
                <c:pt idx="14">
                  <c:v>323.851</c:v>
                </c:pt>
                <c:pt idx="15">
                  <c:v>358.86599999999999</c:v>
                </c:pt>
                <c:pt idx="16">
                  <c:v>387.88600000000002</c:v>
                </c:pt>
                <c:pt idx="17">
                  <c:v>409.97899999999998</c:v>
                </c:pt>
                <c:pt idx="18">
                  <c:v>426.65</c:v>
                </c:pt>
                <c:pt idx="19">
                  <c:v>507.548</c:v>
                </c:pt>
                <c:pt idx="20">
                  <c:v>1103.8979999999999</c:v>
                </c:pt>
                <c:pt idx="21">
                  <c:v>1178.752</c:v>
                </c:pt>
                <c:pt idx="22">
                  <c:v>1815.539</c:v>
                </c:pt>
                <c:pt idx="23">
                  <c:v>1961.0440000000001</c:v>
                </c:pt>
                <c:pt idx="24">
                  <c:v>1871.4770000000001</c:v>
                </c:pt>
                <c:pt idx="25">
                  <c:v>1875.06</c:v>
                </c:pt>
                <c:pt idx="26">
                  <c:v>1897.7</c:v>
                </c:pt>
                <c:pt idx="27">
                  <c:v>1892.15</c:v>
                </c:pt>
                <c:pt idx="28">
                  <c:v>2013.1890000000001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2-433C-A288-129440D73F3E}"/>
            </c:ext>
          </c:extLst>
        </c:ser>
        <c:ser>
          <c:idx val="8"/>
          <c:order val="5"/>
          <c:tx>
            <c:strRef>
              <c:f>'Tab 3.3, Graf. 3.8-3.10'!$A$29</c:f>
              <c:strCache>
                <c:ptCount val="1"/>
                <c:pt idx="0">
                  <c:v>Rifiuti rinnovabili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3.8-3.10'!$D$29:$AF$29</c:f>
              <c:numCache>
                <c:formatCode>#,##0.000</c:formatCode>
                <c:ptCount val="29"/>
                <c:pt idx="0">
                  <c:v>23.812999999999999</c:v>
                </c:pt>
                <c:pt idx="1">
                  <c:v>21.495999999999999</c:v>
                </c:pt>
                <c:pt idx="2">
                  <c:v>23.001000000000001</c:v>
                </c:pt>
                <c:pt idx="3">
                  <c:v>24.506</c:v>
                </c:pt>
                <c:pt idx="4">
                  <c:v>62.1</c:v>
                </c:pt>
                <c:pt idx="5">
                  <c:v>66.876999999999995</c:v>
                </c:pt>
                <c:pt idx="6">
                  <c:v>85.984999999999999</c:v>
                </c:pt>
                <c:pt idx="7">
                  <c:v>136.381</c:v>
                </c:pt>
                <c:pt idx="8">
                  <c:v>187.16</c:v>
                </c:pt>
                <c:pt idx="9">
                  <c:v>167.001</c:v>
                </c:pt>
                <c:pt idx="10">
                  <c:v>198.648</c:v>
                </c:pt>
                <c:pt idx="11">
                  <c:v>213.12200000000001</c:v>
                </c:pt>
                <c:pt idx="12">
                  <c:v>345.77699999999999</c:v>
                </c:pt>
                <c:pt idx="13">
                  <c:v>493.05</c:v>
                </c:pt>
                <c:pt idx="14">
                  <c:v>555.53200000000004</c:v>
                </c:pt>
                <c:pt idx="15">
                  <c:v>640.70399999999995</c:v>
                </c:pt>
                <c:pt idx="16">
                  <c:v>700.03300000000002</c:v>
                </c:pt>
                <c:pt idx="17">
                  <c:v>639.05600000000004</c:v>
                </c:pt>
                <c:pt idx="18">
                  <c:v>685.98900000000003</c:v>
                </c:pt>
                <c:pt idx="19">
                  <c:v>778.375</c:v>
                </c:pt>
                <c:pt idx="20">
                  <c:v>842.98299999999995</c:v>
                </c:pt>
                <c:pt idx="21">
                  <c:v>806.82100000000003</c:v>
                </c:pt>
                <c:pt idx="22">
                  <c:v>827.625</c:v>
                </c:pt>
                <c:pt idx="23">
                  <c:v>858.43600000000004</c:v>
                </c:pt>
                <c:pt idx="24">
                  <c:v>845.96799999999996</c:v>
                </c:pt>
                <c:pt idx="25">
                  <c:v>870.66499999999996</c:v>
                </c:pt>
                <c:pt idx="26">
                  <c:v>853.19299999999998</c:v>
                </c:pt>
                <c:pt idx="27">
                  <c:v>846.62900000000002</c:v>
                </c:pt>
                <c:pt idx="28">
                  <c:v>873.01199999999994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2-433C-A288-129440D73F3E}"/>
            </c:ext>
          </c:extLst>
        </c:ser>
        <c:ser>
          <c:idx val="3"/>
          <c:order val="6"/>
          <c:tx>
            <c:strRef>
              <c:f>'Tab 3.3, Graf. 3.8-3.10'!$A$23</c:f>
              <c:strCache>
                <c:ptCount val="1"/>
                <c:pt idx="0">
                  <c:v>Solare (fotovoltaico e termico)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3.8-3.10'!$D$23:$AF$23</c:f>
              <c:numCache>
                <c:formatCode>#,##0.000</c:formatCode>
                <c:ptCount val="29"/>
                <c:pt idx="0" formatCode="General">
                  <c:v>5.8999999999999995</c:v>
                </c:pt>
                <c:pt idx="1">
                  <c:v>6.8879999999999999</c:v>
                </c:pt>
                <c:pt idx="2">
                  <c:v>7.7050000000000001</c:v>
                </c:pt>
                <c:pt idx="3">
                  <c:v>7.8249999999999993</c:v>
                </c:pt>
                <c:pt idx="4">
                  <c:v>8.1159999999999997</c:v>
                </c:pt>
                <c:pt idx="5">
                  <c:v>8.322000000000001</c:v>
                </c:pt>
                <c:pt idx="6">
                  <c:v>8.527000000000001</c:v>
                </c:pt>
                <c:pt idx="7">
                  <c:v>11.024999999999999</c:v>
                </c:pt>
                <c:pt idx="8">
                  <c:v>11.279</c:v>
                </c:pt>
                <c:pt idx="9">
                  <c:v>12.439</c:v>
                </c:pt>
                <c:pt idx="10">
                  <c:v>13.743</c:v>
                </c:pt>
                <c:pt idx="11">
                  <c:v>15.802</c:v>
                </c:pt>
                <c:pt idx="12">
                  <c:v>18.138000000000002</c:v>
                </c:pt>
                <c:pt idx="13">
                  <c:v>20.980999999999998</c:v>
                </c:pt>
                <c:pt idx="14">
                  <c:v>29.990000000000002</c:v>
                </c:pt>
                <c:pt idx="15">
                  <c:v>37.808999999999997</c:v>
                </c:pt>
                <c:pt idx="16">
                  <c:v>55.561000000000007</c:v>
                </c:pt>
                <c:pt idx="17">
                  <c:v>83.468999999999994</c:v>
                </c:pt>
                <c:pt idx="18">
                  <c:v>143.101</c:v>
                </c:pt>
                <c:pt idx="19">
                  <c:v>297.99299999999999</c:v>
                </c:pt>
                <c:pt idx="20">
                  <c:v>1068.6590000000001</c:v>
                </c:pt>
                <c:pt idx="21">
                  <c:v>1777.162</c:v>
                </c:pt>
                <c:pt idx="22">
                  <c:v>2024.482</c:v>
                </c:pt>
                <c:pt idx="23">
                  <c:v>2097.59</c:v>
                </c:pt>
                <c:pt idx="24">
                  <c:v>2162.6750000000002</c:v>
                </c:pt>
                <c:pt idx="25">
                  <c:v>2100.8249999999998</c:v>
                </c:pt>
                <c:pt idx="26">
                  <c:v>2305</c:v>
                </c:pt>
                <c:pt idx="27">
                  <c:v>2166.444</c:v>
                </c:pt>
                <c:pt idx="28">
                  <c:v>2264.9870000000001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92-433C-A288-129440D73F3E}"/>
            </c:ext>
          </c:extLst>
        </c:ser>
        <c:ser>
          <c:idx val="4"/>
          <c:order val="7"/>
          <c:tx>
            <c:strRef>
              <c:f>'Tab 3.3, Graf. 3.8-3.10'!$A$24</c:f>
              <c:strCache>
                <c:ptCount val="1"/>
                <c:pt idx="0">
                  <c:v>Pompe di calore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3.8-3.10'!$D$24:$AF$24</c:f>
              <c:numCache>
                <c:formatCode>#,##0.000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2650.386</c:v>
                </c:pt>
                <c:pt idx="27">
                  <c:v>2596.1559999999999</c:v>
                </c:pt>
                <c:pt idx="28">
                  <c:v>2498.46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92-433C-A288-129440D73F3E}"/>
            </c:ext>
          </c:extLst>
        </c:ser>
        <c:ser>
          <c:idx val="6"/>
          <c:order val="8"/>
          <c:tx>
            <c:strRef>
              <c:f>'Tab 3.3, Graf. 3.8-3.10'!$A$26</c:f>
              <c:strCache>
                <c:ptCount val="1"/>
                <c:pt idx="0">
                  <c:v>Biogasolio e altri bioliquidi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3.8-3.10'!$D$26:$AF$26</c:f>
              <c:numCache>
                <c:formatCode>#,##0.000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252.74700000000001</c:v>
                </c:pt>
                <c:pt idx="14">
                  <c:v>176.74600000000001</c:v>
                </c:pt>
                <c:pt idx="15">
                  <c:v>197.072</c:v>
                </c:pt>
                <c:pt idx="16">
                  <c:v>178.51300000000001</c:v>
                </c:pt>
                <c:pt idx="17">
                  <c:v>745.87</c:v>
                </c:pt>
                <c:pt idx="18">
                  <c:v>1435.1320000000001</c:v>
                </c:pt>
                <c:pt idx="19">
                  <c:v>1991.3330000000001</c:v>
                </c:pt>
                <c:pt idx="20">
                  <c:v>1920.4560000000001</c:v>
                </c:pt>
                <c:pt idx="21">
                  <c:v>1970.0619999999999</c:v>
                </c:pt>
                <c:pt idx="22">
                  <c:v>1978.8679999999999</c:v>
                </c:pt>
                <c:pt idx="23">
                  <c:v>1910.6279999999999</c:v>
                </c:pt>
                <c:pt idx="24">
                  <c:v>2107.2730000000001</c:v>
                </c:pt>
                <c:pt idx="25">
                  <c:v>1946.0070000000001</c:v>
                </c:pt>
                <c:pt idx="26">
                  <c:v>1923.5809999999999</c:v>
                </c:pt>
                <c:pt idx="27">
                  <c:v>2086.0230000000001</c:v>
                </c:pt>
                <c:pt idx="28">
                  <c:v>2186.9399999999996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92-433C-A288-129440D73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02816"/>
        <c:axId val="195563520"/>
      </c:areaChart>
      <c:catAx>
        <c:axId val="1968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5563520"/>
        <c:crosses val="autoZero"/>
        <c:auto val="1"/>
        <c:lblAlgn val="ctr"/>
        <c:lblOffset val="100"/>
        <c:noMultiLvlLbl val="0"/>
      </c:catAx>
      <c:valAx>
        <c:axId val="19556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6802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709567901234569E-2"/>
          <c:y val="0.81631137306555257"/>
          <c:w val="0.98229043282678563"/>
          <c:h val="0.18368862693444746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85648148148154E-2"/>
          <c:y val="4.3117283950617286E-2"/>
          <c:w val="0.88775570987654318"/>
          <c:h val="0.7853139329805995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diamond"/>
            <c:size val="4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 3.1, Graf 3.1-3.2-3.3-3.4'!$C$11:$AE$11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3.1, Graf 3.1-3.2-3.3-3.4'!$C$24:$AE$24</c:f>
              <c:numCache>
                <c:formatCode>#,##0.000</c:formatCode>
                <c:ptCount val="29"/>
                <c:pt idx="0">
                  <c:v>154494.783</c:v>
                </c:pt>
                <c:pt idx="1">
                  <c:v>153469.878</c:v>
                </c:pt>
                <c:pt idx="2">
                  <c:v>152725.60500000001</c:v>
                </c:pt>
                <c:pt idx="3">
                  <c:v>150839.04999999999</c:v>
                </c:pt>
                <c:pt idx="4">
                  <c:v>163612.41200000001</c:v>
                </c:pt>
                <c:pt idx="5">
                  <c:v>163182.30300000001</c:v>
                </c:pt>
                <c:pt idx="6">
                  <c:v>165640.54300000001</c:v>
                </c:pt>
                <c:pt idx="7">
                  <c:v>170569.40900000001</c:v>
                </c:pt>
                <c:pt idx="8">
                  <c:v>172574.15900000001</c:v>
                </c:pt>
                <c:pt idx="9">
                  <c:v>176185.33799999999</c:v>
                </c:pt>
                <c:pt idx="10">
                  <c:v>176639.274</c:v>
                </c:pt>
                <c:pt idx="11">
                  <c:v>178029.171</c:v>
                </c:pt>
                <c:pt idx="12">
                  <c:v>186803.42199999999</c:v>
                </c:pt>
                <c:pt idx="13">
                  <c:v>188158.467</c:v>
                </c:pt>
                <c:pt idx="14">
                  <c:v>191686.53</c:v>
                </c:pt>
                <c:pt idx="15">
                  <c:v>190285.894</c:v>
                </c:pt>
                <c:pt idx="16">
                  <c:v>190011.37599999999</c:v>
                </c:pt>
                <c:pt idx="17">
                  <c:v>187549.22200000001</c:v>
                </c:pt>
                <c:pt idx="18">
                  <c:v>174923.55499999999</c:v>
                </c:pt>
                <c:pt idx="19">
                  <c:v>179819.19099999999</c:v>
                </c:pt>
                <c:pt idx="20">
                  <c:v>173688.36199999999</c:v>
                </c:pt>
                <c:pt idx="21">
                  <c:v>166908.125</c:v>
                </c:pt>
                <c:pt idx="22">
                  <c:v>160570.37599999999</c:v>
                </c:pt>
                <c:pt idx="23">
                  <c:v>151758.63800000001</c:v>
                </c:pt>
                <c:pt idx="24">
                  <c:v>157629.54699999999</c:v>
                </c:pt>
                <c:pt idx="25">
                  <c:v>156490.33199999999</c:v>
                </c:pt>
                <c:pt idx="26">
                  <c:v>161815.269</c:v>
                </c:pt>
                <c:pt idx="27">
                  <c:v>159710.88800000001</c:v>
                </c:pt>
                <c:pt idx="28">
                  <c:v>158086.43799999999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4-4E71-9C56-96F7349C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63384"/>
        <c:axId val="1"/>
      </c:lineChart>
      <c:catAx>
        <c:axId val="385963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400000"/>
          <a:lstStyle/>
          <a:p>
            <a:pPr>
              <a:defRPr sz="800"/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385963384"/>
        <c:crosses val="autoZero"/>
        <c:crossBetween val="between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57098765432098E-2"/>
          <c:y val="6.365902777777778E-2"/>
          <c:w val="0.9387018807015588"/>
          <c:h val="0.72937586032414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6A-4CB8-95D3-D1522545FF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6A-4CB8-95D3-D1522545FF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6A-4CB8-95D3-D1522545FF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6A-4CB8-95D3-D1522545FF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6A-4CB8-95D3-D1522545FF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6A-4CB8-95D3-D1522545FFB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6A-4CB8-95D3-D1522545FF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6A-4CB8-95D3-D1522545FF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6A-4CB8-95D3-D1522545FFB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6A-4CB8-95D3-D1522545FFB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B6A-4CB8-95D3-D1522545FFB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C-0B6A-4CB8-95D3-D1522545FFB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B6A-4CB8-95D3-D1522545FFB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0B6A-4CB8-95D3-D1522545FFB9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1-0B6A-4CB8-95D3-D1522545FFB9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0B6A-4CB8-95D3-D1522545FFB9}"/>
              </c:ext>
            </c:extLst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B6A-4CB8-95D3-D1522545FFB9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0B6A-4CB8-95D3-D1522545FFB9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9-0B6A-4CB8-95D3-D1522545FFB9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B-0B6A-4CB8-95D3-D1522545FFB9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D-0B6A-4CB8-95D3-D1522545FFB9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F-0B6A-4CB8-95D3-D1522545FFB9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1-0B6A-4CB8-95D3-D1522545FFB9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3-0B6A-4CB8-95D3-D1522545FFB9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5-0B6A-4CB8-95D3-D1522545FFB9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7-0B6A-4CB8-95D3-D1522545FFB9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9-0B6A-4CB8-95D3-D1522545FFB9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B-0B6A-4CB8-95D3-D1522545FFB9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D-0B6A-4CB8-95D3-D1522545FFB9}"/>
              </c:ext>
            </c:extLst>
          </c:dPt>
          <c:dLbls>
            <c:dLbl>
              <c:idx val="0"/>
              <c:layout>
                <c:manualLayout>
                  <c:x val="0"/>
                  <c:y val="-5.24965277777777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6A-4CB8-95D3-D1522545FFB9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B6A-4CB8-95D3-D1522545FFB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3.1, Graf 3.1-3.2-3.3-3.4'!$AQ$12:$AQ$39</c:f>
              <c:strCache>
                <c:ptCount val="28"/>
                <c:pt idx="0">
                  <c:v>Lituania</c:v>
                </c:pt>
                <c:pt idx="1">
                  <c:v>Romania</c:v>
                </c:pt>
                <c:pt idx="2">
                  <c:v>Lettonia</c:v>
                </c:pt>
                <c:pt idx="3">
                  <c:v>Estonia</c:v>
                </c:pt>
                <c:pt idx="4">
                  <c:v>Bulgaria</c:v>
                </c:pt>
                <c:pt idx="5">
                  <c:v>Danimarca</c:v>
                </c:pt>
                <c:pt idx="6">
                  <c:v>Germania</c:v>
                </c:pt>
                <c:pt idx="7">
                  <c:v>Slovacchia</c:v>
                </c:pt>
                <c:pt idx="8">
                  <c:v>Rep. Ceca</c:v>
                </c:pt>
                <c:pt idx="9">
                  <c:v>Ungheria</c:v>
                </c:pt>
                <c:pt idx="10">
                  <c:v>Grecia</c:v>
                </c:pt>
                <c:pt idx="11">
                  <c:v>Italia</c:v>
                </c:pt>
                <c:pt idx="12">
                  <c:v>UE27</c:v>
                </c:pt>
                <c:pt idx="13">
                  <c:v>Polonia</c:v>
                </c:pt>
                <c:pt idx="14">
                  <c:v>Francia</c:v>
                </c:pt>
                <c:pt idx="15">
                  <c:v>Paesi Bassi</c:v>
                </c:pt>
                <c:pt idx="16">
                  <c:v>Svezia</c:v>
                </c:pt>
                <c:pt idx="17">
                  <c:v>Croazia</c:v>
                </c:pt>
                <c:pt idx="18">
                  <c:v>Belgio</c:v>
                </c:pt>
                <c:pt idx="19">
                  <c:v>Lussemburgo</c:v>
                </c:pt>
                <c:pt idx="20">
                  <c:v>Finlandia</c:v>
                </c:pt>
                <c:pt idx="21">
                  <c:v>Slovenia</c:v>
                </c:pt>
                <c:pt idx="22">
                  <c:v>Austria</c:v>
                </c:pt>
                <c:pt idx="23">
                  <c:v>Portogallo</c:v>
                </c:pt>
                <c:pt idx="24">
                  <c:v>Spagna</c:v>
                </c:pt>
                <c:pt idx="25">
                  <c:v>Irlanda</c:v>
                </c:pt>
                <c:pt idx="26">
                  <c:v>Cipro</c:v>
                </c:pt>
                <c:pt idx="27">
                  <c:v>Malta</c:v>
                </c:pt>
              </c:strCache>
            </c:strRef>
          </c:cat>
          <c:val>
            <c:numRef>
              <c:f>'Tab 3.1, Graf 3.1-3.2-3.3-3.4'!$AR$12:$AR$39</c:f>
              <c:numCache>
                <c:formatCode>#,##0.0</c:formatCode>
                <c:ptCount val="28"/>
                <c:pt idx="0">
                  <c:v>-37.616611430434688</c:v>
                </c:pt>
                <c:pt idx="1">
                  <c:v>-30.413569762184711</c:v>
                </c:pt>
                <c:pt idx="2">
                  <c:v>-25.229766689920158</c:v>
                </c:pt>
                <c:pt idx="3">
                  <c:v>-17.808775145641452</c:v>
                </c:pt>
                <c:pt idx="4">
                  <c:v>-14.299323047305798</c:v>
                </c:pt>
                <c:pt idx="5">
                  <c:v>-10.516349784137336</c:v>
                </c:pt>
                <c:pt idx="6">
                  <c:v>-8.4235045700768314</c:v>
                </c:pt>
                <c:pt idx="7">
                  <c:v>-6.4905447876737954</c:v>
                </c:pt>
                <c:pt idx="8">
                  <c:v>-1.6274690010585524</c:v>
                </c:pt>
                <c:pt idx="9">
                  <c:v>1.53381208918442</c:v>
                </c:pt>
                <c:pt idx="10">
                  <c:v>3.522308761317003</c:v>
                </c:pt>
                <c:pt idx="11">
                  <c:v>4.1073863279759415</c:v>
                </c:pt>
                <c:pt idx="12">
                  <c:v>4.2049357432602354</c:v>
                </c:pt>
                <c:pt idx="13">
                  <c:v>4.9664560435287033</c:v>
                </c:pt>
                <c:pt idx="14">
                  <c:v>6.3631829040362158</c:v>
                </c:pt>
                <c:pt idx="15">
                  <c:v>7.19310122688068</c:v>
                </c:pt>
                <c:pt idx="16">
                  <c:v>8.8636607531226055</c:v>
                </c:pt>
                <c:pt idx="17">
                  <c:v>12.354787290748016</c:v>
                </c:pt>
                <c:pt idx="18">
                  <c:v>17.570601627837444</c:v>
                </c:pt>
                <c:pt idx="19">
                  <c:v>18.330809966639144</c:v>
                </c:pt>
                <c:pt idx="20">
                  <c:v>20.183959958114965</c:v>
                </c:pt>
                <c:pt idx="21">
                  <c:v>30.055773384647765</c:v>
                </c:pt>
                <c:pt idx="22">
                  <c:v>30.928455763840361</c:v>
                </c:pt>
                <c:pt idx="23">
                  <c:v>33.884572262867898</c:v>
                </c:pt>
                <c:pt idx="24">
                  <c:v>42.563898728694198</c:v>
                </c:pt>
                <c:pt idx="25">
                  <c:v>43.362889813402028</c:v>
                </c:pt>
                <c:pt idx="26">
                  <c:v>52.957271858783493</c:v>
                </c:pt>
                <c:pt idx="2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0B6A-4CB8-95D3-D1522545F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43040"/>
        <c:axId val="205148928"/>
      </c:barChart>
      <c:catAx>
        <c:axId val="20514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800"/>
            </a:pPr>
            <a:endParaRPr lang="it-IT"/>
          </a:p>
        </c:txPr>
        <c:crossAx val="205148928"/>
        <c:crosses val="autoZero"/>
        <c:auto val="1"/>
        <c:lblAlgn val="ctr"/>
        <c:lblOffset val="100"/>
        <c:noMultiLvlLbl val="0"/>
      </c:catAx>
      <c:valAx>
        <c:axId val="2051489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51430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78114478114461E-2"/>
          <c:y val="2.1530555555555556E-2"/>
          <c:w val="0.90941944444444445"/>
          <c:h val="0.77918950617283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0A5-482B-A02B-0E690F77C2F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A5-482B-A02B-0E690F77C2F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A5-482B-A02B-0E690F77C2F6}"/>
              </c:ext>
            </c:extLst>
          </c:dPt>
          <c:dPt>
            <c:idx val="2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30A5-482B-A02B-0E690F77C2F6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0A5-482B-A02B-0E690F77C2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'Tab 3.1, Graf 3.1-3.2-3.3-3.4'!$AJ$51:$AJ$78</c:f>
              <c:strCache>
                <c:ptCount val="28"/>
                <c:pt idx="0">
                  <c:v>Lussemburgo</c:v>
                </c:pt>
                <c:pt idx="1">
                  <c:v>Malta</c:v>
                </c:pt>
                <c:pt idx="2">
                  <c:v>Finlandia</c:v>
                </c:pt>
                <c:pt idx="3">
                  <c:v>Belgio</c:v>
                </c:pt>
                <c:pt idx="4">
                  <c:v>Svezia</c:v>
                </c:pt>
                <c:pt idx="5">
                  <c:v>Paesi Bassi</c:v>
                </c:pt>
                <c:pt idx="6">
                  <c:v>Estonia</c:v>
                </c:pt>
                <c:pt idx="7">
                  <c:v>Rep. Ceca</c:v>
                </c:pt>
                <c:pt idx="8">
                  <c:v>Austria</c:v>
                </c:pt>
                <c:pt idx="9">
                  <c:v>Germania</c:v>
                </c:pt>
                <c:pt idx="10">
                  <c:v>Francia</c:v>
                </c:pt>
                <c:pt idx="11">
                  <c:v>UE27</c:v>
                </c:pt>
                <c:pt idx="12">
                  <c:v>Slovenia</c:v>
                </c:pt>
                <c:pt idx="13">
                  <c:v>Cipro</c:v>
                </c:pt>
                <c:pt idx="14">
                  <c:v>Danimarca</c:v>
                </c:pt>
                <c:pt idx="15">
                  <c:v>Slovacchia</c:v>
                </c:pt>
                <c:pt idx="16">
                  <c:v>Irlanda</c:v>
                </c:pt>
                <c:pt idx="17">
                  <c:v>Spagna</c:v>
                </c:pt>
                <c:pt idx="18">
                  <c:v>Lituania</c:v>
                </c:pt>
                <c:pt idx="19">
                  <c:v>Polonia</c:v>
                </c:pt>
                <c:pt idx="20">
                  <c:v>Ungheria</c:v>
                </c:pt>
                <c:pt idx="21">
                  <c:v>Bulgaria</c:v>
                </c:pt>
                <c:pt idx="22">
                  <c:v>Italia</c:v>
                </c:pt>
                <c:pt idx="23">
                  <c:v>Lettonia</c:v>
                </c:pt>
                <c:pt idx="24">
                  <c:v>Grecia</c:v>
                </c:pt>
                <c:pt idx="25">
                  <c:v>Portogallo</c:v>
                </c:pt>
                <c:pt idx="26">
                  <c:v>Croazia</c:v>
                </c:pt>
                <c:pt idx="27">
                  <c:v>Romania</c:v>
                </c:pt>
              </c:strCache>
            </c:strRef>
          </c:cat>
          <c:val>
            <c:numRef>
              <c:f>'Tab 3.1, Graf 3.1-3.2-3.3-3.4'!$AK$51:$AK$78</c:f>
              <c:numCache>
                <c:formatCode>#,##0</c:formatCode>
                <c:ptCount val="28"/>
                <c:pt idx="0">
                  <c:v>7401.7943435224615</c:v>
                </c:pt>
                <c:pt idx="1">
                  <c:v>6420.8968232816178</c:v>
                </c:pt>
                <c:pt idx="2">
                  <c:v>6312.4307426492705</c:v>
                </c:pt>
                <c:pt idx="3">
                  <c:v>5671.210102019144</c:v>
                </c:pt>
                <c:pt idx="4">
                  <c:v>5182.2683237558813</c:v>
                </c:pt>
                <c:pt idx="5">
                  <c:v>5181.1738591283211</c:v>
                </c:pt>
                <c:pt idx="6">
                  <c:v>4439.8970296909674</c:v>
                </c:pt>
                <c:pt idx="7">
                  <c:v>4086.1223025141599</c:v>
                </c:pt>
                <c:pt idx="8">
                  <c:v>3914.6214583728597</c:v>
                </c:pt>
                <c:pt idx="9">
                  <c:v>3817.440846022625</c:v>
                </c:pt>
                <c:pt idx="10">
                  <c:v>3815.9709043876205</c:v>
                </c:pt>
                <c:pt idx="11">
                  <c:v>3403.3650053540141</c:v>
                </c:pt>
                <c:pt idx="12">
                  <c:v>3385.1986012160583</c:v>
                </c:pt>
                <c:pt idx="13">
                  <c:v>3328.7228167774401</c:v>
                </c:pt>
                <c:pt idx="14">
                  <c:v>3173.9140541899997</c:v>
                </c:pt>
                <c:pt idx="15">
                  <c:v>3142.734126839287</c:v>
                </c:pt>
                <c:pt idx="16">
                  <c:v>3105.9717205333827</c:v>
                </c:pt>
                <c:pt idx="17">
                  <c:v>2920.0733743999072</c:v>
                </c:pt>
                <c:pt idx="18">
                  <c:v>2827.806070981751</c:v>
                </c:pt>
                <c:pt idx="19">
                  <c:v>2781.6064510473229</c:v>
                </c:pt>
                <c:pt idx="20">
                  <c:v>2728.1231787942279</c:v>
                </c:pt>
                <c:pt idx="21">
                  <c:v>2695.9442759176795</c:v>
                </c:pt>
                <c:pt idx="22">
                  <c:v>2651.4033596234963</c:v>
                </c:pt>
                <c:pt idx="23">
                  <c:v>2512.7626793382951</c:v>
                </c:pt>
                <c:pt idx="24">
                  <c:v>2439.09675749707</c:v>
                </c:pt>
                <c:pt idx="25">
                  <c:v>2433.1948374751519</c:v>
                </c:pt>
                <c:pt idx="26">
                  <c:v>2140.1488916299286</c:v>
                </c:pt>
                <c:pt idx="27">
                  <c:v>1712.0860826331457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0A5-482B-A02B-0E690F77C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25440"/>
        <c:axId val="207335424"/>
      </c:barChart>
      <c:catAx>
        <c:axId val="207325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it-IT"/>
          </a:p>
        </c:txPr>
        <c:crossAx val="207335424"/>
        <c:crosses val="autoZero"/>
        <c:auto val="1"/>
        <c:lblAlgn val="ctr"/>
        <c:lblOffset val="100"/>
        <c:noMultiLvlLbl val="0"/>
      </c:catAx>
      <c:valAx>
        <c:axId val="20733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07325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86342592592593E-2"/>
          <c:y val="2.5198412698412699E-2"/>
          <c:w val="0.56275462962962963"/>
          <c:h val="0.944563492063492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2D2-4CCD-BA88-7ED59FDB8862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2D2-4CCD-BA88-7ED59FDB8862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A2D2-4CCD-BA88-7ED59FDB8862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A2D2-4CCD-BA88-7ED59FDB886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2D2-4CCD-BA88-7ED59FDB8862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A2D2-4CCD-BA88-7ED59FDB8862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2D2-4CCD-BA88-7ED59FDB8862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2D2-4CCD-BA88-7ED59FDB8862}"/>
              </c:ext>
            </c:extLst>
          </c:dPt>
          <c:dPt>
            <c:idx val="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2D2-4CCD-BA88-7ED59FDB8862}"/>
              </c:ext>
            </c:extLst>
          </c:dPt>
          <c:dLbls>
            <c:dLbl>
              <c:idx val="0"/>
              <c:layout>
                <c:manualLayout>
                  <c:x val="-0.18560254531420053"/>
                  <c:y val="-0.11218136348142524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2D2-4CCD-BA88-7ED59FDB8862}"/>
                </c:ext>
              </c:extLst>
            </c:dLbl>
            <c:dLbl>
              <c:idx val="1"/>
              <c:layout>
                <c:manualLayout>
                  <c:x val="-2.8970949074074021E-2"/>
                  <c:y val="-4.7721626984127075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8.2398611111111103E-2"/>
                      <c:h val="0.118583730158730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2D2-4CCD-BA88-7ED59FDB8862}"/>
                </c:ext>
              </c:extLst>
            </c:dLbl>
            <c:dLbl>
              <c:idx val="2"/>
              <c:layout>
                <c:manualLayout>
                  <c:x val="-6.7508101851851965E-2"/>
                  <c:y val="6.6588095238095238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2D2-4CCD-BA88-7ED59FDB8862}"/>
                </c:ext>
              </c:extLst>
            </c:dLbl>
            <c:dLbl>
              <c:idx val="3"/>
              <c:layout>
                <c:manualLayout>
                  <c:x val="-1.6242501687655994E-2"/>
                  <c:y val="-0.13699959858983549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2D2-4CCD-BA88-7ED59FDB8862}"/>
                </c:ext>
              </c:extLst>
            </c:dLbl>
            <c:dLbl>
              <c:idx val="4"/>
              <c:layout>
                <c:manualLayout>
                  <c:x val="9.1205238891933951E-2"/>
                  <c:y val="1.30924190879379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2D2-4CCD-BA88-7ED59FDB8862}"/>
                </c:ext>
              </c:extLst>
            </c:dLbl>
            <c:dLbl>
              <c:idx val="5"/>
              <c:layout>
                <c:manualLayout>
                  <c:x val="-9.6619907407407404E-2"/>
                  <c:y val="0.1198333333333333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2D2-4CCD-BA88-7ED59FDB8862}"/>
                </c:ext>
              </c:extLst>
            </c:dLbl>
            <c:dLbl>
              <c:idx val="6"/>
              <c:layout>
                <c:manualLayout>
                  <c:x val="-8.102314814814815E-2"/>
                  <c:y val="-3.555039682539683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2D2-4CCD-BA88-7ED59FDB8862}"/>
                </c:ext>
              </c:extLst>
            </c:dLbl>
            <c:dLbl>
              <c:idx val="7"/>
              <c:layout>
                <c:manualLayout>
                  <c:x val="-2.4250000000000001E-3"/>
                  <c:y val="1.926944444444444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2D2-4CCD-BA88-7ED59FDB8862}"/>
                </c:ext>
              </c:extLst>
            </c:dLbl>
            <c:dLbl>
              <c:idx val="8"/>
              <c:layout>
                <c:manualLayout>
                  <c:x val="-6.5023148148148149E-3"/>
                  <c:y val="0.148431746031746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2D2-4CCD-BA88-7ED59FDB8862}"/>
                </c:ext>
              </c:extLst>
            </c:dLbl>
            <c:dLbl>
              <c:idx val="9"/>
              <c:layout>
                <c:manualLayout>
                  <c:x val="-0.17262624292331208"/>
                  <c:y val="0.10934239893879891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2D2-4CCD-BA88-7ED59FDB886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3.5'!$L$14:$L$23</c:f>
              <c:strCache>
                <c:ptCount val="10"/>
                <c:pt idx="0">
                  <c:v>Combustibili solidi fossili</c:v>
                </c:pt>
                <c:pt idx="1">
                  <c:v>Torba e derivati della torba</c:v>
                </c:pt>
                <c:pt idx="2">
                  <c:v>Scisti bituminosi e sabbie bituminose</c:v>
                </c:pt>
                <c:pt idx="3">
                  <c:v>Gas naturale</c:v>
                </c:pt>
                <c:pt idx="4">
                  <c:v>Petrolio e prodotti petroliferi</c:v>
                </c:pt>
                <c:pt idx="5">
                  <c:v>Rinnovabili</c:v>
                </c:pt>
                <c:pt idx="6">
                  <c:v>Rifiuti non rinnovabili</c:v>
                </c:pt>
                <c:pt idx="7">
                  <c:v>Elettricità</c:v>
                </c:pt>
                <c:pt idx="8">
                  <c:v>Heat</c:v>
                </c:pt>
                <c:pt idx="9">
                  <c:v>Energia nucleare</c:v>
                </c:pt>
              </c:strCache>
            </c:strRef>
          </c:cat>
          <c:val>
            <c:numRef>
              <c:f>'Graf 3.5'!$M$14:$M$23</c:f>
              <c:numCache>
                <c:formatCode>#,##0</c:formatCode>
                <c:ptCount val="10"/>
                <c:pt idx="0">
                  <c:v>169040.76699999999</c:v>
                </c:pt>
                <c:pt idx="1">
                  <c:v>2304.2179999999998</c:v>
                </c:pt>
                <c:pt idx="2">
                  <c:v>2954.915</c:v>
                </c:pt>
                <c:pt idx="3">
                  <c:v>335860.85399999999</c:v>
                </c:pt>
                <c:pt idx="4">
                  <c:v>545553.07299999997</c:v>
                </c:pt>
                <c:pt idx="5">
                  <c:v>229716.75599999999</c:v>
                </c:pt>
                <c:pt idx="6">
                  <c:v>13901.022999999999</c:v>
                </c:pt>
                <c:pt idx="7">
                  <c:v>253.20099999999999</c:v>
                </c:pt>
                <c:pt idx="8">
                  <c:v>1090.7439999999999</c:v>
                </c:pt>
                <c:pt idx="9">
                  <c:v>196927.853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2D2-4CCD-BA88-7ED59FDB8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0"/>
      </c:pieChart>
    </c:plotArea>
    <c:legend>
      <c:legendPos val="r"/>
      <c:layout>
        <c:manualLayout>
          <c:xMode val="edge"/>
          <c:yMode val="edge"/>
          <c:x val="0.6668291666666667"/>
          <c:y val="6.3204365079365096E-2"/>
          <c:w val="0.33317083333333336"/>
          <c:h val="0.8836706349206349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86342592592593E-2"/>
          <c:y val="3.4951190476190483E-2"/>
          <c:w val="0.54573072840483727"/>
          <c:h val="0.934810317460317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FF3-4257-85E5-CBDEE5E3726D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9FF3-4257-85E5-CBDEE5E3726D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FF3-4257-85E5-CBDEE5E3726D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9FF3-4257-85E5-CBDEE5E3726D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9FF3-4257-85E5-CBDEE5E3726D}"/>
              </c:ext>
            </c:extLst>
          </c:dPt>
          <c:dPt>
            <c:idx val="5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FF3-4257-85E5-CBDEE5E3726D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9FF3-4257-85E5-CBDEE5E3726D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FF3-4257-85E5-CBDEE5E3726D}"/>
              </c:ext>
            </c:extLst>
          </c:dPt>
          <c:dLbls>
            <c:dLbl>
              <c:idx val="0"/>
              <c:layout>
                <c:manualLayout>
                  <c:x val="-7.5618012700116269E-2"/>
                  <c:y val="9.72152541214824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F3-4257-85E5-CBDEE5E3726D}"/>
                </c:ext>
              </c:extLst>
            </c:dLbl>
            <c:dLbl>
              <c:idx val="1"/>
              <c:layout>
                <c:manualLayout>
                  <c:x val="-0.20846686703865369"/>
                  <c:y val="-0.1954792801980552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F3-4257-85E5-CBDEE5E3726D}"/>
                </c:ext>
              </c:extLst>
            </c:dLbl>
            <c:dLbl>
              <c:idx val="2"/>
              <c:layout>
                <c:manualLayout>
                  <c:x val="4.1329154772765289E-2"/>
                  <c:y val="-3.0344013621997436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F3-4257-85E5-CBDEE5E3726D}"/>
                </c:ext>
              </c:extLst>
            </c:dLbl>
            <c:dLbl>
              <c:idx val="3"/>
              <c:layout>
                <c:manualLayout>
                  <c:x val="-7.3552612009624124E-2"/>
                  <c:y val="0.14261108466058825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F3-4257-85E5-CBDEE5E3726D}"/>
                </c:ext>
              </c:extLst>
            </c:dLbl>
            <c:dLbl>
              <c:idx val="4"/>
              <c:layout>
                <c:manualLayout>
                  <c:x val="-7.9436820970394034E-2"/>
                  <c:y val="-4.9930549357920656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F3-4257-85E5-CBDEE5E3726D}"/>
                </c:ext>
              </c:extLst>
            </c:dLbl>
            <c:dLbl>
              <c:idx val="5"/>
              <c:layout>
                <c:manualLayout>
                  <c:x val="-3.1879902831787148E-2"/>
                  <c:y val="5.4923604293712722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F3-4257-85E5-CBDEE5E3726D}"/>
                </c:ext>
              </c:extLst>
            </c:dLbl>
            <c:dLbl>
              <c:idx val="6"/>
              <c:layout>
                <c:manualLayout>
                  <c:x val="3.6681481481481482E-2"/>
                  <c:y val="-3.0417460317460319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F3-4257-85E5-CBDEE5E3726D}"/>
                </c:ext>
              </c:extLst>
            </c:dLbl>
            <c:dLbl>
              <c:idx val="7"/>
              <c:layout>
                <c:manualLayout>
                  <c:x val="0.12112037037037036"/>
                  <c:y val="0.19074523809523811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F3-4257-85E5-CBDEE5E3726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'Graf 3.6'!$K$13:$K$18</c:f>
              <c:strCache>
                <c:ptCount val="6"/>
                <c:pt idx="0">
                  <c:v>Combustibili solidi fossili</c:v>
                </c:pt>
                <c:pt idx="1">
                  <c:v>Gas naturale</c:v>
                </c:pt>
                <c:pt idx="2">
                  <c:v>Petrolio e prodotti petroliferi</c:v>
                </c:pt>
                <c:pt idx="3">
                  <c:v>Rinnovabili</c:v>
                </c:pt>
                <c:pt idx="4">
                  <c:v>Rifiuti non rinnovabili</c:v>
                </c:pt>
                <c:pt idx="5">
                  <c:v>Elettricità</c:v>
                </c:pt>
              </c:strCache>
            </c:strRef>
          </c:cat>
          <c:val>
            <c:numRef>
              <c:f>'Graf 3.6'!$L$13:$L$18</c:f>
              <c:numCache>
                <c:formatCode>#,##0</c:formatCode>
                <c:ptCount val="6"/>
                <c:pt idx="0">
                  <c:v>6480.37</c:v>
                </c:pt>
                <c:pt idx="1">
                  <c:v>60949.061000000002</c:v>
                </c:pt>
                <c:pt idx="2">
                  <c:v>56682.993000000002</c:v>
                </c:pt>
                <c:pt idx="3">
                  <c:v>29512.128000000001</c:v>
                </c:pt>
                <c:pt idx="4">
                  <c:v>1182.3309999999999</c:v>
                </c:pt>
                <c:pt idx="5">
                  <c:v>3279.556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FF3-4257-85E5-CBDEE5E37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</c:plotArea>
    <c:legend>
      <c:legendPos val="r"/>
      <c:layout>
        <c:manualLayout>
          <c:xMode val="edge"/>
          <c:yMode val="edge"/>
          <c:x val="0.66098379629629633"/>
          <c:y val="6.3204365079365096E-2"/>
          <c:w val="0.3213773148148148"/>
          <c:h val="0.88367063492063491"/>
        </c:manualLayout>
      </c:layout>
      <c:overlay val="0"/>
      <c:txPr>
        <a:bodyPr/>
        <a:lstStyle/>
        <a:p>
          <a:pPr rtl="0">
            <a:defRPr sz="8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90740740740734E-2"/>
          <c:y val="3.2963018259351731E-2"/>
          <c:w val="0.88832592592592596"/>
          <c:h val="0.76419160794992869"/>
        </c:manualLayout>
      </c:layout>
      <c:areaChart>
        <c:grouping val="stacked"/>
        <c:varyColors val="0"/>
        <c:ser>
          <c:idx val="0"/>
          <c:order val="0"/>
          <c:tx>
            <c:strRef>
              <c:f>'Tab 3.2, Graf 3.7-3.9'!$A$13</c:f>
              <c:strCache>
                <c:ptCount val="1"/>
                <c:pt idx="0">
                  <c:v>Combustibili solidi fossili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3.7-3.9'!$D$13:$AF$13</c:f>
              <c:numCache>
                <c:formatCode>#,##0.000</c:formatCode>
                <c:ptCount val="29"/>
                <c:pt idx="0">
                  <c:v>361883.18900000001</c:v>
                </c:pt>
                <c:pt idx="1">
                  <c:v>336866.52</c:v>
                </c:pt>
                <c:pt idx="2">
                  <c:v>320538.96100000001</c:v>
                </c:pt>
                <c:pt idx="3">
                  <c:v>313748.609</c:v>
                </c:pt>
                <c:pt idx="4">
                  <c:v>310985.92</c:v>
                </c:pt>
                <c:pt idx="5">
                  <c:v>310522.67200000002</c:v>
                </c:pt>
                <c:pt idx="6">
                  <c:v>302061.652</c:v>
                </c:pt>
                <c:pt idx="7">
                  <c:v>287605.73599999998</c:v>
                </c:pt>
                <c:pt idx="8">
                  <c:v>272774.20600000001</c:v>
                </c:pt>
                <c:pt idx="9">
                  <c:v>279027.473</c:v>
                </c:pt>
                <c:pt idx="10">
                  <c:v>278227.50799999997</c:v>
                </c:pt>
                <c:pt idx="11">
                  <c:v>278123.00400000002</c:v>
                </c:pt>
                <c:pt idx="12">
                  <c:v>285424.35200000001</c:v>
                </c:pt>
                <c:pt idx="13">
                  <c:v>283902.80900000001</c:v>
                </c:pt>
                <c:pt idx="14">
                  <c:v>274253.40899999999</c:v>
                </c:pt>
                <c:pt idx="15">
                  <c:v>281811.42</c:v>
                </c:pt>
                <c:pt idx="16">
                  <c:v>282735.75099999999</c:v>
                </c:pt>
                <c:pt idx="17">
                  <c:v>261491.23</c:v>
                </c:pt>
                <c:pt idx="18">
                  <c:v>231679.64199999999</c:v>
                </c:pt>
                <c:pt idx="19">
                  <c:v>245082.58</c:v>
                </c:pt>
                <c:pt idx="20">
                  <c:v>250532.31</c:v>
                </c:pt>
                <c:pt idx="21">
                  <c:v>248797.43400000001</c:v>
                </c:pt>
                <c:pt idx="22">
                  <c:v>244960.11600000001</c:v>
                </c:pt>
                <c:pt idx="23">
                  <c:v>232686.39499999999</c:v>
                </c:pt>
                <c:pt idx="24">
                  <c:v>234016.628</c:v>
                </c:pt>
                <c:pt idx="25">
                  <c:v>224550.72099999999</c:v>
                </c:pt>
                <c:pt idx="26">
                  <c:v>218813.09</c:v>
                </c:pt>
                <c:pt idx="27">
                  <c:v>210465.16</c:v>
                </c:pt>
                <c:pt idx="28">
                  <c:v>169040.76699999999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7-494D-B409-BFC38808CFA9}"/>
            </c:ext>
          </c:extLst>
        </c:ser>
        <c:ser>
          <c:idx val="1"/>
          <c:order val="1"/>
          <c:tx>
            <c:strRef>
              <c:f>'Tab 3.2, Graf 3.7-3.9'!$A$17</c:f>
              <c:strCache>
                <c:ptCount val="1"/>
                <c:pt idx="0">
                  <c:v>Gas naturale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3.7-3.9'!$D$17:$AF$17</c:f>
              <c:numCache>
                <c:formatCode>#,##0.000</c:formatCode>
                <c:ptCount val="29"/>
                <c:pt idx="0">
                  <c:v>255840.62400000001</c:v>
                </c:pt>
                <c:pt idx="1">
                  <c:v>247244.03</c:v>
                </c:pt>
                <c:pt idx="2">
                  <c:v>251696.87</c:v>
                </c:pt>
                <c:pt idx="3">
                  <c:v>249029.58199999999</c:v>
                </c:pt>
                <c:pt idx="4">
                  <c:v>270556.005</c:v>
                </c:pt>
                <c:pt idx="5">
                  <c:v>293533.97700000001</c:v>
                </c:pt>
                <c:pt idx="6">
                  <c:v>285729.89899999998</c:v>
                </c:pt>
                <c:pt idx="7">
                  <c:v>294035.29700000002</c:v>
                </c:pt>
                <c:pt idx="8">
                  <c:v>300647.011</c:v>
                </c:pt>
                <c:pt idx="9">
                  <c:v>308597.40500000003</c:v>
                </c:pt>
                <c:pt idx="10">
                  <c:v>319655.36099999998</c:v>
                </c:pt>
                <c:pt idx="11">
                  <c:v>321954.02500000002</c:v>
                </c:pt>
                <c:pt idx="12">
                  <c:v>338619.511</c:v>
                </c:pt>
                <c:pt idx="13">
                  <c:v>347497.86499999999</c:v>
                </c:pt>
                <c:pt idx="14">
                  <c:v>359654.76199999999</c:v>
                </c:pt>
                <c:pt idx="15">
                  <c:v>359123.04200000002</c:v>
                </c:pt>
                <c:pt idx="16">
                  <c:v>352987.38400000002</c:v>
                </c:pt>
                <c:pt idx="17">
                  <c:v>359233.18199999997</c:v>
                </c:pt>
                <c:pt idx="18">
                  <c:v>337641.68199999997</c:v>
                </c:pt>
                <c:pt idx="19">
                  <c:v>362786.25900000002</c:v>
                </c:pt>
                <c:pt idx="20">
                  <c:v>333469.24300000002</c:v>
                </c:pt>
                <c:pt idx="21">
                  <c:v>327370.09399999998</c:v>
                </c:pt>
                <c:pt idx="22">
                  <c:v>321335.76500000001</c:v>
                </c:pt>
                <c:pt idx="23">
                  <c:v>283478.67099999997</c:v>
                </c:pt>
                <c:pt idx="24">
                  <c:v>296067.82500000001</c:v>
                </c:pt>
                <c:pt idx="25">
                  <c:v>313340.53399999999</c:v>
                </c:pt>
                <c:pt idx="26">
                  <c:v>330905.10600000003</c:v>
                </c:pt>
                <c:pt idx="27">
                  <c:v>324881.87699999998</c:v>
                </c:pt>
                <c:pt idx="28">
                  <c:v>335860.85399999999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47-494D-B409-BFC38808CFA9}"/>
            </c:ext>
          </c:extLst>
        </c:ser>
        <c:ser>
          <c:idx val="2"/>
          <c:order val="2"/>
          <c:tx>
            <c:strRef>
              <c:f>'Tab 3.2, Graf 3.7-3.9'!$A$18</c:f>
              <c:strCache>
                <c:ptCount val="1"/>
                <c:pt idx="0">
                  <c:v>Petrolio e prodotti petroliferi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3.7-3.9'!$D$18:$AF$18</c:f>
              <c:numCache>
                <c:formatCode>#,##0.000</c:formatCode>
                <c:ptCount val="29"/>
                <c:pt idx="0">
                  <c:v>585006.53200000001</c:v>
                </c:pt>
                <c:pt idx="1">
                  <c:v>577914.00300000003</c:v>
                </c:pt>
                <c:pt idx="2">
                  <c:v>578985.62699999998</c:v>
                </c:pt>
                <c:pt idx="3">
                  <c:v>580196.88</c:v>
                </c:pt>
                <c:pt idx="4">
                  <c:v>603057.74199999997</c:v>
                </c:pt>
                <c:pt idx="5">
                  <c:v>617895.554</c:v>
                </c:pt>
                <c:pt idx="6">
                  <c:v>621796.277</c:v>
                </c:pt>
                <c:pt idx="7">
                  <c:v>638440.598</c:v>
                </c:pt>
                <c:pt idx="8">
                  <c:v>628222.75699999998</c:v>
                </c:pt>
                <c:pt idx="9">
                  <c:v>620196.32700000005</c:v>
                </c:pt>
                <c:pt idx="10">
                  <c:v>637904.68700000003</c:v>
                </c:pt>
                <c:pt idx="11">
                  <c:v>636144.76399999997</c:v>
                </c:pt>
                <c:pt idx="12">
                  <c:v>642287.18900000001</c:v>
                </c:pt>
                <c:pt idx="13">
                  <c:v>647004.402</c:v>
                </c:pt>
                <c:pt idx="14">
                  <c:v>645760.99699999997</c:v>
                </c:pt>
                <c:pt idx="15">
                  <c:v>647125.25100000005</c:v>
                </c:pt>
                <c:pt idx="16">
                  <c:v>632060.58299999998</c:v>
                </c:pt>
                <c:pt idx="17">
                  <c:v>628734.81299999997</c:v>
                </c:pt>
                <c:pt idx="18">
                  <c:v>589219.06099999999</c:v>
                </c:pt>
                <c:pt idx="19">
                  <c:v>585456.68999999994</c:v>
                </c:pt>
                <c:pt idx="20">
                  <c:v>570274.45200000005</c:v>
                </c:pt>
                <c:pt idx="21">
                  <c:v>544903.53899999999</c:v>
                </c:pt>
                <c:pt idx="22">
                  <c:v>530365.47199999995</c:v>
                </c:pt>
                <c:pt idx="23">
                  <c:v>525268.02500000002</c:v>
                </c:pt>
                <c:pt idx="24">
                  <c:v>531073.91099999996</c:v>
                </c:pt>
                <c:pt idx="25">
                  <c:v>537751.57900000003</c:v>
                </c:pt>
                <c:pt idx="26">
                  <c:v>551918.94999999995</c:v>
                </c:pt>
                <c:pt idx="27">
                  <c:v>547179.30900000001</c:v>
                </c:pt>
                <c:pt idx="28">
                  <c:v>545553.07299999997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47-494D-B409-BFC38808CFA9}"/>
            </c:ext>
          </c:extLst>
        </c:ser>
        <c:ser>
          <c:idx val="3"/>
          <c:order val="3"/>
          <c:tx>
            <c:strRef>
              <c:f>'Tab 3.2, Graf 3.7-3.9'!$A$19</c:f>
              <c:strCache>
                <c:ptCount val="1"/>
                <c:pt idx="0">
                  <c:v>Tot. rinnovabili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3.7-3.9'!$D$19:$AF$19</c:f>
              <c:numCache>
                <c:formatCode>#,##0.000</c:formatCode>
                <c:ptCount val="29"/>
                <c:pt idx="0">
                  <c:v>74214.945999999996</c:v>
                </c:pt>
                <c:pt idx="1">
                  <c:v>75839.074999999997</c:v>
                </c:pt>
                <c:pt idx="2">
                  <c:v>80421.918000000005</c:v>
                </c:pt>
                <c:pt idx="3">
                  <c:v>80862.092999999993</c:v>
                </c:pt>
                <c:pt idx="4">
                  <c:v>82978.881999999998</c:v>
                </c:pt>
                <c:pt idx="5">
                  <c:v>86782.755999999994</c:v>
                </c:pt>
                <c:pt idx="6">
                  <c:v>90012.638999999996</c:v>
                </c:pt>
                <c:pt idx="7">
                  <c:v>92387.145000000004</c:v>
                </c:pt>
                <c:pt idx="8">
                  <c:v>92702.722999999998</c:v>
                </c:pt>
                <c:pt idx="9">
                  <c:v>96499.862999999998</c:v>
                </c:pt>
                <c:pt idx="10">
                  <c:v>99779.183000000005</c:v>
                </c:pt>
                <c:pt idx="11">
                  <c:v>98042.051999999996</c:v>
                </c:pt>
                <c:pt idx="12">
                  <c:v>106553.738</c:v>
                </c:pt>
                <c:pt idx="13">
                  <c:v>112709.61</c:v>
                </c:pt>
                <c:pt idx="14">
                  <c:v>120032.235</c:v>
                </c:pt>
                <c:pt idx="15">
                  <c:v>128051.376</c:v>
                </c:pt>
                <c:pt idx="16">
                  <c:v>138124.65100000001</c:v>
                </c:pt>
                <c:pt idx="17">
                  <c:v>148818.53099999999</c:v>
                </c:pt>
                <c:pt idx="18">
                  <c:v>155914.13</c:v>
                </c:pt>
                <c:pt idx="19">
                  <c:v>173476.478</c:v>
                </c:pt>
                <c:pt idx="20">
                  <c:v>170584.55900000001</c:v>
                </c:pt>
                <c:pt idx="21">
                  <c:v>188593.87700000001</c:v>
                </c:pt>
                <c:pt idx="22">
                  <c:v>198011.41200000001</c:v>
                </c:pt>
                <c:pt idx="23">
                  <c:v>198367.59299999999</c:v>
                </c:pt>
                <c:pt idx="24">
                  <c:v>204142.83100000001</c:v>
                </c:pt>
                <c:pt idx="25">
                  <c:v>207894.758</c:v>
                </c:pt>
                <c:pt idx="26">
                  <c:v>215730.91200000001</c:v>
                </c:pt>
                <c:pt idx="27">
                  <c:v>222493.70199999999</c:v>
                </c:pt>
                <c:pt idx="28">
                  <c:v>229716.75599999999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47-494D-B409-BFC38808CFA9}"/>
            </c:ext>
          </c:extLst>
        </c:ser>
        <c:ser>
          <c:idx val="4"/>
          <c:order val="4"/>
          <c:tx>
            <c:strRef>
              <c:f>'Tab 3.2, Graf 3.7-3.9'!$A$30</c:f>
              <c:strCache>
                <c:ptCount val="1"/>
                <c:pt idx="0">
                  <c:v>Rifiuti   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3.7-3.9'!$D$30:$AF$30</c:f>
              <c:numCache>
                <c:formatCode>#,##0.000</c:formatCode>
                <c:ptCount val="29"/>
                <c:pt idx="0">
                  <c:v>3916.6439999999998</c:v>
                </c:pt>
                <c:pt idx="1">
                  <c:v>4378.2839999999997</c:v>
                </c:pt>
                <c:pt idx="2">
                  <c:v>4352.3459999999995</c:v>
                </c:pt>
                <c:pt idx="3">
                  <c:v>4742.8590000000004</c:v>
                </c:pt>
                <c:pt idx="4">
                  <c:v>5493.3819999999996</c:v>
                </c:pt>
                <c:pt idx="5">
                  <c:v>5577.6490000000003</c:v>
                </c:pt>
                <c:pt idx="6">
                  <c:v>5742.5479999999998</c:v>
                </c:pt>
                <c:pt idx="7">
                  <c:v>5625.8959999999997</c:v>
                </c:pt>
                <c:pt idx="8">
                  <c:v>5554.576</c:v>
                </c:pt>
                <c:pt idx="9">
                  <c:v>5873.491</c:v>
                </c:pt>
                <c:pt idx="10">
                  <c:v>6494.9350000000004</c:v>
                </c:pt>
                <c:pt idx="11">
                  <c:v>6334.0159999999996</c:v>
                </c:pt>
                <c:pt idx="12">
                  <c:v>6052.1270000000004</c:v>
                </c:pt>
                <c:pt idx="13">
                  <c:v>6553.9390000000003</c:v>
                </c:pt>
                <c:pt idx="14">
                  <c:v>7185.0680000000002</c:v>
                </c:pt>
                <c:pt idx="15">
                  <c:v>7913.2359999999999</c:v>
                </c:pt>
                <c:pt idx="16">
                  <c:v>8388.5229999999992</c:v>
                </c:pt>
                <c:pt idx="17">
                  <c:v>9101.9989999999998</c:v>
                </c:pt>
                <c:pt idx="18">
                  <c:v>9901.6659999999993</c:v>
                </c:pt>
                <c:pt idx="19">
                  <c:v>10530.092000000001</c:v>
                </c:pt>
                <c:pt idx="20">
                  <c:v>11162.503000000001</c:v>
                </c:pt>
                <c:pt idx="21">
                  <c:v>11290.873</c:v>
                </c:pt>
                <c:pt idx="22">
                  <c:v>11783.326999999999</c:v>
                </c:pt>
                <c:pt idx="23">
                  <c:v>12324.644</c:v>
                </c:pt>
                <c:pt idx="24">
                  <c:v>12490.584999999999</c:v>
                </c:pt>
                <c:pt idx="25">
                  <c:v>13480.217000000001</c:v>
                </c:pt>
                <c:pt idx="26">
                  <c:v>13540.572</c:v>
                </c:pt>
                <c:pt idx="27">
                  <c:v>13610.213</c:v>
                </c:pt>
                <c:pt idx="28">
                  <c:v>13901.022999999999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47-494D-B409-BFC38808CFA9}"/>
            </c:ext>
          </c:extLst>
        </c:ser>
        <c:ser>
          <c:idx val="5"/>
          <c:order val="5"/>
          <c:tx>
            <c:strRef>
              <c:f>'Tab 3.2, Graf 3.7-3.9'!$A$33</c:f>
              <c:strCache>
                <c:ptCount val="1"/>
                <c:pt idx="0">
                  <c:v>Nucleare</c:v>
                </c:pt>
              </c:strCache>
            </c:strRef>
          </c:tx>
          <c:spPr>
            <a:solidFill>
              <a:srgbClr val="F9BFF2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3.7-3.9'!$D$33:$AF$33</c:f>
              <c:numCache>
                <c:formatCode>#,##0.000</c:formatCode>
                <c:ptCount val="29"/>
                <c:pt idx="0">
                  <c:v>193463.9</c:v>
                </c:pt>
                <c:pt idx="1">
                  <c:v>193848.06599999999</c:v>
                </c:pt>
                <c:pt idx="2">
                  <c:v>199597.807</c:v>
                </c:pt>
                <c:pt idx="3">
                  <c:v>198979.163</c:v>
                </c:pt>
                <c:pt idx="4">
                  <c:v>204531.54300000001</c:v>
                </c:pt>
                <c:pt idx="5">
                  <c:v>214742.24900000001</c:v>
                </c:pt>
                <c:pt idx="6">
                  <c:v>216856.09</c:v>
                </c:pt>
                <c:pt idx="7">
                  <c:v>215220.62100000001</c:v>
                </c:pt>
                <c:pt idx="8">
                  <c:v>219054.5</c:v>
                </c:pt>
                <c:pt idx="9">
                  <c:v>222051.37599999999</c:v>
                </c:pt>
                <c:pt idx="10">
                  <c:v>229690.041</c:v>
                </c:pt>
                <c:pt idx="11">
                  <c:v>233158.052</c:v>
                </c:pt>
                <c:pt idx="12">
                  <c:v>234409.959</c:v>
                </c:pt>
                <c:pt idx="13">
                  <c:v>239962.44099999999</c:v>
                </c:pt>
                <c:pt idx="14">
                  <c:v>236774.26</c:v>
                </c:pt>
                <c:pt idx="15">
                  <c:v>236349.42300000001</c:v>
                </c:pt>
                <c:pt idx="16">
                  <c:v>225455.389</c:v>
                </c:pt>
                <c:pt idx="17">
                  <c:v>228671.21</c:v>
                </c:pt>
                <c:pt idx="18">
                  <c:v>212994.28700000001</c:v>
                </c:pt>
                <c:pt idx="19">
                  <c:v>220504.095</c:v>
                </c:pt>
                <c:pt idx="20">
                  <c:v>216213.06200000001</c:v>
                </c:pt>
                <c:pt idx="21">
                  <c:v>209106.242</c:v>
                </c:pt>
                <c:pt idx="22">
                  <c:v>207288.753</c:v>
                </c:pt>
                <c:pt idx="23">
                  <c:v>209571.56400000001</c:v>
                </c:pt>
                <c:pt idx="24">
                  <c:v>204299.769</c:v>
                </c:pt>
                <c:pt idx="25">
                  <c:v>197804.22500000001</c:v>
                </c:pt>
                <c:pt idx="26">
                  <c:v>195601.72700000001</c:v>
                </c:pt>
                <c:pt idx="27">
                  <c:v>195737.899</c:v>
                </c:pt>
                <c:pt idx="28">
                  <c:v>196927.853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F47-494D-B409-BFC38808C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262848"/>
        <c:axId val="189272832"/>
      </c:areaChart>
      <c:catAx>
        <c:axId val="1892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272832"/>
        <c:crosses val="autoZero"/>
        <c:auto val="1"/>
        <c:lblAlgn val="ctr"/>
        <c:lblOffset val="100"/>
        <c:noMultiLvlLbl val="0"/>
      </c:catAx>
      <c:valAx>
        <c:axId val="18927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262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539197530864196E-2"/>
          <c:y val="0.90749074074074076"/>
          <c:w val="0.87304847162124977"/>
          <c:h val="7.3694444444444451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13752526014345E-2"/>
          <c:y val="2.5417777777777779E-2"/>
          <c:w val="0.89763128185917584"/>
          <c:h val="0.62766514797472051"/>
        </c:manualLayout>
      </c:layout>
      <c:areaChart>
        <c:grouping val="stacked"/>
        <c:varyColors val="0"/>
        <c:ser>
          <c:idx val="7"/>
          <c:order val="0"/>
          <c:tx>
            <c:strRef>
              <c:f>'Tab 3.2, Graf 3.7-3.9'!$A$25</c:f>
              <c:strCache>
                <c:ptCount val="1"/>
                <c:pt idx="0">
                  <c:v>Biomassa solida (legna, pellet, carbone di legna)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3.7-3.9'!$D$25:$AF$25</c:f>
              <c:numCache>
                <c:formatCode>#,##0.000</c:formatCode>
                <c:ptCount val="29"/>
                <c:pt idx="0">
                  <c:v>42578.85</c:v>
                </c:pt>
                <c:pt idx="1">
                  <c:v>42683.053</c:v>
                </c:pt>
                <c:pt idx="2">
                  <c:v>46109.368000000002</c:v>
                </c:pt>
                <c:pt idx="3">
                  <c:v>45587.302000000003</c:v>
                </c:pt>
                <c:pt idx="4">
                  <c:v>47189.023999999998</c:v>
                </c:pt>
                <c:pt idx="5">
                  <c:v>50071.482000000004</c:v>
                </c:pt>
                <c:pt idx="6">
                  <c:v>52083.455000000002</c:v>
                </c:pt>
                <c:pt idx="7">
                  <c:v>52726.697</c:v>
                </c:pt>
                <c:pt idx="8">
                  <c:v>52320.447</c:v>
                </c:pt>
                <c:pt idx="9">
                  <c:v>53593.792000000001</c:v>
                </c:pt>
                <c:pt idx="10">
                  <c:v>53862.953999999998</c:v>
                </c:pt>
                <c:pt idx="11">
                  <c:v>55425.995999999999</c:v>
                </c:pt>
                <c:pt idx="12">
                  <c:v>61951.705999999998</c:v>
                </c:pt>
                <c:pt idx="13">
                  <c:v>63900.38</c:v>
                </c:pt>
                <c:pt idx="14">
                  <c:v>68695.262000000002</c:v>
                </c:pt>
                <c:pt idx="15">
                  <c:v>71706.434999999998</c:v>
                </c:pt>
                <c:pt idx="16">
                  <c:v>75576.531000000003</c:v>
                </c:pt>
                <c:pt idx="17">
                  <c:v>80128.620999999999</c:v>
                </c:pt>
                <c:pt idx="18">
                  <c:v>81862.644</c:v>
                </c:pt>
                <c:pt idx="19">
                  <c:v>89627.326000000001</c:v>
                </c:pt>
                <c:pt idx="20">
                  <c:v>84307.648000000001</c:v>
                </c:pt>
                <c:pt idx="21">
                  <c:v>91908.316999999995</c:v>
                </c:pt>
                <c:pt idx="22">
                  <c:v>93365.508999999991</c:v>
                </c:pt>
                <c:pt idx="23">
                  <c:v>88028.654999999999</c:v>
                </c:pt>
                <c:pt idx="24">
                  <c:v>90770.319000000003</c:v>
                </c:pt>
                <c:pt idx="25">
                  <c:v>91939.421000000002</c:v>
                </c:pt>
                <c:pt idx="26">
                  <c:v>93297.249000000011</c:v>
                </c:pt>
                <c:pt idx="27">
                  <c:v>93034.02900000001</c:v>
                </c:pt>
                <c:pt idx="28">
                  <c:v>94960.222999999998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DD-4FD2-9CF4-FF266ABB69DF}"/>
            </c:ext>
          </c:extLst>
        </c:ser>
        <c:ser>
          <c:idx val="0"/>
          <c:order val="1"/>
          <c:tx>
            <c:strRef>
              <c:f>'Tab 3.2, Graf 3.7-3.9'!$A$20</c:f>
              <c:strCache>
                <c:ptCount val="1"/>
                <c:pt idx="0">
                  <c:v>Idroelettrico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3.7-3.9'!$D$20:$AF$20</c:f>
              <c:numCache>
                <c:formatCode>#,##0.000</c:formatCode>
                <c:ptCount val="29"/>
                <c:pt idx="0">
                  <c:v>25527.977999999999</c:v>
                </c:pt>
                <c:pt idx="1">
                  <c:v>26582.655999999999</c:v>
                </c:pt>
                <c:pt idx="2">
                  <c:v>27287.946</c:v>
                </c:pt>
                <c:pt idx="3">
                  <c:v>28168.14</c:v>
                </c:pt>
                <c:pt idx="4">
                  <c:v>28118.647000000001</c:v>
                </c:pt>
                <c:pt idx="5">
                  <c:v>28251.225999999999</c:v>
                </c:pt>
                <c:pt idx="6">
                  <c:v>28668.008999999998</c:v>
                </c:pt>
                <c:pt idx="7">
                  <c:v>29601.654999999999</c:v>
                </c:pt>
                <c:pt idx="8">
                  <c:v>29451.416000000001</c:v>
                </c:pt>
                <c:pt idx="9">
                  <c:v>30246.499</c:v>
                </c:pt>
                <c:pt idx="10">
                  <c:v>32249.24</c:v>
                </c:pt>
                <c:pt idx="11">
                  <c:v>27009.728999999999</c:v>
                </c:pt>
                <c:pt idx="12">
                  <c:v>26332.598999999998</c:v>
                </c:pt>
                <c:pt idx="13">
                  <c:v>27921.112000000001</c:v>
                </c:pt>
                <c:pt idx="14">
                  <c:v>26513.421999999999</c:v>
                </c:pt>
                <c:pt idx="15">
                  <c:v>26776.707999999999</c:v>
                </c:pt>
                <c:pt idx="16">
                  <c:v>26596.642</c:v>
                </c:pt>
                <c:pt idx="17">
                  <c:v>28125.362000000001</c:v>
                </c:pt>
                <c:pt idx="18">
                  <c:v>28417.797999999999</c:v>
                </c:pt>
                <c:pt idx="19">
                  <c:v>32101.145</c:v>
                </c:pt>
                <c:pt idx="20">
                  <c:v>26433.891</c:v>
                </c:pt>
                <c:pt idx="21">
                  <c:v>28518.814999999999</c:v>
                </c:pt>
                <c:pt idx="22">
                  <c:v>31643.598999999998</c:v>
                </c:pt>
                <c:pt idx="23">
                  <c:v>31818.572</c:v>
                </c:pt>
                <c:pt idx="24">
                  <c:v>28889.782999999999</c:v>
                </c:pt>
                <c:pt idx="25">
                  <c:v>29715.545999999998</c:v>
                </c:pt>
                <c:pt idx="26">
                  <c:v>25309.198</c:v>
                </c:pt>
                <c:pt idx="27">
                  <c:v>29570.303</c:v>
                </c:pt>
                <c:pt idx="28">
                  <c:v>27502.987000000001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DD-4FD2-9CF4-FF266ABB69DF}"/>
            </c:ext>
          </c:extLst>
        </c:ser>
        <c:ser>
          <c:idx val="1"/>
          <c:order val="2"/>
          <c:tx>
            <c:strRef>
              <c:f>'Tab 3.2, Graf 3.7-3.9'!$A$21</c:f>
              <c:strCache>
                <c:ptCount val="1"/>
                <c:pt idx="0">
                  <c:v>Geotermico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3.7-3.9'!$D$21:$AF$21</c:f>
              <c:numCache>
                <c:formatCode>#,##0.000</c:formatCode>
                <c:ptCount val="29"/>
                <c:pt idx="0">
                  <c:v>3151.4290000000001</c:v>
                </c:pt>
                <c:pt idx="1">
                  <c:v>3420.0120000000002</c:v>
                </c:pt>
                <c:pt idx="2">
                  <c:v>3592.2669999999998</c:v>
                </c:pt>
                <c:pt idx="3">
                  <c:v>3408.4270000000001</c:v>
                </c:pt>
                <c:pt idx="4">
                  <c:v>3438.57</c:v>
                </c:pt>
                <c:pt idx="5">
                  <c:v>3722.7489999999998</c:v>
                </c:pt>
                <c:pt idx="6">
                  <c:v>3845.4430000000002</c:v>
                </c:pt>
                <c:pt idx="7">
                  <c:v>4117.8230000000003</c:v>
                </c:pt>
                <c:pt idx="8">
                  <c:v>4324.3779999999997</c:v>
                </c:pt>
                <c:pt idx="9">
                  <c:v>4586.2479999999996</c:v>
                </c:pt>
                <c:pt idx="10">
                  <c:v>4456.1009999999997</c:v>
                </c:pt>
                <c:pt idx="11">
                  <c:v>4606.3819999999996</c:v>
                </c:pt>
                <c:pt idx="12">
                  <c:v>5218.6390000000001</c:v>
                </c:pt>
                <c:pt idx="13">
                  <c:v>5305.125</c:v>
                </c:pt>
                <c:pt idx="14">
                  <c:v>5311.2629999999999</c:v>
                </c:pt>
                <c:pt idx="15">
                  <c:v>5486.3429999999998</c:v>
                </c:pt>
                <c:pt idx="16">
                  <c:v>5620.9939999999997</c:v>
                </c:pt>
                <c:pt idx="17">
                  <c:v>5620.2790000000005</c:v>
                </c:pt>
                <c:pt idx="18">
                  <c:v>5468.2839999999997</c:v>
                </c:pt>
                <c:pt idx="19">
                  <c:v>5509.7910000000002</c:v>
                </c:pt>
                <c:pt idx="20">
                  <c:v>5806.8670000000002</c:v>
                </c:pt>
                <c:pt idx="21">
                  <c:v>5728.8050000000003</c:v>
                </c:pt>
                <c:pt idx="22">
                  <c:v>5969.3410000000003</c:v>
                </c:pt>
                <c:pt idx="23">
                  <c:v>6209.7659999999996</c:v>
                </c:pt>
                <c:pt idx="24">
                  <c:v>6522.442</c:v>
                </c:pt>
                <c:pt idx="25">
                  <c:v>6716.9889999999996</c:v>
                </c:pt>
                <c:pt idx="26">
                  <c:v>6791.9089999999997</c:v>
                </c:pt>
                <c:pt idx="27">
                  <c:v>6804.4650000000001</c:v>
                </c:pt>
                <c:pt idx="28">
                  <c:v>6918.2929999999997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DD-4FD2-9CF4-FF266ABB69DF}"/>
            </c:ext>
          </c:extLst>
        </c:ser>
        <c:ser>
          <c:idx val="2"/>
          <c:order val="3"/>
          <c:tx>
            <c:strRef>
              <c:f>'Tab 3.2, Graf 3.7-3.9'!$A$22</c:f>
              <c:strCache>
                <c:ptCount val="1"/>
                <c:pt idx="0">
                  <c:v>Eolico e moto ondoso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3.7-3.9'!$D$22:$AF$22</c:f>
              <c:numCache>
                <c:formatCode>#,##0.000</c:formatCode>
                <c:ptCount val="29"/>
                <c:pt idx="0">
                  <c:v>137.816</c:v>
                </c:pt>
                <c:pt idx="1">
                  <c:v>174.869</c:v>
                </c:pt>
                <c:pt idx="2">
                  <c:v>226.28100000000001</c:v>
                </c:pt>
                <c:pt idx="3">
                  <c:v>314.05</c:v>
                </c:pt>
                <c:pt idx="4">
                  <c:v>359.786</c:v>
                </c:pt>
                <c:pt idx="5">
                  <c:v>419.52699999999999</c:v>
                </c:pt>
                <c:pt idx="6">
                  <c:v>619.29700000000003</c:v>
                </c:pt>
                <c:pt idx="7">
                  <c:v>938.81399999999996</c:v>
                </c:pt>
                <c:pt idx="8">
                  <c:v>1192.4009999999998</c:v>
                </c:pt>
                <c:pt idx="9">
                  <c:v>1873.027</c:v>
                </c:pt>
                <c:pt idx="10">
                  <c:v>2254.8070000000002</c:v>
                </c:pt>
                <c:pt idx="11">
                  <c:v>3057.348</c:v>
                </c:pt>
                <c:pt idx="12">
                  <c:v>3765.922</c:v>
                </c:pt>
                <c:pt idx="13">
                  <c:v>4986.7870000000003</c:v>
                </c:pt>
                <c:pt idx="14">
                  <c:v>5896.43</c:v>
                </c:pt>
                <c:pt idx="15">
                  <c:v>6807.89</c:v>
                </c:pt>
                <c:pt idx="16">
                  <c:v>8630.5079999999998</c:v>
                </c:pt>
                <c:pt idx="17">
                  <c:v>9776.4380000000001</c:v>
                </c:pt>
                <c:pt idx="18">
                  <c:v>10748.422</c:v>
                </c:pt>
                <c:pt idx="19">
                  <c:v>12065.224</c:v>
                </c:pt>
                <c:pt idx="20">
                  <c:v>14258.314</c:v>
                </c:pt>
                <c:pt idx="21">
                  <c:v>16158.088</c:v>
                </c:pt>
                <c:pt idx="22">
                  <c:v>18047.154000000002</c:v>
                </c:pt>
                <c:pt idx="23">
                  <c:v>19160.548999999999</c:v>
                </c:pt>
                <c:pt idx="24">
                  <c:v>22673.444</c:v>
                </c:pt>
                <c:pt idx="25">
                  <c:v>22986.534</c:v>
                </c:pt>
                <c:pt idx="26">
                  <c:v>26898.351999999999</c:v>
                </c:pt>
                <c:pt idx="27">
                  <c:v>27599.866999999998</c:v>
                </c:pt>
                <c:pt idx="28">
                  <c:v>31609.137999999999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DD-4FD2-9CF4-FF266ABB69DF}"/>
            </c:ext>
          </c:extLst>
        </c:ser>
        <c:ser>
          <c:idx val="3"/>
          <c:order val="4"/>
          <c:tx>
            <c:strRef>
              <c:f>'Tab 3.2, Graf 3.7-3.9'!$A$28</c:f>
              <c:strCache>
                <c:ptCount val="1"/>
                <c:pt idx="0">
                  <c:v>Biogas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3.7-3.9'!$D$28:$AF$28</c:f>
              <c:numCache>
                <c:formatCode>#,##0.000</c:formatCode>
                <c:ptCount val="29"/>
                <c:pt idx="0">
                  <c:v>487.50799999999998</c:v>
                </c:pt>
                <c:pt idx="1">
                  <c:v>565.274</c:v>
                </c:pt>
                <c:pt idx="2">
                  <c:v>655.75199999999995</c:v>
                </c:pt>
                <c:pt idx="3">
                  <c:v>694.15899999999999</c:v>
                </c:pt>
                <c:pt idx="4">
                  <c:v>782.26800000000003</c:v>
                </c:pt>
                <c:pt idx="5">
                  <c:v>880.93600000000004</c:v>
                </c:pt>
                <c:pt idx="6">
                  <c:v>1027.4680000000001</c:v>
                </c:pt>
                <c:pt idx="7">
                  <c:v>1070.175</c:v>
                </c:pt>
                <c:pt idx="8">
                  <c:v>1094.3679999999999</c:v>
                </c:pt>
                <c:pt idx="9">
                  <c:v>1376.39</c:v>
                </c:pt>
                <c:pt idx="10">
                  <c:v>1772.6110000000001</c:v>
                </c:pt>
                <c:pt idx="11">
                  <c:v>2349.4920000000002</c:v>
                </c:pt>
                <c:pt idx="12">
                  <c:v>2249.7469999999998</c:v>
                </c:pt>
                <c:pt idx="13">
                  <c:v>2344.1559999999999</c:v>
                </c:pt>
                <c:pt idx="14">
                  <c:v>2679.8429999999998</c:v>
                </c:pt>
                <c:pt idx="15">
                  <c:v>3036.2220000000002</c:v>
                </c:pt>
                <c:pt idx="16">
                  <c:v>4332.7839999999997</c:v>
                </c:pt>
                <c:pt idx="17">
                  <c:v>5151.125</c:v>
                </c:pt>
                <c:pt idx="18">
                  <c:v>5934.1719999999996</c:v>
                </c:pt>
                <c:pt idx="19">
                  <c:v>6996.165</c:v>
                </c:pt>
                <c:pt idx="20">
                  <c:v>8670.8240000000005</c:v>
                </c:pt>
                <c:pt idx="21">
                  <c:v>10301.535</c:v>
                </c:pt>
                <c:pt idx="22">
                  <c:v>11890.296</c:v>
                </c:pt>
                <c:pt idx="23">
                  <c:v>12681.151</c:v>
                </c:pt>
                <c:pt idx="24">
                  <c:v>13167.795</c:v>
                </c:pt>
                <c:pt idx="25">
                  <c:v>13558.284</c:v>
                </c:pt>
                <c:pt idx="26">
                  <c:v>13872.742</c:v>
                </c:pt>
                <c:pt idx="27">
                  <c:v>13784.852000000001</c:v>
                </c:pt>
                <c:pt idx="28">
                  <c:v>14078.620999999999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DD-4FD2-9CF4-FF266ABB69DF}"/>
            </c:ext>
          </c:extLst>
        </c:ser>
        <c:ser>
          <c:idx val="4"/>
          <c:order val="5"/>
          <c:tx>
            <c:strRef>
              <c:f>'Tab 3.2, Graf 3.7-3.9'!$A$29</c:f>
              <c:strCache>
                <c:ptCount val="1"/>
                <c:pt idx="0">
                  <c:v>Rifiuti rinnovabili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3.7-3.9'!$D$29:$AF$29</c:f>
              <c:numCache>
                <c:formatCode>#,##0.000</c:formatCode>
                <c:ptCount val="29"/>
                <c:pt idx="0">
                  <c:v>2099.3359999999998</c:v>
                </c:pt>
                <c:pt idx="1">
                  <c:v>2143.2820000000002</c:v>
                </c:pt>
                <c:pt idx="2">
                  <c:v>2228.8629999999998</c:v>
                </c:pt>
                <c:pt idx="3">
                  <c:v>2252.0079999999998</c:v>
                </c:pt>
                <c:pt idx="4">
                  <c:v>2525.2220000000002</c:v>
                </c:pt>
                <c:pt idx="5">
                  <c:v>2747.35</c:v>
                </c:pt>
                <c:pt idx="6">
                  <c:v>2904.51</c:v>
                </c:pt>
                <c:pt idx="7">
                  <c:v>3050.9940000000001</c:v>
                </c:pt>
                <c:pt idx="8">
                  <c:v>3353.4690000000001</c:v>
                </c:pt>
                <c:pt idx="9">
                  <c:v>3536.8690000000001</c:v>
                </c:pt>
                <c:pt idx="10">
                  <c:v>3712.9209999999998</c:v>
                </c:pt>
                <c:pt idx="11">
                  <c:v>3773.5189999999998</c:v>
                </c:pt>
                <c:pt idx="12">
                  <c:v>4596.8029999999999</c:v>
                </c:pt>
                <c:pt idx="13">
                  <c:v>4936.9579999999996</c:v>
                </c:pt>
                <c:pt idx="14">
                  <c:v>5671.3850000000002</c:v>
                </c:pt>
                <c:pt idx="15">
                  <c:v>6140.4849999999997</c:v>
                </c:pt>
                <c:pt idx="16">
                  <c:v>6899.5460000000003</c:v>
                </c:pt>
                <c:pt idx="17">
                  <c:v>6904.9920000000002</c:v>
                </c:pt>
                <c:pt idx="18">
                  <c:v>6993.8370000000004</c:v>
                </c:pt>
                <c:pt idx="19">
                  <c:v>7408.5550000000003</c:v>
                </c:pt>
                <c:pt idx="20">
                  <c:v>7594.152</c:v>
                </c:pt>
                <c:pt idx="21">
                  <c:v>8015.9769999999999</c:v>
                </c:pt>
                <c:pt idx="22">
                  <c:v>8597.2379999999994</c:v>
                </c:pt>
                <c:pt idx="23">
                  <c:v>8857.4989999999998</c:v>
                </c:pt>
                <c:pt idx="24">
                  <c:v>8993.9390000000003</c:v>
                </c:pt>
                <c:pt idx="25">
                  <c:v>9213.3469999999998</c:v>
                </c:pt>
                <c:pt idx="26">
                  <c:v>9488.1640000000007</c:v>
                </c:pt>
                <c:pt idx="27">
                  <c:v>9309.3809999999994</c:v>
                </c:pt>
                <c:pt idx="28">
                  <c:v>9419.6509999999998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DD-4FD2-9CF4-FF266ABB69DF}"/>
            </c:ext>
          </c:extLst>
        </c:ser>
        <c:ser>
          <c:idx val="5"/>
          <c:order val="6"/>
          <c:tx>
            <c:strRef>
              <c:f>'Tab 3.2, Graf 3.7-3.9'!$A$23</c:f>
              <c:strCache>
                <c:ptCount val="1"/>
                <c:pt idx="0">
                  <c:v>Solare (fotovoltaico e termico)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3.7-3.9'!$D$23:$AF$23</c:f>
              <c:numCache>
                <c:formatCode>General</c:formatCode>
                <c:ptCount val="29"/>
                <c:pt idx="0">
                  <c:v>172.047</c:v>
                </c:pt>
                <c:pt idx="1">
                  <c:v>191.35400000000001</c:v>
                </c:pt>
                <c:pt idx="2">
                  <c:v>206.863</c:v>
                </c:pt>
                <c:pt idx="3">
                  <c:v>225.63800000000001</c:v>
                </c:pt>
                <c:pt idx="4">
                  <c:v>276.54199999999997</c:v>
                </c:pt>
                <c:pt idx="5">
                  <c:v>299.65899999999999</c:v>
                </c:pt>
                <c:pt idx="6">
                  <c:v>355.50900000000001</c:v>
                </c:pt>
                <c:pt idx="7">
                  <c:v>391.34199999999998</c:v>
                </c:pt>
                <c:pt idx="8">
                  <c:v>425.666</c:v>
                </c:pt>
                <c:pt idx="9">
                  <c:v>487.61699999999996</c:v>
                </c:pt>
                <c:pt idx="10">
                  <c:v>535.22899999999993</c:v>
                </c:pt>
                <c:pt idx="11">
                  <c:v>584.81900000000007</c:v>
                </c:pt>
                <c:pt idx="12">
                  <c:v>681.25400000000002</c:v>
                </c:pt>
                <c:pt idx="13">
                  <c:v>736.41899999999998</c:v>
                </c:pt>
                <c:pt idx="14">
                  <c:v>862.2299999999999</c:v>
                </c:pt>
                <c:pt idx="15">
                  <c:v>1051.087</c:v>
                </c:pt>
                <c:pt idx="16">
                  <c:v>1282.9359999999999</c:v>
                </c:pt>
                <c:pt idx="17">
                  <c:v>1760.511</c:v>
                </c:pt>
                <c:pt idx="18">
                  <c:v>2548.308</c:v>
                </c:pt>
                <c:pt idx="19">
                  <c:v>3733.6260000000002</c:v>
                </c:pt>
                <c:pt idx="20">
                  <c:v>6095.0599999999995</c:v>
                </c:pt>
                <c:pt idx="21">
                  <c:v>8984.7799999999988</c:v>
                </c:pt>
                <c:pt idx="22">
                  <c:v>10574.523999999999</c:v>
                </c:pt>
                <c:pt idx="23">
                  <c:v>11773.999</c:v>
                </c:pt>
                <c:pt idx="24">
                  <c:v>12507.036</c:v>
                </c:pt>
                <c:pt idx="25">
                  <c:v>12582.074000000001</c:v>
                </c:pt>
                <c:pt idx="26">
                  <c:v>13340.392</c:v>
                </c:pt>
                <c:pt idx="27">
                  <c:v>13822.928</c:v>
                </c:pt>
                <c:pt idx="28">
                  <c:v>14996.086000000001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DD-4FD2-9CF4-FF266ABB69DF}"/>
            </c:ext>
          </c:extLst>
        </c:ser>
        <c:ser>
          <c:idx val="6"/>
          <c:order val="7"/>
          <c:tx>
            <c:strRef>
              <c:f>'Tab 3.2, Graf 3.7-3.9'!$A$24</c:f>
              <c:strCache>
                <c:ptCount val="1"/>
                <c:pt idx="0">
                  <c:v>Pompe di calore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3.7-3.9'!$D$24:$AF$24</c:f>
              <c:numCache>
                <c:formatCode>#,##0.000</c:formatCode>
                <c:ptCount val="29"/>
                <c:pt idx="0">
                  <c:v>53.033000000000001</c:v>
                </c:pt>
                <c:pt idx="1">
                  <c:v>55.936</c:v>
                </c:pt>
                <c:pt idx="2">
                  <c:v>60.517000000000003</c:v>
                </c:pt>
                <c:pt idx="3">
                  <c:v>62.957000000000001</c:v>
                </c:pt>
                <c:pt idx="4">
                  <c:v>66.393000000000001</c:v>
                </c:pt>
                <c:pt idx="5">
                  <c:v>69.156999999999996</c:v>
                </c:pt>
                <c:pt idx="6">
                  <c:v>73.575000000000003</c:v>
                </c:pt>
                <c:pt idx="7">
                  <c:v>78.44</c:v>
                </c:pt>
                <c:pt idx="8">
                  <c:v>81.912000000000006</c:v>
                </c:pt>
                <c:pt idx="9">
                  <c:v>85.861000000000004</c:v>
                </c:pt>
                <c:pt idx="10">
                  <c:v>90.150999999999996</c:v>
                </c:pt>
                <c:pt idx="11">
                  <c:v>95.79</c:v>
                </c:pt>
                <c:pt idx="12">
                  <c:v>279.93700000000001</c:v>
                </c:pt>
                <c:pt idx="13">
                  <c:v>420.267</c:v>
                </c:pt>
                <c:pt idx="14">
                  <c:v>631.26599999999996</c:v>
                </c:pt>
                <c:pt idx="15">
                  <c:v>859.47199999999998</c:v>
                </c:pt>
                <c:pt idx="16">
                  <c:v>1136.72</c:v>
                </c:pt>
                <c:pt idx="17">
                  <c:v>1519.3879999999999</c:v>
                </c:pt>
                <c:pt idx="18">
                  <c:v>1909.221</c:v>
                </c:pt>
                <c:pt idx="19">
                  <c:v>2378.2809999999999</c:v>
                </c:pt>
                <c:pt idx="20">
                  <c:v>3767.9009999999998</c:v>
                </c:pt>
                <c:pt idx="21">
                  <c:v>4313.384</c:v>
                </c:pt>
                <c:pt idx="22">
                  <c:v>4722.1390000000001</c:v>
                </c:pt>
                <c:pt idx="23">
                  <c:v>5631.2120000000004</c:v>
                </c:pt>
                <c:pt idx="24">
                  <c:v>6220.598</c:v>
                </c:pt>
                <c:pt idx="25">
                  <c:v>7017.768</c:v>
                </c:pt>
                <c:pt idx="26">
                  <c:v>10951.716</c:v>
                </c:pt>
                <c:pt idx="27">
                  <c:v>11656.614</c:v>
                </c:pt>
                <c:pt idx="28">
                  <c:v>12438.361999999999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DD-4FD2-9CF4-FF266ABB69DF}"/>
            </c:ext>
          </c:extLst>
        </c:ser>
        <c:ser>
          <c:idx val="8"/>
          <c:order val="8"/>
          <c:tx>
            <c:strRef>
              <c:f>'Tab 3.2, Graf 3.7-3.9'!$A$26</c:f>
              <c:strCache>
                <c:ptCount val="1"/>
                <c:pt idx="0">
                  <c:v>Biogasolio e altri bioliquidi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3.7-3.9'!$D$26:$AF$26</c:f>
              <c:numCache>
                <c:formatCode>#,##0.000</c:formatCode>
                <c:ptCount val="29"/>
                <c:pt idx="0">
                  <c:v>6.9470000000000001</c:v>
                </c:pt>
                <c:pt idx="1">
                  <c:v>22.640999999999998</c:v>
                </c:pt>
                <c:pt idx="2">
                  <c:v>54.063000000000002</c:v>
                </c:pt>
                <c:pt idx="3">
                  <c:v>149.41399999999999</c:v>
                </c:pt>
                <c:pt idx="4">
                  <c:v>222.435</c:v>
                </c:pt>
                <c:pt idx="5">
                  <c:v>320.67600000000004</c:v>
                </c:pt>
                <c:pt idx="6">
                  <c:v>435.37900000000002</c:v>
                </c:pt>
                <c:pt idx="7">
                  <c:v>411.21000000000004</c:v>
                </c:pt>
                <c:pt idx="8">
                  <c:v>458.67399999999998</c:v>
                </c:pt>
                <c:pt idx="9">
                  <c:v>713.56200000000001</c:v>
                </c:pt>
                <c:pt idx="10">
                  <c:v>845.16899999999998</c:v>
                </c:pt>
                <c:pt idx="11">
                  <c:v>1138.982</c:v>
                </c:pt>
                <c:pt idx="12">
                  <c:v>1477.1320000000001</c:v>
                </c:pt>
                <c:pt idx="13">
                  <c:v>2158.4079999999999</c:v>
                </c:pt>
                <c:pt idx="14">
                  <c:v>3753.5249999999996</c:v>
                </c:pt>
                <c:pt idx="15">
                  <c:v>6088.9220000000005</c:v>
                </c:pt>
                <c:pt idx="16">
                  <c:v>7886.3770000000004</c:v>
                </c:pt>
                <c:pt idx="17">
                  <c:v>9818.2789999999986</c:v>
                </c:pt>
                <c:pt idx="18">
                  <c:v>11931.18</c:v>
                </c:pt>
                <c:pt idx="19">
                  <c:v>13500.225999999999</c:v>
                </c:pt>
                <c:pt idx="20">
                  <c:v>13486.175000000001</c:v>
                </c:pt>
                <c:pt idx="21">
                  <c:v>14561.201000000001</c:v>
                </c:pt>
                <c:pt idx="22">
                  <c:v>13122.153</c:v>
                </c:pt>
                <c:pt idx="23">
                  <c:v>14184.420000000002</c:v>
                </c:pt>
                <c:pt idx="24">
                  <c:v>14241.736000000001</c:v>
                </c:pt>
                <c:pt idx="25">
                  <c:v>13952.505999999999</c:v>
                </c:pt>
                <c:pt idx="26">
                  <c:v>15246.652000000002</c:v>
                </c:pt>
                <c:pt idx="27">
                  <c:v>16754.562999999998</c:v>
                </c:pt>
                <c:pt idx="28">
                  <c:v>17426.771000000001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FDD-4FD2-9CF4-FF266ABB69DF}"/>
            </c:ext>
          </c:extLst>
        </c:ser>
        <c:ser>
          <c:idx val="9"/>
          <c:order val="9"/>
          <c:tx>
            <c:strRef>
              <c:f>'Tab 3.2, Graf 3.7-3.9'!$A$27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E84EC7"/>
            </a:solidFill>
            <a:ln w="25400">
              <a:noFill/>
            </a:ln>
          </c:spPr>
          <c:cat>
            <c:strRef>
              <c:f>'Tab 3.2, Graf 3.7-3.9'!$D$11:$AF$11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3.2, Graf 3.7-3.9'!$D$27:$AF$27</c:f>
              <c:numCache>
                <c:formatCode>#,##0.000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17.608000000000001</c:v>
                </c:pt>
                <c:pt idx="15">
                  <c:v>97.811999999999998</c:v>
                </c:pt>
                <c:pt idx="16">
                  <c:v>161.59700000000001</c:v>
                </c:pt>
                <c:pt idx="17">
                  <c:v>13.535</c:v>
                </c:pt>
                <c:pt idx="18">
                  <c:v>100.26600000000001</c:v>
                </c:pt>
                <c:pt idx="19">
                  <c:v>156.13300000000001</c:v>
                </c:pt>
                <c:pt idx="20">
                  <c:v>163.74100000000001</c:v>
                </c:pt>
                <c:pt idx="21">
                  <c:v>102.96899999999999</c:v>
                </c:pt>
                <c:pt idx="22">
                  <c:v>79.460999999999999</c:v>
                </c:pt>
                <c:pt idx="23">
                  <c:v>21.765999999999998</c:v>
                </c:pt>
                <c:pt idx="24">
                  <c:v>155.72800000000001</c:v>
                </c:pt>
                <c:pt idx="25">
                  <c:v>212.28399999999999</c:v>
                </c:pt>
                <c:pt idx="26">
                  <c:v>534.54</c:v>
                </c:pt>
                <c:pt idx="27">
                  <c:v>156.69499999999999</c:v>
                </c:pt>
                <c:pt idx="28">
                  <c:v>366.62700000000001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FDD-4FD2-9CF4-FF266ABB6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17824"/>
        <c:axId val="167936000"/>
      </c:areaChart>
      <c:catAx>
        <c:axId val="1679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36000"/>
        <c:crosses val="autoZero"/>
        <c:auto val="1"/>
        <c:lblAlgn val="ctr"/>
        <c:lblOffset val="100"/>
        <c:noMultiLvlLbl val="0"/>
      </c:catAx>
      <c:valAx>
        <c:axId val="16793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917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382716049382697E-3"/>
          <c:y val="0.78420592592592597"/>
          <c:w val="0.98491002844132203"/>
          <c:h val="0.21579432236931895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90781978870617E-2"/>
          <c:y val="4.3123474165556681E-2"/>
          <c:w val="0.88342369281045752"/>
          <c:h val="0.73655546179395603"/>
        </c:manualLayout>
      </c:layout>
      <c:areaChart>
        <c:grouping val="stacked"/>
        <c:varyColors val="0"/>
        <c:ser>
          <c:idx val="0"/>
          <c:order val="0"/>
          <c:tx>
            <c:strRef>
              <c:f>'Tab 3.3, Graf. 3.8-3.10'!$A$13</c:f>
              <c:strCache>
                <c:ptCount val="1"/>
                <c:pt idx="0">
                  <c:v>Combustibili solidi fossili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3.8-3.10'!$D$13:$AF$13</c:f>
              <c:numCache>
                <c:formatCode>#,##0.000</c:formatCode>
                <c:ptCount val="29"/>
                <c:pt idx="0">
                  <c:v>13796.939</c:v>
                </c:pt>
                <c:pt idx="1">
                  <c:v>12191.199000000001</c:v>
                </c:pt>
                <c:pt idx="2">
                  <c:v>10656.065000000001</c:v>
                </c:pt>
                <c:pt idx="3">
                  <c:v>11363.9</c:v>
                </c:pt>
                <c:pt idx="4">
                  <c:v>12280.498</c:v>
                </c:pt>
                <c:pt idx="5">
                  <c:v>11241.485000000001</c:v>
                </c:pt>
                <c:pt idx="6">
                  <c:v>11344.121999999999</c:v>
                </c:pt>
                <c:pt idx="7">
                  <c:v>11785.087</c:v>
                </c:pt>
                <c:pt idx="8">
                  <c:v>11770.298000000001</c:v>
                </c:pt>
                <c:pt idx="9">
                  <c:v>12560.073</c:v>
                </c:pt>
                <c:pt idx="10">
                  <c:v>13359.992</c:v>
                </c:pt>
                <c:pt idx="11">
                  <c:v>13729.932000000001</c:v>
                </c:pt>
                <c:pt idx="12">
                  <c:v>14875.923000000001</c:v>
                </c:pt>
                <c:pt idx="13">
                  <c:v>16595.741999999998</c:v>
                </c:pt>
                <c:pt idx="14">
                  <c:v>16468.919999999998</c:v>
                </c:pt>
                <c:pt idx="15">
                  <c:v>16673.366000000002</c:v>
                </c:pt>
                <c:pt idx="16">
                  <c:v>16327.822</c:v>
                </c:pt>
                <c:pt idx="17">
                  <c:v>15798.414000000001</c:v>
                </c:pt>
                <c:pt idx="18">
                  <c:v>12368.335999999999</c:v>
                </c:pt>
                <c:pt idx="19">
                  <c:v>13673.981</c:v>
                </c:pt>
                <c:pt idx="20">
                  <c:v>15331.374</c:v>
                </c:pt>
                <c:pt idx="21">
                  <c:v>15714.641</c:v>
                </c:pt>
                <c:pt idx="22">
                  <c:v>13536.181</c:v>
                </c:pt>
                <c:pt idx="23">
                  <c:v>13058.829</c:v>
                </c:pt>
                <c:pt idx="24">
                  <c:v>12299.68</c:v>
                </c:pt>
                <c:pt idx="25">
                  <c:v>10983.003000000001</c:v>
                </c:pt>
                <c:pt idx="26">
                  <c:v>9341.7970000000005</c:v>
                </c:pt>
                <c:pt idx="27">
                  <c:v>8538.1610000000001</c:v>
                </c:pt>
                <c:pt idx="28">
                  <c:v>6480.37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7-491E-8277-8F9AA77D1786}"/>
            </c:ext>
          </c:extLst>
        </c:ser>
        <c:ser>
          <c:idx val="1"/>
          <c:order val="1"/>
          <c:tx>
            <c:strRef>
              <c:f>'Tab 3.3, Graf. 3.8-3.10'!$A$17</c:f>
              <c:strCache>
                <c:ptCount val="1"/>
                <c:pt idx="0">
                  <c:v>Gas naturale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3.8-3.10'!$D$17:$AF$17</c:f>
              <c:numCache>
                <c:formatCode>#,##0.000</c:formatCode>
                <c:ptCount val="29"/>
                <c:pt idx="0">
                  <c:v>41475</c:v>
                </c:pt>
                <c:pt idx="1">
                  <c:v>41112.167000000001</c:v>
                </c:pt>
                <c:pt idx="2">
                  <c:v>41949.870999999999</c:v>
                </c:pt>
                <c:pt idx="3">
                  <c:v>40536.866000000002</c:v>
                </c:pt>
                <c:pt idx="4">
                  <c:v>44652.343000000001</c:v>
                </c:pt>
                <c:pt idx="5">
                  <c:v>46066.81</c:v>
                </c:pt>
                <c:pt idx="6">
                  <c:v>47485.834000000003</c:v>
                </c:pt>
                <c:pt idx="7">
                  <c:v>51126.247000000003</c:v>
                </c:pt>
                <c:pt idx="8">
                  <c:v>55568.722999999998</c:v>
                </c:pt>
                <c:pt idx="9">
                  <c:v>57940.284</c:v>
                </c:pt>
                <c:pt idx="10">
                  <c:v>58099.205000000002</c:v>
                </c:pt>
                <c:pt idx="11">
                  <c:v>57706.125999999997</c:v>
                </c:pt>
                <c:pt idx="12">
                  <c:v>63620.959000000003</c:v>
                </c:pt>
                <c:pt idx="13">
                  <c:v>66018.981</c:v>
                </c:pt>
                <c:pt idx="14">
                  <c:v>70651.247000000003</c:v>
                </c:pt>
                <c:pt idx="15">
                  <c:v>69191.81</c:v>
                </c:pt>
                <c:pt idx="16">
                  <c:v>69530.868000000002</c:v>
                </c:pt>
                <c:pt idx="17">
                  <c:v>69519.410999999993</c:v>
                </c:pt>
                <c:pt idx="18">
                  <c:v>63901.913</c:v>
                </c:pt>
                <c:pt idx="19">
                  <c:v>68056.664000000004</c:v>
                </c:pt>
                <c:pt idx="20">
                  <c:v>63814.144</c:v>
                </c:pt>
                <c:pt idx="21">
                  <c:v>61355.61</c:v>
                </c:pt>
                <c:pt idx="22">
                  <c:v>57386.714999999997</c:v>
                </c:pt>
                <c:pt idx="23">
                  <c:v>50706.082999999999</c:v>
                </c:pt>
                <c:pt idx="24">
                  <c:v>55301.504999999997</c:v>
                </c:pt>
                <c:pt idx="25">
                  <c:v>58079.578999999998</c:v>
                </c:pt>
                <c:pt idx="26">
                  <c:v>61549.023000000001</c:v>
                </c:pt>
                <c:pt idx="27">
                  <c:v>59513.398000000001</c:v>
                </c:pt>
                <c:pt idx="28">
                  <c:v>60949.061000000002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7-491E-8277-8F9AA77D1786}"/>
            </c:ext>
          </c:extLst>
        </c:ser>
        <c:ser>
          <c:idx val="2"/>
          <c:order val="2"/>
          <c:tx>
            <c:strRef>
              <c:f>'Tab 3.3, Graf. 3.8-3.10'!$A$18</c:f>
              <c:strCache>
                <c:ptCount val="1"/>
                <c:pt idx="0">
                  <c:v>Petrolio e prodotti petroliferi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3.8-3.10'!$D$18:$AF$18</c:f>
              <c:numCache>
                <c:formatCode>#,##0.000</c:formatCode>
                <c:ptCount val="29"/>
                <c:pt idx="0">
                  <c:v>88554.64</c:v>
                </c:pt>
                <c:pt idx="1">
                  <c:v>89096.206000000006</c:v>
                </c:pt>
                <c:pt idx="2">
                  <c:v>88645.745999999999</c:v>
                </c:pt>
                <c:pt idx="3">
                  <c:v>87342.077000000005</c:v>
                </c:pt>
                <c:pt idx="4">
                  <c:v>95580.077000000005</c:v>
                </c:pt>
                <c:pt idx="5">
                  <c:v>94132.324999999997</c:v>
                </c:pt>
                <c:pt idx="6">
                  <c:v>94625.892999999996</c:v>
                </c:pt>
                <c:pt idx="7">
                  <c:v>94870.854000000007</c:v>
                </c:pt>
                <c:pt idx="8">
                  <c:v>91502.764999999999</c:v>
                </c:pt>
                <c:pt idx="9">
                  <c:v>91500.471999999994</c:v>
                </c:pt>
                <c:pt idx="10">
                  <c:v>90385.925000000003</c:v>
                </c:pt>
                <c:pt idx="11">
                  <c:v>91057.793999999994</c:v>
                </c:pt>
                <c:pt idx="12">
                  <c:v>90538.600999999995</c:v>
                </c:pt>
                <c:pt idx="13">
                  <c:v>88000.342999999993</c:v>
                </c:pt>
                <c:pt idx="14">
                  <c:v>85560.319000000003</c:v>
                </c:pt>
                <c:pt idx="15">
                  <c:v>84460.21</c:v>
                </c:pt>
                <c:pt idx="16">
                  <c:v>82401.354000000007</c:v>
                </c:pt>
                <c:pt idx="17">
                  <c:v>78329.869000000006</c:v>
                </c:pt>
                <c:pt idx="18">
                  <c:v>72958.592000000004</c:v>
                </c:pt>
                <c:pt idx="19">
                  <c:v>71386.108999999997</c:v>
                </c:pt>
                <c:pt idx="20">
                  <c:v>68449.607000000004</c:v>
                </c:pt>
                <c:pt idx="21">
                  <c:v>61114.669000000002</c:v>
                </c:pt>
                <c:pt idx="22">
                  <c:v>58515.656000000003</c:v>
                </c:pt>
                <c:pt idx="23">
                  <c:v>56564.777000000002</c:v>
                </c:pt>
                <c:pt idx="24">
                  <c:v>58622.661</c:v>
                </c:pt>
                <c:pt idx="25">
                  <c:v>57042.957999999999</c:v>
                </c:pt>
                <c:pt idx="26">
                  <c:v>57722.322</c:v>
                </c:pt>
                <c:pt idx="27">
                  <c:v>57470.008999999998</c:v>
                </c:pt>
                <c:pt idx="28">
                  <c:v>56682.993000000002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7-491E-8277-8F9AA77D1786}"/>
            </c:ext>
          </c:extLst>
        </c:ser>
        <c:ser>
          <c:idx val="3"/>
          <c:order val="3"/>
          <c:tx>
            <c:strRef>
              <c:f>'Tab 3.3, Graf. 3.8-3.10'!$A$19</c:f>
              <c:strCache>
                <c:ptCount val="1"/>
                <c:pt idx="0">
                  <c:v>Tot. rinnovabili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3.8-3.10'!$D$19:$AF$19</c:f>
              <c:numCache>
                <c:formatCode>#,##0.000</c:formatCode>
                <c:ptCount val="29"/>
                <c:pt idx="0">
                  <c:v>7510.5619999999999</c:v>
                </c:pt>
                <c:pt idx="1">
                  <c:v>7921.6009999999997</c:v>
                </c:pt>
                <c:pt idx="2">
                  <c:v>7975.3990000000003</c:v>
                </c:pt>
                <c:pt idx="3">
                  <c:v>8253.8359999999993</c:v>
                </c:pt>
                <c:pt idx="4">
                  <c:v>7719.2460000000001</c:v>
                </c:pt>
                <c:pt idx="5">
                  <c:v>8354.8389999999999</c:v>
                </c:pt>
                <c:pt idx="6">
                  <c:v>8654.6669999999995</c:v>
                </c:pt>
                <c:pt idx="7">
                  <c:v>9043.4269999999997</c:v>
                </c:pt>
                <c:pt idx="8">
                  <c:v>9773.4069999999992</c:v>
                </c:pt>
                <c:pt idx="9">
                  <c:v>10112.825999999999</c:v>
                </c:pt>
                <c:pt idx="10">
                  <c:v>10341.081</c:v>
                </c:pt>
                <c:pt idx="11">
                  <c:v>10889.378000000001</c:v>
                </c:pt>
                <c:pt idx="12">
                  <c:v>12909.269</c:v>
                </c:pt>
                <c:pt idx="13">
                  <c:v>12963.412</c:v>
                </c:pt>
                <c:pt idx="14">
                  <c:v>14106.718000000001</c:v>
                </c:pt>
                <c:pt idx="15">
                  <c:v>15326.492</c:v>
                </c:pt>
                <c:pt idx="16">
                  <c:v>16945.995999999999</c:v>
                </c:pt>
                <c:pt idx="17">
                  <c:v>19707.179</c:v>
                </c:pt>
                <c:pt idx="18">
                  <c:v>21026.557000000001</c:v>
                </c:pt>
                <c:pt idx="19">
                  <c:v>21864.302</c:v>
                </c:pt>
                <c:pt idx="20">
                  <c:v>21025.852999999999</c:v>
                </c:pt>
                <c:pt idx="21">
                  <c:v>23884.74</c:v>
                </c:pt>
                <c:pt idx="22">
                  <c:v>26370.626</c:v>
                </c:pt>
                <c:pt idx="23">
                  <c:v>26512.291000000001</c:v>
                </c:pt>
                <c:pt idx="24">
                  <c:v>26268.705000000002</c:v>
                </c:pt>
                <c:pt idx="25">
                  <c:v>26017.920999999998</c:v>
                </c:pt>
                <c:pt idx="26">
                  <c:v>28821.095000000001</c:v>
                </c:pt>
                <c:pt idx="27">
                  <c:v>29281.72</c:v>
                </c:pt>
                <c:pt idx="28">
                  <c:v>29512.128000000001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57-491E-8277-8F9AA77D1786}"/>
            </c:ext>
          </c:extLst>
        </c:ser>
        <c:ser>
          <c:idx val="4"/>
          <c:order val="4"/>
          <c:tx>
            <c:strRef>
              <c:f>'Tab 3.3, Graf. 3.8-3.10'!$A$30</c:f>
              <c:strCache>
                <c:ptCount val="1"/>
                <c:pt idx="0">
                  <c:v>Rifiuti   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'Tab 3.3, Graf. 3.8-3.10'!$D$11:$AF$11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'Tab 3.3, Graf. 3.8-3.10'!$D$30:$AF$30</c:f>
              <c:numCache>
                <c:formatCode>#,##0.000</c:formatCode>
                <c:ptCount val="29"/>
                <c:pt idx="0">
                  <c:v>141.13399999999999</c:v>
                </c:pt>
                <c:pt idx="1">
                  <c:v>113.452</c:v>
                </c:pt>
                <c:pt idx="2">
                  <c:v>107.982</c:v>
                </c:pt>
                <c:pt idx="3">
                  <c:v>109.43899999999999</c:v>
                </c:pt>
                <c:pt idx="4">
                  <c:v>162.10499999999999</c:v>
                </c:pt>
                <c:pt idx="5">
                  <c:v>171.96899999999999</c:v>
                </c:pt>
                <c:pt idx="6">
                  <c:v>191.077</c:v>
                </c:pt>
                <c:pt idx="7">
                  <c:v>241.47300000000001</c:v>
                </c:pt>
                <c:pt idx="8">
                  <c:v>346.75599999999997</c:v>
                </c:pt>
                <c:pt idx="9">
                  <c:v>258.52699999999999</c:v>
                </c:pt>
                <c:pt idx="10">
                  <c:v>293.39800000000002</c:v>
                </c:pt>
                <c:pt idx="11">
                  <c:v>295.38099999999997</c:v>
                </c:pt>
                <c:pt idx="12">
                  <c:v>476.21100000000001</c:v>
                </c:pt>
                <c:pt idx="13">
                  <c:v>656.08600000000001</c:v>
                </c:pt>
                <c:pt idx="14">
                  <c:v>672.75699999999995</c:v>
                </c:pt>
                <c:pt idx="15">
                  <c:v>766.00300000000004</c:v>
                </c:pt>
                <c:pt idx="16">
                  <c:v>825.71400000000006</c:v>
                </c:pt>
                <c:pt idx="17">
                  <c:v>751.95899999999995</c:v>
                </c:pt>
                <c:pt idx="18">
                  <c:v>802.37900000000002</c:v>
                </c:pt>
                <c:pt idx="19">
                  <c:v>1041.058</c:v>
                </c:pt>
                <c:pt idx="20">
                  <c:v>1135.1389999999999</c:v>
                </c:pt>
                <c:pt idx="21">
                  <c:v>1132.2729999999999</c:v>
                </c:pt>
                <c:pt idx="22">
                  <c:v>1137.981</c:v>
                </c:pt>
                <c:pt idx="23">
                  <c:v>1157.758</c:v>
                </c:pt>
                <c:pt idx="24">
                  <c:v>1149.2070000000001</c:v>
                </c:pt>
                <c:pt idx="25">
                  <c:v>1183.123</c:v>
                </c:pt>
                <c:pt idx="26">
                  <c:v>1134.201</c:v>
                </c:pt>
                <c:pt idx="27">
                  <c:v>1132.9839999999999</c:v>
                </c:pt>
                <c:pt idx="28">
                  <c:v>1182.3309999999999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57-491E-8277-8F9AA77D1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16320"/>
        <c:axId val="191022208"/>
      </c:areaChart>
      <c:catAx>
        <c:axId val="19101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022208"/>
        <c:crosses val="autoZero"/>
        <c:auto val="1"/>
        <c:lblAlgn val="ctr"/>
        <c:lblOffset val="100"/>
        <c:noMultiLvlLbl val="0"/>
      </c:catAx>
      <c:valAx>
        <c:axId val="19102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016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44</xdr:row>
      <xdr:rowOff>152400</xdr:rowOff>
    </xdr:from>
    <xdr:to>
      <xdr:col>8</xdr:col>
      <xdr:colOff>231600</xdr:colOff>
      <xdr:row>53</xdr:row>
      <xdr:rowOff>61425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45</xdr:row>
      <xdr:rowOff>0</xdr:rowOff>
    </xdr:from>
    <xdr:to>
      <xdr:col>19</xdr:col>
      <xdr:colOff>742950</xdr:colOff>
      <xdr:row>52</xdr:row>
      <xdr:rowOff>172500</xdr:rowOff>
    </xdr:to>
    <xdr:graphicFrame macro="">
      <xdr:nvGraphicFramePr>
        <xdr:cNvPr id="3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45</xdr:col>
      <xdr:colOff>19050</xdr:colOff>
      <xdr:row>12</xdr:row>
      <xdr:rowOff>85725</xdr:rowOff>
    </xdr:from>
    <xdr:to>
      <xdr:col>54</xdr:col>
      <xdr:colOff>326850</xdr:colOff>
      <xdr:row>28</xdr:row>
      <xdr:rowOff>60600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EEBF8AF-BFA0-44AF-B5A9-2F868A38E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112059</xdr:colOff>
      <xdr:row>51</xdr:row>
      <xdr:rowOff>89647</xdr:rowOff>
    </xdr:from>
    <xdr:to>
      <xdr:col>48</xdr:col>
      <xdr:colOff>200784</xdr:colOff>
      <xdr:row>67</xdr:row>
      <xdr:rowOff>74047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3E444B1-1513-485A-BA4B-395CE274E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0.92512</cdr:x>
      <cdr:y>0</cdr:y>
    </cdr:from>
    <cdr:to>
      <cdr:x>1</cdr:x>
      <cdr:y>0.13104</cdr:y>
    </cdr:to>
    <cdr:grpSp>
      <cdr:nvGrpSpPr>
        <cdr:cNvPr id="6" name="Gruppo 5"/>
        <cdr:cNvGrpSpPr/>
      </cdr:nvGrpSpPr>
      <cdr:grpSpPr>
        <a:xfrm xmlns:a="http://schemas.openxmlformats.org/drawingml/2006/main">
          <a:off x="5360330" y="0"/>
          <a:ext cx="433870" cy="377395"/>
          <a:chOff x="5743713" y="1"/>
          <a:chExt cx="495853" cy="363088"/>
        </a:xfrm>
      </cdr:grpSpPr>
      <cdr:sp macro="" textlink="">
        <cdr:nvSpPr>
          <cdr:cNvPr id="3" name="Rettangolo 2"/>
          <cdr:cNvSpPr/>
        </cdr:nvSpPr>
        <cdr:spPr>
          <a:xfrm xmlns:a="http://schemas.openxmlformats.org/drawingml/2006/main">
            <a:off x="5959061" y="183322"/>
            <a:ext cx="82998" cy="17976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wrap="square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it-IT"/>
          </a:p>
        </cdr:txBody>
      </cdr:sp>
      <cdr:sp macro="" textlink="">
        <cdr:nvSpPr>
          <cdr:cNvPr id="5" name="CasellaDiTesto 12">
            <a:extLst xmlns:a="http://schemas.openxmlformats.org/drawingml/2006/main">
              <a:ext uri="{FF2B5EF4-FFF2-40B4-BE49-F238E27FC236}">
                <a16:creationId xmlns:a16="http://schemas.microsoft.com/office/drawing/2014/main" id="{8C1E902B-13E5-4944-BF64-6194FE8B2091}"/>
              </a:ext>
            </a:extLst>
          </cdr:cNvPr>
          <cdr:cNvSpPr txBox="1"/>
        </cdr:nvSpPr>
        <cdr:spPr>
          <a:xfrm xmlns:a="http://schemas.openxmlformats.org/drawingml/2006/main">
            <a:off x="5743713" y="1"/>
            <a:ext cx="495853" cy="19169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r"/>
            <a:r>
              <a:rPr lang="it-IT" sz="800"/>
              <a:t>258,6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628650</xdr:colOff>
      <xdr:row>11</xdr:row>
      <xdr:rowOff>180975</xdr:rowOff>
    </xdr:from>
    <xdr:to>
      <xdr:col>21</xdr:col>
      <xdr:colOff>148050</xdr:colOff>
      <xdr:row>25</xdr:row>
      <xdr:rowOff>81600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25DCAD6-7195-426A-A0FF-64DF3C9AF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11</xdr:row>
      <xdr:rowOff>0</xdr:rowOff>
    </xdr:from>
    <xdr:to>
      <xdr:col>19</xdr:col>
      <xdr:colOff>205200</xdr:colOff>
      <xdr:row>23</xdr:row>
      <xdr:rowOff>329250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C3A7AE4-4265-4459-B1A4-9AC129B0B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38</xdr:row>
      <xdr:rowOff>123825</xdr:rowOff>
    </xdr:from>
    <xdr:to>
      <xdr:col>5</xdr:col>
      <xdr:colOff>275303</xdr:colOff>
      <xdr:row>53</xdr:row>
      <xdr:rowOff>109200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3B8F577-4FFD-46FD-9873-45B59348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5</xdr:col>
      <xdr:colOff>210097</xdr:colOff>
      <xdr:row>73</xdr:row>
      <xdr:rowOff>165375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A435FA6-44B2-4BD3-847A-9BBA04E3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6</xdr:col>
      <xdr:colOff>669750</xdr:colOff>
      <xdr:row>52</xdr:row>
      <xdr:rowOff>166350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EEF85B7-0DC0-4294-AA24-DB1A9B406C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57</xdr:row>
      <xdr:rowOff>76200</xdr:rowOff>
    </xdr:from>
    <xdr:to>
      <xdr:col>6</xdr:col>
      <xdr:colOff>716133</xdr:colOff>
      <xdr:row>73</xdr:row>
      <xdr:rowOff>68634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8E2DA30-C13F-458C-AE26-AFC48A57B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P27" sqref="P27"/>
    </sheetView>
  </sheetViews>
  <sheetFormatPr defaultRowHeight="15" x14ac:dyDescent="0.25"/>
  <sheetData>
    <row r="3" spans="1:1" x14ac:dyDescent="0.25">
      <c r="A3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T78"/>
  <sheetViews>
    <sheetView topLeftCell="A3" zoomScaleNormal="100" workbookViewId="0">
      <pane xSplit="1" topLeftCell="AE1" activePane="topRight" state="frozen"/>
      <selection activeCell="U55" sqref="U55"/>
      <selection pane="topRight" activeCell="AJ9" sqref="AJ9"/>
    </sheetView>
  </sheetViews>
  <sheetFormatPr defaultRowHeight="14.25" x14ac:dyDescent="0.2"/>
  <cols>
    <col min="1" max="1" width="28.42578125" style="2" customWidth="1"/>
    <col min="2" max="2" width="28.85546875" style="2" bestFit="1" customWidth="1"/>
    <col min="3" max="19" width="12.28515625" style="2" customWidth="1"/>
    <col min="20" max="21" width="15" style="2" bestFit="1" customWidth="1"/>
    <col min="22" max="31" width="12.28515625" style="2" customWidth="1"/>
    <col min="32" max="33" width="7" style="2" customWidth="1"/>
    <col min="34" max="34" width="19.5703125" style="2" customWidth="1"/>
    <col min="35" max="39" width="9.140625" style="2"/>
    <col min="40" max="40" width="13.5703125" style="2" customWidth="1"/>
    <col min="41" max="16384" width="9.140625" style="2"/>
  </cols>
  <sheetData>
    <row r="1" spans="1:46" x14ac:dyDescent="0.2">
      <c r="A1" s="1" t="s">
        <v>0</v>
      </c>
    </row>
    <row r="3" spans="1:46" x14ac:dyDescent="0.2">
      <c r="A3" s="1" t="s">
        <v>1</v>
      </c>
      <c r="B3" s="3">
        <v>44353.598912037036</v>
      </c>
    </row>
    <row r="4" spans="1:46" x14ac:dyDescent="0.2">
      <c r="A4" s="1" t="s">
        <v>2</v>
      </c>
      <c r="B4" s="3">
        <v>44491.46414762731</v>
      </c>
    </row>
    <row r="5" spans="1:46" x14ac:dyDescent="0.2">
      <c r="A5" s="1" t="s">
        <v>3</v>
      </c>
      <c r="B5" s="1" t="s">
        <v>4</v>
      </c>
    </row>
    <row r="7" spans="1:46" x14ac:dyDescent="0.2">
      <c r="A7" s="1" t="s">
        <v>5</v>
      </c>
      <c r="B7" s="1" t="s">
        <v>6</v>
      </c>
    </row>
    <row r="8" spans="1:46" x14ac:dyDescent="0.2">
      <c r="A8" s="1" t="s">
        <v>7</v>
      </c>
      <c r="B8" s="1" t="s">
        <v>8</v>
      </c>
    </row>
    <row r="9" spans="1:46" x14ac:dyDescent="0.2">
      <c r="A9" s="1" t="s">
        <v>9</v>
      </c>
      <c r="B9" s="1" t="s">
        <v>10</v>
      </c>
      <c r="AH9" s="4"/>
      <c r="AJ9" s="5" t="s">
        <v>11</v>
      </c>
    </row>
    <row r="11" spans="1:46" ht="79.5" thickBot="1" x14ac:dyDescent="0.25">
      <c r="A11" s="6" t="s">
        <v>12</v>
      </c>
      <c r="B11" s="6" t="s">
        <v>13</v>
      </c>
      <c r="C11" s="6" t="s">
        <v>14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  <c r="M11" s="6" t="s">
        <v>24</v>
      </c>
      <c r="N11" s="6" t="s">
        <v>25</v>
      </c>
      <c r="O11" s="6" t="s">
        <v>26</v>
      </c>
      <c r="P11" s="6" t="s">
        <v>27</v>
      </c>
      <c r="Q11" s="6" t="s">
        <v>28</v>
      </c>
      <c r="R11" s="6" t="s">
        <v>29</v>
      </c>
      <c r="S11" s="6" t="s">
        <v>30</v>
      </c>
      <c r="T11" s="6" t="s">
        <v>31</v>
      </c>
      <c r="U11" s="6" t="s">
        <v>32</v>
      </c>
      <c r="V11" s="6" t="s">
        <v>33</v>
      </c>
      <c r="W11" s="6" t="s">
        <v>34</v>
      </c>
      <c r="X11" s="6" t="s">
        <v>35</v>
      </c>
      <c r="Y11" s="6" t="s">
        <v>36</v>
      </c>
      <c r="Z11" s="6" t="s">
        <v>37</v>
      </c>
      <c r="AA11" s="6" t="s">
        <v>38</v>
      </c>
      <c r="AB11" s="6" t="s">
        <v>39</v>
      </c>
      <c r="AC11" s="6" t="s">
        <v>40</v>
      </c>
      <c r="AD11" s="6" t="s">
        <v>41</v>
      </c>
      <c r="AE11" s="6" t="s">
        <v>42</v>
      </c>
      <c r="AH11" s="7" t="s">
        <v>43</v>
      </c>
      <c r="AJ11" s="8" t="s">
        <v>44</v>
      </c>
      <c r="AK11" s="9" t="s">
        <v>45</v>
      </c>
      <c r="AL11" s="9" t="s">
        <v>46</v>
      </c>
      <c r="AM11" s="9" t="s">
        <v>47</v>
      </c>
      <c r="AN11" s="9" t="s">
        <v>48</v>
      </c>
      <c r="AO11" s="9" t="s">
        <v>49</v>
      </c>
      <c r="AQ11" s="8" t="s">
        <v>44</v>
      </c>
      <c r="AR11" s="9" t="s">
        <v>50</v>
      </c>
      <c r="AT11" s="10" t="s">
        <v>51</v>
      </c>
    </row>
    <row r="12" spans="1:46" s="13" customFormat="1" ht="11.25" x14ac:dyDescent="0.2">
      <c r="A12" s="11" t="s">
        <v>52</v>
      </c>
      <c r="B12" s="12">
        <v>1488834.4450000001</v>
      </c>
      <c r="C12" s="12">
        <v>1483141.1329999999</v>
      </c>
      <c r="D12" s="12">
        <v>1444497.4</v>
      </c>
      <c r="E12" s="12">
        <v>1442928.9909999999</v>
      </c>
      <c r="F12" s="12">
        <v>1434708.138</v>
      </c>
      <c r="G12" s="12">
        <v>1484511.784</v>
      </c>
      <c r="H12" s="12">
        <v>1534627.6029999999</v>
      </c>
      <c r="I12" s="12">
        <v>1528605.7009999999</v>
      </c>
      <c r="J12" s="12">
        <v>1538831.9040000001</v>
      </c>
      <c r="K12" s="12">
        <v>1524442.047</v>
      </c>
      <c r="L12" s="12">
        <v>1538669.6640000001</v>
      </c>
      <c r="M12" s="12">
        <v>1577784.314</v>
      </c>
      <c r="N12" s="12">
        <v>1581170.4680000001</v>
      </c>
      <c r="O12" s="12">
        <v>1620284.7009999999</v>
      </c>
      <c r="P12" s="12">
        <v>1643208.9569999999</v>
      </c>
      <c r="Q12" s="12">
        <v>1650685.1129999999</v>
      </c>
      <c r="R12" s="12">
        <v>1667186.8970000001</v>
      </c>
      <c r="S12" s="12">
        <v>1648419.4210000001</v>
      </c>
      <c r="T12" s="12">
        <v>1644469.05</v>
      </c>
      <c r="U12" s="12">
        <v>1545499.3759999999</v>
      </c>
      <c r="V12" s="12">
        <v>1606154.5889999999</v>
      </c>
      <c r="W12" s="12">
        <v>1560147.476</v>
      </c>
      <c r="X12" s="12">
        <v>1538056.8910000001</v>
      </c>
      <c r="Y12" s="12">
        <v>1520826.358</v>
      </c>
      <c r="Z12" s="12">
        <v>1468637.2050000001</v>
      </c>
      <c r="AA12" s="12">
        <v>1488630.736</v>
      </c>
      <c r="AB12" s="12">
        <v>1502501.8119999999</v>
      </c>
      <c r="AC12" s="12">
        <v>1533629.591</v>
      </c>
      <c r="AD12" s="12">
        <v>1523114.078</v>
      </c>
      <c r="AE12" s="12">
        <v>1497603.4110000001</v>
      </c>
      <c r="AF12" s="13">
        <f>(U12-T12)/T12*100</f>
        <v>-6.0183360702349562</v>
      </c>
      <c r="AG12" s="13">
        <f>(L12-H12)/H12*100</f>
        <v>0.26339034903963082</v>
      </c>
      <c r="AH12" s="14">
        <v>446063143.66666669</v>
      </c>
      <c r="AJ12" s="15" t="s">
        <v>53</v>
      </c>
      <c r="AK12" s="16">
        <f>(C12+D12+E12)/3</f>
        <v>1456855.8413333334</v>
      </c>
      <c r="AL12" s="16">
        <f>(AC12+AD12+AE12)/3</f>
        <v>1518115.6933333334</v>
      </c>
      <c r="AM12" s="17">
        <f>(AL12-AK12)/AK12*100</f>
        <v>4.2049357432602354</v>
      </c>
      <c r="AN12" s="16">
        <v>446063143.66666669</v>
      </c>
      <c r="AO12" s="16">
        <f>AL12/AN12*1000000</f>
        <v>3403.3650053540141</v>
      </c>
      <c r="AQ12" s="18" t="s">
        <v>54</v>
      </c>
      <c r="AR12" s="19">
        <v>-37.616611430434688</v>
      </c>
    </row>
    <row r="13" spans="1:46" x14ac:dyDescent="0.2">
      <c r="A13" s="6" t="s">
        <v>55</v>
      </c>
      <c r="B13" s="20">
        <v>52829.989000000001</v>
      </c>
      <c r="C13" s="20">
        <v>55039.087</v>
      </c>
      <c r="D13" s="20">
        <v>55571.608999999997</v>
      </c>
      <c r="E13" s="20">
        <v>54386.739000000001</v>
      </c>
      <c r="F13" s="20">
        <v>57226.497000000003</v>
      </c>
      <c r="G13" s="20">
        <v>58039.328999999998</v>
      </c>
      <c r="H13" s="20">
        <v>61564.821000000004</v>
      </c>
      <c r="I13" s="20">
        <v>62425.302000000003</v>
      </c>
      <c r="J13" s="20">
        <v>63959.644999999997</v>
      </c>
      <c r="K13" s="20">
        <v>63368.591</v>
      </c>
      <c r="L13" s="20">
        <v>64778.796000000002</v>
      </c>
      <c r="M13" s="20">
        <v>64148.396999999997</v>
      </c>
      <c r="N13" s="20">
        <v>63607.557000000001</v>
      </c>
      <c r="O13" s="20">
        <v>66774.995999999999</v>
      </c>
      <c r="P13" s="20">
        <v>67206.816000000006</v>
      </c>
      <c r="Q13" s="20">
        <v>66793.713000000003</v>
      </c>
      <c r="R13" s="20">
        <v>66765.902000000002</v>
      </c>
      <c r="S13" s="20">
        <v>66720.805999999997</v>
      </c>
      <c r="T13" s="20">
        <v>68842.251999999993</v>
      </c>
      <c r="U13" s="20">
        <v>63916.595999999998</v>
      </c>
      <c r="V13" s="20">
        <v>69090.921000000002</v>
      </c>
      <c r="W13" s="20">
        <v>64160.061999999998</v>
      </c>
      <c r="X13" s="20">
        <v>61066.625999999997</v>
      </c>
      <c r="Y13" s="20">
        <v>63355.442000000003</v>
      </c>
      <c r="Z13" s="20">
        <v>59431.298999999999</v>
      </c>
      <c r="AA13" s="20">
        <v>59869.343000000001</v>
      </c>
      <c r="AB13" s="20">
        <v>63832.978999999999</v>
      </c>
      <c r="AC13" s="20">
        <v>64571.423000000003</v>
      </c>
      <c r="AD13" s="20">
        <v>64441.584000000003</v>
      </c>
      <c r="AE13" s="20">
        <v>64975.47</v>
      </c>
      <c r="AH13" s="21">
        <v>11401945</v>
      </c>
      <c r="AJ13" s="22" t="s">
        <v>56</v>
      </c>
      <c r="AK13" s="23">
        <f t="shared" ref="AK13:AK39" si="0">(C13+D13+E13)/3</f>
        <v>54999.144999999997</v>
      </c>
      <c r="AL13" s="23">
        <f>(AC13+AD13+AE13)/3</f>
        <v>64662.825666666671</v>
      </c>
      <c r="AM13" s="24">
        <f t="shared" ref="AM13:AM39" si="1">(AL13-AK13)/AK13*100</f>
        <v>17.570601627837444</v>
      </c>
      <c r="AN13" s="25">
        <v>11401945</v>
      </c>
      <c r="AO13" s="25">
        <f t="shared" ref="AO13:AO39" si="2">AL13/AN13*1000000</f>
        <v>5671.210102019144</v>
      </c>
      <c r="AQ13" s="18" t="s">
        <v>57</v>
      </c>
      <c r="AR13" s="19">
        <v>-30.413569762184711</v>
      </c>
    </row>
    <row r="14" spans="1:46" x14ac:dyDescent="0.2">
      <c r="A14" s="6" t="s">
        <v>58</v>
      </c>
      <c r="B14" s="20">
        <v>28259.758999999998</v>
      </c>
      <c r="C14" s="20">
        <v>22923.431</v>
      </c>
      <c r="D14" s="20">
        <v>21018.164000000001</v>
      </c>
      <c r="E14" s="20">
        <v>22597.471000000001</v>
      </c>
      <c r="F14" s="20">
        <v>21816.669000000002</v>
      </c>
      <c r="G14" s="20">
        <v>23643.468000000001</v>
      </c>
      <c r="H14" s="20">
        <v>23361.499</v>
      </c>
      <c r="I14" s="20">
        <v>21002.001</v>
      </c>
      <c r="J14" s="20">
        <v>20196.912</v>
      </c>
      <c r="K14" s="20">
        <v>18327.268</v>
      </c>
      <c r="L14" s="20">
        <v>18700.120999999999</v>
      </c>
      <c r="M14" s="20">
        <v>19546.183000000001</v>
      </c>
      <c r="N14" s="20">
        <v>19092.150000000001</v>
      </c>
      <c r="O14" s="20">
        <v>19609.3</v>
      </c>
      <c r="P14" s="20">
        <v>19082.766</v>
      </c>
      <c r="Q14" s="20">
        <v>20193.868999999999</v>
      </c>
      <c r="R14" s="20">
        <v>20796.797999999999</v>
      </c>
      <c r="S14" s="20">
        <v>20403.12</v>
      </c>
      <c r="T14" s="20">
        <v>20157.848000000002</v>
      </c>
      <c r="U14" s="20">
        <v>17777.004000000001</v>
      </c>
      <c r="V14" s="20">
        <v>18012.376</v>
      </c>
      <c r="W14" s="20">
        <v>19275.495999999999</v>
      </c>
      <c r="X14" s="20">
        <v>18461.705000000002</v>
      </c>
      <c r="Y14" s="20">
        <v>17172.811000000002</v>
      </c>
      <c r="Z14" s="20">
        <v>17955.256000000001</v>
      </c>
      <c r="AA14" s="20">
        <v>18767.916000000001</v>
      </c>
      <c r="AB14" s="20">
        <v>18371.226999999999</v>
      </c>
      <c r="AC14" s="20">
        <v>19015.830000000002</v>
      </c>
      <c r="AD14" s="20">
        <v>19085.085999999999</v>
      </c>
      <c r="AE14" s="20">
        <v>18923.513999999999</v>
      </c>
      <c r="AH14" s="21">
        <v>7050644</v>
      </c>
      <c r="AJ14" s="22" t="s">
        <v>58</v>
      </c>
      <c r="AK14" s="23">
        <f t="shared" si="0"/>
        <v>22179.688666666669</v>
      </c>
      <c r="AL14" s="23">
        <f t="shared" ref="AL14:AL38" si="3">(AC14+AD14+AE14)/3</f>
        <v>19008.14333333333</v>
      </c>
      <c r="AM14" s="24">
        <f t="shared" si="1"/>
        <v>-14.299323047305798</v>
      </c>
      <c r="AN14" s="25">
        <v>7050644</v>
      </c>
      <c r="AO14" s="25">
        <f>AL14/AN14*1000000</f>
        <v>2695.9442759176795</v>
      </c>
      <c r="AQ14" s="18" t="s">
        <v>59</v>
      </c>
      <c r="AR14" s="19">
        <v>-25.229766689920158</v>
      </c>
    </row>
    <row r="15" spans="1:46" x14ac:dyDescent="0.2">
      <c r="A15" s="6" t="s">
        <v>60</v>
      </c>
      <c r="B15" s="20">
        <v>49994.565000000002</v>
      </c>
      <c r="C15" s="20">
        <v>45359.222000000002</v>
      </c>
      <c r="D15" s="20">
        <v>44159.785000000003</v>
      </c>
      <c r="E15" s="20">
        <v>42730.025000000001</v>
      </c>
      <c r="F15" s="20">
        <v>41261.188999999998</v>
      </c>
      <c r="G15" s="20">
        <v>41878.18</v>
      </c>
      <c r="H15" s="20">
        <v>43045.88</v>
      </c>
      <c r="I15" s="20">
        <v>43412.544999999998</v>
      </c>
      <c r="J15" s="20">
        <v>42042.883999999998</v>
      </c>
      <c r="K15" s="20">
        <v>39253.946000000004</v>
      </c>
      <c r="L15" s="20">
        <v>41289.714999999997</v>
      </c>
      <c r="M15" s="20">
        <v>42363.377999999997</v>
      </c>
      <c r="N15" s="20">
        <v>42937.716</v>
      </c>
      <c r="O15" s="20">
        <v>44840.300999999999</v>
      </c>
      <c r="P15" s="20">
        <v>45985.512999999999</v>
      </c>
      <c r="Q15" s="20">
        <v>45534.936999999998</v>
      </c>
      <c r="R15" s="20">
        <v>46566.165999999997</v>
      </c>
      <c r="S15" s="20">
        <v>46467.841</v>
      </c>
      <c r="T15" s="20">
        <v>45611.756999999998</v>
      </c>
      <c r="U15" s="20">
        <v>42842.851999999999</v>
      </c>
      <c r="V15" s="20">
        <v>45466.357000000004</v>
      </c>
      <c r="W15" s="20">
        <v>43617.728000000003</v>
      </c>
      <c r="X15" s="20">
        <v>43242.309000000001</v>
      </c>
      <c r="Y15" s="20">
        <v>43445.983</v>
      </c>
      <c r="Z15" s="20">
        <v>42012.582000000002</v>
      </c>
      <c r="AA15" s="20">
        <v>42052.053</v>
      </c>
      <c r="AB15" s="20">
        <v>41659.603999999999</v>
      </c>
      <c r="AC15" s="20">
        <v>43462.379000000001</v>
      </c>
      <c r="AD15" s="20">
        <v>43638.548999999999</v>
      </c>
      <c r="AE15" s="20">
        <v>42995.792000000001</v>
      </c>
      <c r="AH15" s="21">
        <v>10612891.666666666</v>
      </c>
      <c r="AJ15" s="22" t="s">
        <v>61</v>
      </c>
      <c r="AK15" s="23">
        <f t="shared" si="0"/>
        <v>44083.010666666669</v>
      </c>
      <c r="AL15" s="23">
        <f t="shared" si="3"/>
        <v>43365.573333333334</v>
      </c>
      <c r="AM15" s="24">
        <f t="shared" si="1"/>
        <v>-1.6274690010585524</v>
      </c>
      <c r="AN15" s="25">
        <v>10612891.666666666</v>
      </c>
      <c r="AO15" s="25">
        <f t="shared" si="2"/>
        <v>4086.1223025141599</v>
      </c>
      <c r="AQ15" s="18" t="s">
        <v>62</v>
      </c>
      <c r="AR15" s="19">
        <v>-17.808775145641452</v>
      </c>
    </row>
    <row r="16" spans="1:46" x14ac:dyDescent="0.2">
      <c r="A16" s="6" t="s">
        <v>63</v>
      </c>
      <c r="B16" s="20">
        <v>18930.86</v>
      </c>
      <c r="C16" s="20">
        <v>20686.527999999998</v>
      </c>
      <c r="D16" s="20">
        <v>19922.523000000001</v>
      </c>
      <c r="E16" s="20">
        <v>20880.507000000001</v>
      </c>
      <c r="F16" s="20">
        <v>21769.260999999999</v>
      </c>
      <c r="G16" s="20">
        <v>21680.163</v>
      </c>
      <c r="H16" s="20">
        <v>24179.929</v>
      </c>
      <c r="I16" s="20">
        <v>22471.241000000002</v>
      </c>
      <c r="J16" s="20">
        <v>22213.314999999999</v>
      </c>
      <c r="K16" s="20">
        <v>21332.100999999999</v>
      </c>
      <c r="L16" s="20">
        <v>20791.268</v>
      </c>
      <c r="M16" s="20">
        <v>21166.248</v>
      </c>
      <c r="N16" s="20">
        <v>20669.992999999999</v>
      </c>
      <c r="O16" s="20">
        <v>21826.195</v>
      </c>
      <c r="P16" s="20">
        <v>21096.744999999999</v>
      </c>
      <c r="Q16" s="20">
        <v>20593.03</v>
      </c>
      <c r="R16" s="20">
        <v>22246.761999999999</v>
      </c>
      <c r="S16" s="20">
        <v>21840.775000000001</v>
      </c>
      <c r="T16" s="20">
        <v>21199.194</v>
      </c>
      <c r="U16" s="20">
        <v>19792.249</v>
      </c>
      <c r="V16" s="20">
        <v>21105.989000000001</v>
      </c>
      <c r="W16" s="20">
        <v>19657.793000000001</v>
      </c>
      <c r="X16" s="20">
        <v>18763.316999999999</v>
      </c>
      <c r="Y16" s="20">
        <v>18913.829000000002</v>
      </c>
      <c r="Z16" s="20">
        <v>18085.026000000002</v>
      </c>
      <c r="AA16" s="20">
        <v>18139.795999999998</v>
      </c>
      <c r="AB16" s="20">
        <v>18497.973999999998</v>
      </c>
      <c r="AC16" s="20">
        <v>18453.615000000002</v>
      </c>
      <c r="AD16" s="20">
        <v>18515.641</v>
      </c>
      <c r="AE16" s="20">
        <v>18053.845000000001</v>
      </c>
      <c r="AH16" s="21">
        <v>5778680</v>
      </c>
      <c r="AJ16" s="22" t="s">
        <v>64</v>
      </c>
      <c r="AK16" s="23">
        <f t="shared" si="0"/>
        <v>20496.519333333334</v>
      </c>
      <c r="AL16" s="23">
        <f t="shared" si="3"/>
        <v>18341.033666666666</v>
      </c>
      <c r="AM16" s="24">
        <f t="shared" si="1"/>
        <v>-10.516349784137336</v>
      </c>
      <c r="AN16" s="25">
        <v>5778680</v>
      </c>
      <c r="AO16" s="25">
        <f t="shared" si="2"/>
        <v>3173.9140541899997</v>
      </c>
      <c r="AQ16" s="18" t="s">
        <v>58</v>
      </c>
      <c r="AR16" s="19">
        <v>-14.299323047305798</v>
      </c>
    </row>
    <row r="17" spans="1:44" x14ac:dyDescent="0.2">
      <c r="A17" s="6" t="s">
        <v>65</v>
      </c>
      <c r="B17" s="20">
        <v>358247.13699999999</v>
      </c>
      <c r="C17" s="20">
        <v>350399.61099999998</v>
      </c>
      <c r="D17" s="20">
        <v>343727.75799999997</v>
      </c>
      <c r="E17" s="20">
        <v>341069.88500000001</v>
      </c>
      <c r="F17" s="20">
        <v>339644.97600000002</v>
      </c>
      <c r="G17" s="20">
        <v>343279.81599999999</v>
      </c>
      <c r="H17" s="20">
        <v>354638.18800000002</v>
      </c>
      <c r="I17" s="20">
        <v>352041.85800000001</v>
      </c>
      <c r="J17" s="20">
        <v>349897.152</v>
      </c>
      <c r="K17" s="20">
        <v>342513.43900000001</v>
      </c>
      <c r="L17" s="20">
        <v>344632.69199999998</v>
      </c>
      <c r="M17" s="20">
        <v>354523.54200000002</v>
      </c>
      <c r="N17" s="20">
        <v>346859.462</v>
      </c>
      <c r="O17" s="20">
        <v>347909.31199999998</v>
      </c>
      <c r="P17" s="20">
        <v>350455.49800000002</v>
      </c>
      <c r="Q17" s="20">
        <v>348965.48300000001</v>
      </c>
      <c r="R17" s="20">
        <v>359623.625</v>
      </c>
      <c r="S17" s="20">
        <v>342528.52</v>
      </c>
      <c r="T17" s="20">
        <v>346715.33799999999</v>
      </c>
      <c r="U17" s="20">
        <v>324246.86099999998</v>
      </c>
      <c r="V17" s="20">
        <v>341023.67200000002</v>
      </c>
      <c r="W17" s="20">
        <v>323483.34299999999</v>
      </c>
      <c r="X17" s="20">
        <v>326147.321</v>
      </c>
      <c r="Y17" s="20">
        <v>333067.58600000001</v>
      </c>
      <c r="Z17" s="20">
        <v>318861.26799999998</v>
      </c>
      <c r="AA17" s="20">
        <v>320515.397</v>
      </c>
      <c r="AB17" s="20">
        <v>322845.74099999998</v>
      </c>
      <c r="AC17" s="20">
        <v>324280.62800000003</v>
      </c>
      <c r="AD17" s="20">
        <v>316743.68199999997</v>
      </c>
      <c r="AE17" s="20">
        <v>306973.05599999998</v>
      </c>
      <c r="AH17" s="21">
        <v>82777739</v>
      </c>
      <c r="AJ17" s="22" t="s">
        <v>66</v>
      </c>
      <c r="AK17" s="23">
        <f t="shared" si="0"/>
        <v>345065.75133333332</v>
      </c>
      <c r="AL17" s="23">
        <f t="shared" si="3"/>
        <v>315999.12200000003</v>
      </c>
      <c r="AM17" s="24">
        <f t="shared" si="1"/>
        <v>-8.4235045700768314</v>
      </c>
      <c r="AN17" s="25">
        <v>82777739</v>
      </c>
      <c r="AO17" s="25">
        <f t="shared" si="2"/>
        <v>3817.440846022625</v>
      </c>
      <c r="AQ17" s="18" t="s">
        <v>64</v>
      </c>
      <c r="AR17" s="19">
        <v>-10.516349784137336</v>
      </c>
    </row>
    <row r="18" spans="1:44" x14ac:dyDescent="0.2">
      <c r="A18" s="6" t="s">
        <v>62</v>
      </c>
      <c r="B18" s="20">
        <v>9820.5439999999999</v>
      </c>
      <c r="C18" s="20">
        <v>9146.7980000000007</v>
      </c>
      <c r="D18" s="20">
        <v>6651.5739999999996</v>
      </c>
      <c r="E18" s="20">
        <v>5590.9709999999995</v>
      </c>
      <c r="F18" s="20">
        <v>5663.884</v>
      </c>
      <c r="G18" s="20">
        <v>5436.1790000000001</v>
      </c>
      <c r="H18" s="20">
        <v>5810.6419999999998</v>
      </c>
      <c r="I18" s="20">
        <v>5662.7820000000002</v>
      </c>
      <c r="J18" s="20">
        <v>5275.8590000000004</v>
      </c>
      <c r="K18" s="20">
        <v>4945.8869999999997</v>
      </c>
      <c r="L18" s="20">
        <v>4837.3190000000004</v>
      </c>
      <c r="M18" s="20">
        <v>5033.0129999999999</v>
      </c>
      <c r="N18" s="20">
        <v>4842.5550000000003</v>
      </c>
      <c r="O18" s="20">
        <v>5334.7539999999999</v>
      </c>
      <c r="P18" s="20">
        <v>5475.6369999999997</v>
      </c>
      <c r="Q18" s="20">
        <v>5379.8019999999997</v>
      </c>
      <c r="R18" s="20">
        <v>5346.7520000000004</v>
      </c>
      <c r="S18" s="20">
        <v>5986.6009999999997</v>
      </c>
      <c r="T18" s="20">
        <v>5804.1859999999997</v>
      </c>
      <c r="U18" s="20">
        <v>5067.8490000000002</v>
      </c>
      <c r="V18" s="20">
        <v>5868.9539999999997</v>
      </c>
      <c r="W18" s="20">
        <v>5853.0420000000004</v>
      </c>
      <c r="X18" s="20">
        <v>5898.5929999999998</v>
      </c>
      <c r="Y18" s="20">
        <v>6548.665</v>
      </c>
      <c r="Z18" s="20">
        <v>6123.1790000000001</v>
      </c>
      <c r="AA18" s="20">
        <v>5726.1570000000002</v>
      </c>
      <c r="AB18" s="20">
        <v>6272.7709999999997</v>
      </c>
      <c r="AC18" s="20">
        <v>6087.3220000000001</v>
      </c>
      <c r="AD18" s="20">
        <v>6485.143</v>
      </c>
      <c r="AE18" s="20">
        <v>5007.6980000000003</v>
      </c>
      <c r="AH18" s="21">
        <v>1319862.6666666667</v>
      </c>
      <c r="AJ18" s="22" t="s">
        <v>62</v>
      </c>
      <c r="AK18" s="23">
        <f t="shared" si="0"/>
        <v>7129.7809999999999</v>
      </c>
      <c r="AL18" s="23">
        <f t="shared" si="3"/>
        <v>5860.0543333333335</v>
      </c>
      <c r="AM18" s="24">
        <f t="shared" si="1"/>
        <v>-17.808775145641452</v>
      </c>
      <c r="AN18" s="25">
        <v>1319862.6666666667</v>
      </c>
      <c r="AO18" s="25">
        <f>AL18/AN18*1000000</f>
        <v>4439.8970296909674</v>
      </c>
      <c r="AQ18" s="18" t="s">
        <v>66</v>
      </c>
      <c r="AR18" s="19">
        <v>-8.4235045700768314</v>
      </c>
    </row>
    <row r="19" spans="1:44" x14ac:dyDescent="0.2">
      <c r="A19" s="6" t="s">
        <v>67</v>
      </c>
      <c r="B19" s="20">
        <v>10289.752</v>
      </c>
      <c r="C19" s="20">
        <v>10447.125</v>
      </c>
      <c r="D19" s="20">
        <v>10370.145</v>
      </c>
      <c r="E19" s="20">
        <v>10638.325000000001</v>
      </c>
      <c r="F19" s="20">
        <v>11055.924999999999</v>
      </c>
      <c r="G19" s="20">
        <v>10941.125</v>
      </c>
      <c r="H19" s="20">
        <v>11856.744000000001</v>
      </c>
      <c r="I19" s="20">
        <v>12706.111000000001</v>
      </c>
      <c r="J19" s="20">
        <v>13425.227000000001</v>
      </c>
      <c r="K19" s="20">
        <v>13945.165999999999</v>
      </c>
      <c r="L19" s="20">
        <v>14524.638999999999</v>
      </c>
      <c r="M19" s="20">
        <v>15310.263000000001</v>
      </c>
      <c r="N19" s="20">
        <v>15541.623</v>
      </c>
      <c r="O19" s="20">
        <v>14902.034</v>
      </c>
      <c r="P19" s="20">
        <v>15240.378000000001</v>
      </c>
      <c r="Q19" s="20">
        <v>15573.264999999999</v>
      </c>
      <c r="R19" s="20">
        <v>15679.489</v>
      </c>
      <c r="S19" s="20">
        <v>16224.366</v>
      </c>
      <c r="T19" s="20">
        <v>16025.255999999999</v>
      </c>
      <c r="U19" s="20">
        <v>15288.455</v>
      </c>
      <c r="V19" s="20">
        <v>15201.496999999999</v>
      </c>
      <c r="W19" s="20">
        <v>13960.431</v>
      </c>
      <c r="X19" s="20">
        <v>14130.823</v>
      </c>
      <c r="Y19" s="20">
        <v>13558.192999999999</v>
      </c>
      <c r="Z19" s="20">
        <v>13637.15</v>
      </c>
      <c r="AA19" s="20">
        <v>14361.968000000001</v>
      </c>
      <c r="AB19" s="20">
        <v>15099.773999999999</v>
      </c>
      <c r="AC19" s="20">
        <v>14884.688</v>
      </c>
      <c r="AD19" s="20">
        <v>15113.349</v>
      </c>
      <c r="AE19" s="20">
        <v>15097.612999999999</v>
      </c>
      <c r="AH19" s="21">
        <v>4839671.666666667</v>
      </c>
      <c r="AJ19" s="22" t="s">
        <v>68</v>
      </c>
      <c r="AK19" s="23">
        <f t="shared" si="0"/>
        <v>10485.198333333334</v>
      </c>
      <c r="AL19" s="23">
        <f t="shared" si="3"/>
        <v>15031.883333333333</v>
      </c>
      <c r="AM19" s="24">
        <f t="shared" si="1"/>
        <v>43.362889813402028</v>
      </c>
      <c r="AN19" s="25">
        <v>4839671.666666667</v>
      </c>
      <c r="AO19" s="25">
        <f t="shared" si="2"/>
        <v>3105.9717205333827</v>
      </c>
      <c r="AQ19" s="18" t="s">
        <v>69</v>
      </c>
      <c r="AR19" s="19">
        <v>-6.4905447876737954</v>
      </c>
    </row>
    <row r="20" spans="1:44" x14ac:dyDescent="0.2">
      <c r="A20" s="6" t="s">
        <v>70</v>
      </c>
      <c r="B20" s="20">
        <v>24743.756000000001</v>
      </c>
      <c r="C20" s="20">
        <v>24630.042000000001</v>
      </c>
      <c r="D20" s="20">
        <v>25540.736000000001</v>
      </c>
      <c r="E20" s="20">
        <v>25775.885999999999</v>
      </c>
      <c r="F20" s="20">
        <v>26692.717000000001</v>
      </c>
      <c r="G20" s="20">
        <v>27071.460999999999</v>
      </c>
      <c r="H20" s="20">
        <v>27312.628000000001</v>
      </c>
      <c r="I20" s="20">
        <v>28251.817999999999</v>
      </c>
      <c r="J20" s="20">
        <v>29934.914000000001</v>
      </c>
      <c r="K20" s="20">
        <v>29777.467000000001</v>
      </c>
      <c r="L20" s="20">
        <v>31500.399000000001</v>
      </c>
      <c r="M20" s="20">
        <v>32270.534</v>
      </c>
      <c r="N20" s="20">
        <v>32381.264999999999</v>
      </c>
      <c r="O20" s="20">
        <v>33246.718999999997</v>
      </c>
      <c r="P20" s="20">
        <v>33797.351000000002</v>
      </c>
      <c r="Q20" s="20">
        <v>33928.423000000003</v>
      </c>
      <c r="R20" s="20">
        <v>34285.360000000001</v>
      </c>
      <c r="S20" s="20">
        <v>34383.377999999997</v>
      </c>
      <c r="T20" s="20">
        <v>34508.862999999998</v>
      </c>
      <c r="U20" s="20">
        <v>32937.771999999997</v>
      </c>
      <c r="V20" s="20">
        <v>31056.521000000001</v>
      </c>
      <c r="W20" s="20">
        <v>30289.59</v>
      </c>
      <c r="X20" s="20">
        <v>29510.777999999998</v>
      </c>
      <c r="Y20" s="20">
        <v>26189.422999999999</v>
      </c>
      <c r="Z20" s="20">
        <v>25859.137999999999</v>
      </c>
      <c r="AA20" s="20">
        <v>25871.415000000001</v>
      </c>
      <c r="AB20" s="20">
        <v>25374.145</v>
      </c>
      <c r="AC20" s="20">
        <v>26528.763999999999</v>
      </c>
      <c r="AD20" s="20">
        <v>26023.087</v>
      </c>
      <c r="AE20" s="20">
        <v>26069.888999999999</v>
      </c>
      <c r="AH20" s="21">
        <v>10744652.333333334</v>
      </c>
      <c r="AJ20" s="22" t="s">
        <v>71</v>
      </c>
      <c r="AK20" s="23">
        <f t="shared" si="0"/>
        <v>25315.554666666667</v>
      </c>
      <c r="AL20" s="23">
        <f t="shared" si="3"/>
        <v>26207.246666666662</v>
      </c>
      <c r="AM20" s="24">
        <f t="shared" si="1"/>
        <v>3.522308761317003</v>
      </c>
      <c r="AN20" s="25">
        <v>10744652.333333334</v>
      </c>
      <c r="AO20" s="25">
        <f t="shared" si="2"/>
        <v>2439.09675749707</v>
      </c>
      <c r="AQ20" s="18" t="s">
        <v>61</v>
      </c>
      <c r="AR20" s="19">
        <v>-1.6274690010585524</v>
      </c>
    </row>
    <row r="21" spans="1:44" x14ac:dyDescent="0.2">
      <c r="A21" s="6" t="s">
        <v>72</v>
      </c>
      <c r="B21" s="20">
        <v>92115.623999999996</v>
      </c>
      <c r="C21" s="20">
        <v>95768.453999999998</v>
      </c>
      <c r="D21" s="20">
        <v>97679.498000000007</v>
      </c>
      <c r="E21" s="20">
        <v>93560.888000000006</v>
      </c>
      <c r="F21" s="20">
        <v>98395.258000000002</v>
      </c>
      <c r="G21" s="20">
        <v>105872.31299999999</v>
      </c>
      <c r="H21" s="20">
        <v>105999.64</v>
      </c>
      <c r="I21" s="20">
        <v>113572.10400000001</v>
      </c>
      <c r="J21" s="20">
        <v>119254.762</v>
      </c>
      <c r="K21" s="20">
        <v>124582.202</v>
      </c>
      <c r="L21" s="20">
        <v>130038.77099999999</v>
      </c>
      <c r="M21" s="20">
        <v>134013.20600000001</v>
      </c>
      <c r="N21" s="20">
        <v>137770.21799999999</v>
      </c>
      <c r="O21" s="20">
        <v>142458.20699999999</v>
      </c>
      <c r="P21" s="20">
        <v>148816.45600000001</v>
      </c>
      <c r="Q21" s="20">
        <v>152394.82199999999</v>
      </c>
      <c r="R21" s="20">
        <v>152545.93900000001</v>
      </c>
      <c r="S21" s="20">
        <v>155353.617</v>
      </c>
      <c r="T21" s="20">
        <v>150462.84</v>
      </c>
      <c r="U21" s="20">
        <v>138883.266</v>
      </c>
      <c r="V21" s="20">
        <v>138409.30100000001</v>
      </c>
      <c r="W21" s="20">
        <v>137968.21100000001</v>
      </c>
      <c r="X21" s="20">
        <v>137337.889</v>
      </c>
      <c r="Y21" s="20">
        <v>127851.077</v>
      </c>
      <c r="Z21" s="20">
        <v>125967.239</v>
      </c>
      <c r="AA21" s="20">
        <v>130297.01</v>
      </c>
      <c r="AB21" s="20">
        <v>131746.79399999999</v>
      </c>
      <c r="AC21" s="20">
        <v>137451.49299999999</v>
      </c>
      <c r="AD21" s="20">
        <v>137564.117</v>
      </c>
      <c r="AE21" s="20">
        <v>134155.38200000001</v>
      </c>
      <c r="AH21" s="21">
        <v>46707843.666666664</v>
      </c>
      <c r="AJ21" s="22" t="s">
        <v>73</v>
      </c>
      <c r="AK21" s="23">
        <f t="shared" si="0"/>
        <v>95669.613333333327</v>
      </c>
      <c r="AL21" s="23">
        <f t="shared" si="3"/>
        <v>136390.33066666665</v>
      </c>
      <c r="AM21" s="24">
        <f t="shared" si="1"/>
        <v>42.563898728694198</v>
      </c>
      <c r="AN21" s="25">
        <v>46707843.666666664</v>
      </c>
      <c r="AO21" s="25">
        <f t="shared" si="2"/>
        <v>2920.0733743999072</v>
      </c>
      <c r="AQ21" s="26" t="s">
        <v>74</v>
      </c>
      <c r="AR21" s="27">
        <v>1.53381208918442</v>
      </c>
    </row>
    <row r="22" spans="1:44" x14ac:dyDescent="0.2">
      <c r="A22" s="6" t="s">
        <v>75</v>
      </c>
      <c r="B22" s="20">
        <v>228908.353</v>
      </c>
      <c r="C22" s="20">
        <v>241674.21299999999</v>
      </c>
      <c r="D22" s="20">
        <v>237858.658</v>
      </c>
      <c r="E22" s="20">
        <v>241639.924</v>
      </c>
      <c r="F22" s="20">
        <v>232569.897</v>
      </c>
      <c r="G22" s="20">
        <v>242216.587</v>
      </c>
      <c r="H22" s="20">
        <v>255912.49299999999</v>
      </c>
      <c r="I22" s="20">
        <v>248540.12400000001</v>
      </c>
      <c r="J22" s="20">
        <v>256088.16</v>
      </c>
      <c r="K22" s="20">
        <v>256213.93299999999</v>
      </c>
      <c r="L22" s="20">
        <v>258868.68900000001</v>
      </c>
      <c r="M22" s="20">
        <v>266941.68</v>
      </c>
      <c r="N22" s="20">
        <v>267518.973</v>
      </c>
      <c r="O22" s="20">
        <v>274036.01500000001</v>
      </c>
      <c r="P22" s="20">
        <v>278688.962</v>
      </c>
      <c r="Q22" s="20">
        <v>279768.09499999997</v>
      </c>
      <c r="R22" s="20">
        <v>275833.38</v>
      </c>
      <c r="S22" s="20">
        <v>273363.01199999999</v>
      </c>
      <c r="T22" s="20">
        <v>274499.01299999998</v>
      </c>
      <c r="U22" s="20">
        <v>263900.484</v>
      </c>
      <c r="V22" s="20">
        <v>271993.23300000001</v>
      </c>
      <c r="W22" s="20">
        <v>267101.37</v>
      </c>
      <c r="X22" s="20">
        <v>267062.337</v>
      </c>
      <c r="Y22" s="20">
        <v>268184.07299999997</v>
      </c>
      <c r="Z22" s="20">
        <v>257699.66200000001</v>
      </c>
      <c r="AA22" s="20">
        <v>261797.66200000001</v>
      </c>
      <c r="AB22" s="20">
        <v>257145.74400000001</v>
      </c>
      <c r="AC22" s="20">
        <v>257333.26500000001</v>
      </c>
      <c r="AD22" s="20">
        <v>256613.22899999999</v>
      </c>
      <c r="AE22" s="20">
        <v>253115.845</v>
      </c>
      <c r="AH22" s="21">
        <v>67004558.666666664</v>
      </c>
      <c r="AJ22" s="22" t="s">
        <v>76</v>
      </c>
      <c r="AK22" s="23">
        <f t="shared" si="0"/>
        <v>240390.93166666664</v>
      </c>
      <c r="AL22" s="23">
        <f t="shared" si="3"/>
        <v>255687.44633333336</v>
      </c>
      <c r="AM22" s="24">
        <f t="shared" si="1"/>
        <v>6.3631829040362158</v>
      </c>
      <c r="AN22" s="25">
        <v>67004558.666666664</v>
      </c>
      <c r="AO22" s="25">
        <f t="shared" si="2"/>
        <v>3815.9709043876205</v>
      </c>
      <c r="AQ22" s="26" t="s">
        <v>71</v>
      </c>
      <c r="AR22" s="27">
        <v>3.522308761317003</v>
      </c>
    </row>
    <row r="23" spans="1:44" x14ac:dyDescent="0.2">
      <c r="A23" s="6" t="s">
        <v>77</v>
      </c>
      <c r="B23" s="20">
        <v>9671.9240000000009</v>
      </c>
      <c r="C23" s="20">
        <v>8201.5889999999999</v>
      </c>
      <c r="D23" s="20">
        <v>7508.9070000000002</v>
      </c>
      <c r="E23" s="20">
        <v>7787.1890000000003</v>
      </c>
      <c r="F23" s="20">
        <v>7713.9040000000005</v>
      </c>
      <c r="G23" s="20">
        <v>7927.7910000000002</v>
      </c>
      <c r="H23" s="20">
        <v>8170.68</v>
      </c>
      <c r="I23" s="20">
        <v>8632.5110000000004</v>
      </c>
      <c r="J23" s="20">
        <v>8916.7999999999993</v>
      </c>
      <c r="K23" s="20">
        <v>8808.3279999999995</v>
      </c>
      <c r="L23" s="20">
        <v>8462.1380000000008</v>
      </c>
      <c r="M23" s="20">
        <v>8793.3340000000007</v>
      </c>
      <c r="N23" s="20">
        <v>9045.1239999999998</v>
      </c>
      <c r="O23" s="20">
        <v>9674.8130000000001</v>
      </c>
      <c r="P23" s="20">
        <v>9682.0910000000003</v>
      </c>
      <c r="Q23" s="20">
        <v>9844.67</v>
      </c>
      <c r="R23" s="20">
        <v>9795.1389999999992</v>
      </c>
      <c r="S23" s="20">
        <v>10182.335999999999</v>
      </c>
      <c r="T23" s="20">
        <v>9938.3250000000007</v>
      </c>
      <c r="U23" s="20">
        <v>9576.6460000000006</v>
      </c>
      <c r="V23" s="20">
        <v>9478.9169999999995</v>
      </c>
      <c r="W23" s="20">
        <v>9283.31</v>
      </c>
      <c r="X23" s="20">
        <v>8730.4750000000004</v>
      </c>
      <c r="Y23" s="20">
        <v>8560.2890000000007</v>
      </c>
      <c r="Z23" s="20">
        <v>8156.3530000000001</v>
      </c>
      <c r="AA23" s="20">
        <v>8508.3960000000006</v>
      </c>
      <c r="AB23" s="20">
        <v>8584.8809999999994</v>
      </c>
      <c r="AC23" s="20">
        <v>8888.3119999999999</v>
      </c>
      <c r="AD23" s="20">
        <v>8696.8379999999997</v>
      </c>
      <c r="AE23" s="20">
        <v>8815.6239999999998</v>
      </c>
      <c r="AH23" s="21">
        <v>4111984</v>
      </c>
      <c r="AJ23" s="22" t="s">
        <v>78</v>
      </c>
      <c r="AK23" s="23">
        <f t="shared" si="0"/>
        <v>7832.5616666666656</v>
      </c>
      <c r="AL23" s="23">
        <f t="shared" si="3"/>
        <v>8800.2579999999998</v>
      </c>
      <c r="AM23" s="24">
        <f t="shared" si="1"/>
        <v>12.354787290748016</v>
      </c>
      <c r="AN23" s="25">
        <v>4111984</v>
      </c>
      <c r="AO23" s="25">
        <f t="shared" si="2"/>
        <v>2140.1488916299286</v>
      </c>
      <c r="AQ23" s="28" t="s">
        <v>79</v>
      </c>
      <c r="AR23" s="29">
        <v>4.1073863279759415</v>
      </c>
    </row>
    <row r="24" spans="1:44" s="32" customFormat="1" ht="15" x14ac:dyDescent="0.25">
      <c r="A24" s="30" t="s">
        <v>80</v>
      </c>
      <c r="B24" s="31">
        <v>150792.212</v>
      </c>
      <c r="C24" s="31">
        <v>154494.783</v>
      </c>
      <c r="D24" s="31">
        <v>153469.878</v>
      </c>
      <c r="E24" s="31">
        <v>152725.60500000001</v>
      </c>
      <c r="F24" s="31">
        <v>150839.04999999999</v>
      </c>
      <c r="G24" s="31">
        <v>163612.41200000001</v>
      </c>
      <c r="H24" s="31">
        <v>163182.30300000001</v>
      </c>
      <c r="I24" s="31">
        <v>165640.54300000001</v>
      </c>
      <c r="J24" s="31">
        <v>170569.40900000001</v>
      </c>
      <c r="K24" s="31">
        <v>172574.15900000001</v>
      </c>
      <c r="L24" s="31">
        <v>176185.33799999999</v>
      </c>
      <c r="M24" s="31">
        <v>176639.274</v>
      </c>
      <c r="N24" s="31">
        <v>178029.171</v>
      </c>
      <c r="O24" s="31">
        <v>186803.42199999999</v>
      </c>
      <c r="P24" s="31">
        <v>188158.467</v>
      </c>
      <c r="Q24" s="31">
        <v>191686.53</v>
      </c>
      <c r="R24" s="31">
        <v>190285.894</v>
      </c>
      <c r="S24" s="31">
        <v>190011.37599999999</v>
      </c>
      <c r="T24" s="31">
        <v>187549.22200000001</v>
      </c>
      <c r="U24" s="31">
        <v>174923.55499999999</v>
      </c>
      <c r="V24" s="31">
        <v>179819.19099999999</v>
      </c>
      <c r="W24" s="31">
        <v>173688.36199999999</v>
      </c>
      <c r="X24" s="31">
        <v>166908.125</v>
      </c>
      <c r="Y24" s="31">
        <v>160570.37599999999</v>
      </c>
      <c r="Z24" s="31">
        <v>151758.63800000001</v>
      </c>
      <c r="AA24" s="31">
        <v>157629.54699999999</v>
      </c>
      <c r="AB24" s="31">
        <v>156490.33199999999</v>
      </c>
      <c r="AC24" s="31">
        <v>161815.269</v>
      </c>
      <c r="AD24" s="31">
        <v>159710.88800000001</v>
      </c>
      <c r="AE24" s="31">
        <v>158086.43799999999</v>
      </c>
      <c r="AF24" s="32">
        <f>(Q24-F24)/F24*100</f>
        <v>27.080175856318384</v>
      </c>
      <c r="AG24" s="13">
        <f>(L24-H24)/H24*100</f>
        <v>7.9684100303450025</v>
      </c>
      <c r="AH24" s="33">
        <v>60296697</v>
      </c>
      <c r="AJ24" s="34" t="s">
        <v>79</v>
      </c>
      <c r="AK24" s="16">
        <f>(C24+D24+E24)/3</f>
        <v>153563.42199999999</v>
      </c>
      <c r="AL24" s="16">
        <f t="shared" si="3"/>
        <v>159870.86499999999</v>
      </c>
      <c r="AM24" s="17">
        <f t="shared" si="1"/>
        <v>4.1073863279759415</v>
      </c>
      <c r="AN24" s="16">
        <v>60296697</v>
      </c>
      <c r="AO24" s="16">
        <f t="shared" si="2"/>
        <v>2651.4033596234963</v>
      </c>
      <c r="AQ24" s="35" t="s">
        <v>53</v>
      </c>
      <c r="AR24" s="29">
        <v>4.2049357432602354</v>
      </c>
    </row>
    <row r="25" spans="1:44" x14ac:dyDescent="0.2">
      <c r="A25" s="6" t="s">
        <v>81</v>
      </c>
      <c r="B25" s="20">
        <v>1675.819</v>
      </c>
      <c r="C25" s="20">
        <v>1746.029</v>
      </c>
      <c r="D25" s="20">
        <v>1918.704</v>
      </c>
      <c r="E25" s="20">
        <v>1982.482</v>
      </c>
      <c r="F25" s="20">
        <v>2243.2249999999999</v>
      </c>
      <c r="G25" s="20">
        <v>2041.34</v>
      </c>
      <c r="H25" s="20">
        <v>2244.482</v>
      </c>
      <c r="I25" s="20">
        <v>2205.163</v>
      </c>
      <c r="J25" s="20">
        <v>2350.6170000000002</v>
      </c>
      <c r="K25" s="20">
        <v>2420.5790000000002</v>
      </c>
      <c r="L25" s="20">
        <v>2614.442</v>
      </c>
      <c r="M25" s="20">
        <v>2638.8420000000001</v>
      </c>
      <c r="N25" s="20">
        <v>2603.3919999999998</v>
      </c>
      <c r="O25" s="20">
        <v>2804.0659999999998</v>
      </c>
      <c r="P25" s="20">
        <v>2567.6219999999998</v>
      </c>
      <c r="Q25" s="20">
        <v>2835.35</v>
      </c>
      <c r="R25" s="20">
        <v>2940.8470000000002</v>
      </c>
      <c r="S25" s="20">
        <v>3038.3519999999999</v>
      </c>
      <c r="T25" s="20">
        <v>3169.71</v>
      </c>
      <c r="U25" s="20">
        <v>3063.6350000000002</v>
      </c>
      <c r="V25" s="20">
        <v>2945.1469999999999</v>
      </c>
      <c r="W25" s="20">
        <v>2910.183</v>
      </c>
      <c r="X25" s="20">
        <v>2735.8130000000001</v>
      </c>
      <c r="Y25" s="20">
        <v>2440.4250000000002</v>
      </c>
      <c r="Z25" s="20">
        <v>2477.1170000000002</v>
      </c>
      <c r="AA25" s="20">
        <v>2541.8620000000001</v>
      </c>
      <c r="AB25" s="20">
        <v>2750.3159999999998</v>
      </c>
      <c r="AC25" s="20">
        <v>2826.8049999999998</v>
      </c>
      <c r="AD25" s="20">
        <v>2902.4360000000001</v>
      </c>
      <c r="AE25" s="20">
        <v>2908.585</v>
      </c>
      <c r="AH25" s="21">
        <v>864979</v>
      </c>
      <c r="AJ25" s="22" t="s">
        <v>82</v>
      </c>
      <c r="AK25" s="23">
        <f t="shared" si="0"/>
        <v>1882.405</v>
      </c>
      <c r="AL25" s="23">
        <f t="shared" si="3"/>
        <v>2879.2753333333335</v>
      </c>
      <c r="AM25" s="24">
        <f t="shared" si="1"/>
        <v>52.957271858783493</v>
      </c>
      <c r="AN25" s="25">
        <v>864979</v>
      </c>
      <c r="AO25" s="25">
        <f t="shared" si="2"/>
        <v>3328.7228167774401</v>
      </c>
      <c r="AQ25" s="26" t="s">
        <v>83</v>
      </c>
      <c r="AR25" s="27">
        <v>4.9664560435287033</v>
      </c>
    </row>
    <row r="26" spans="1:44" x14ac:dyDescent="0.2">
      <c r="A26" s="6" t="s">
        <v>84</v>
      </c>
      <c r="B26" s="20">
        <v>8425.634</v>
      </c>
      <c r="C26" s="20">
        <v>7653.4849999999997</v>
      </c>
      <c r="D26" s="20">
        <v>6324.3469999999998</v>
      </c>
      <c r="E26" s="20">
        <v>5528.9120000000003</v>
      </c>
      <c r="F26" s="20">
        <v>5095.6450000000004</v>
      </c>
      <c r="G26" s="20">
        <v>4784.9530000000004</v>
      </c>
      <c r="H26" s="20">
        <v>4692.3109999999997</v>
      </c>
      <c r="I26" s="20">
        <v>4548.3869999999997</v>
      </c>
      <c r="J26" s="20">
        <v>4389.5290000000005</v>
      </c>
      <c r="K26" s="20">
        <v>4031.6489999999999</v>
      </c>
      <c r="L26" s="20">
        <v>3872.5329999999999</v>
      </c>
      <c r="M26" s="20">
        <v>4338.1310000000003</v>
      </c>
      <c r="N26" s="20">
        <v>4321.3590000000004</v>
      </c>
      <c r="O26" s="20">
        <v>4563.26</v>
      </c>
      <c r="P26" s="20">
        <v>4688.8490000000002</v>
      </c>
      <c r="Q26" s="20">
        <v>4849.1130000000003</v>
      </c>
      <c r="R26" s="20">
        <v>4961.8810000000003</v>
      </c>
      <c r="S26" s="20">
        <v>5063.9610000000002</v>
      </c>
      <c r="T26" s="20">
        <v>4899.4809999999998</v>
      </c>
      <c r="U26" s="20">
        <v>4783.1220000000003</v>
      </c>
      <c r="V26" s="20">
        <v>4880.8090000000002</v>
      </c>
      <c r="W26" s="20">
        <v>4591.8940000000002</v>
      </c>
      <c r="X26" s="20">
        <v>4778.2790000000005</v>
      </c>
      <c r="Y26" s="20">
        <v>4706.174</v>
      </c>
      <c r="Z26" s="20">
        <v>4684.2089999999998</v>
      </c>
      <c r="AA26" s="20">
        <v>4634.1729999999998</v>
      </c>
      <c r="AB26" s="20">
        <v>4706.6890000000003</v>
      </c>
      <c r="AC26" s="20">
        <v>4811.2979999999998</v>
      </c>
      <c r="AD26" s="20">
        <v>4831.5469999999996</v>
      </c>
      <c r="AE26" s="20">
        <v>4942.393</v>
      </c>
      <c r="AH26" s="21">
        <v>1934821</v>
      </c>
      <c r="AJ26" s="22" t="s">
        <v>59</v>
      </c>
      <c r="AK26" s="23">
        <f t="shared" si="0"/>
        <v>6502.2479999999996</v>
      </c>
      <c r="AL26" s="23">
        <f t="shared" si="3"/>
        <v>4861.7460000000001</v>
      </c>
      <c r="AM26" s="24">
        <f t="shared" si="1"/>
        <v>-25.229766689920158</v>
      </c>
      <c r="AN26" s="25">
        <v>1934821</v>
      </c>
      <c r="AO26" s="25">
        <f t="shared" si="2"/>
        <v>2512.7626793382951</v>
      </c>
      <c r="AQ26" s="26" t="s">
        <v>76</v>
      </c>
      <c r="AR26" s="27">
        <v>6.3631829040362158</v>
      </c>
    </row>
    <row r="27" spans="1:44" x14ac:dyDescent="0.2">
      <c r="A27" s="6" t="s">
        <v>85</v>
      </c>
      <c r="B27" s="20">
        <v>16387.099999999999</v>
      </c>
      <c r="C27" s="20">
        <v>17429.338</v>
      </c>
      <c r="D27" s="20">
        <v>11471.405000000001</v>
      </c>
      <c r="E27" s="20">
        <v>9407.1440000000002</v>
      </c>
      <c r="F27" s="20">
        <v>8414.0750000000007</v>
      </c>
      <c r="G27" s="20">
        <v>8992.0239999999994</v>
      </c>
      <c r="H27" s="20">
        <v>9664.8960000000006</v>
      </c>
      <c r="I27" s="20">
        <v>9100.6939999999995</v>
      </c>
      <c r="J27" s="20">
        <v>9524.9860000000008</v>
      </c>
      <c r="K27" s="20">
        <v>8163.0519999999997</v>
      </c>
      <c r="L27" s="20">
        <v>7441.1570000000002</v>
      </c>
      <c r="M27" s="20">
        <v>8497.82</v>
      </c>
      <c r="N27" s="20">
        <v>9092.07</v>
      </c>
      <c r="O27" s="20">
        <v>9477.8809999999994</v>
      </c>
      <c r="P27" s="20">
        <v>9607.7060000000001</v>
      </c>
      <c r="Q27" s="20">
        <v>9124.4220000000005</v>
      </c>
      <c r="R27" s="20">
        <v>9009.0509999999995</v>
      </c>
      <c r="S27" s="20">
        <v>9721.5820000000003</v>
      </c>
      <c r="T27" s="20">
        <v>9718.8140000000003</v>
      </c>
      <c r="U27" s="20">
        <v>8875.23</v>
      </c>
      <c r="V27" s="20">
        <v>7220.7449999999999</v>
      </c>
      <c r="W27" s="20">
        <v>7486.4530000000004</v>
      </c>
      <c r="X27" s="20">
        <v>7538.8069999999998</v>
      </c>
      <c r="Y27" s="20">
        <v>7103.1239999999998</v>
      </c>
      <c r="Z27" s="20">
        <v>7071.11</v>
      </c>
      <c r="AA27" s="20">
        <v>7260.107</v>
      </c>
      <c r="AB27" s="20">
        <v>7518.2809999999999</v>
      </c>
      <c r="AC27" s="20">
        <v>7868.5119999999997</v>
      </c>
      <c r="AD27" s="20">
        <v>8034.2479999999996</v>
      </c>
      <c r="AE27" s="20">
        <v>7994.9979999999996</v>
      </c>
      <c r="AH27" s="21">
        <v>2816996.3333333335</v>
      </c>
      <c r="AJ27" s="22" t="s">
        <v>54</v>
      </c>
      <c r="AK27" s="23">
        <f t="shared" si="0"/>
        <v>12769.295666666667</v>
      </c>
      <c r="AL27" s="23">
        <f t="shared" si="3"/>
        <v>7965.9193333333324</v>
      </c>
      <c r="AM27" s="24">
        <f t="shared" si="1"/>
        <v>-37.616611430434688</v>
      </c>
      <c r="AN27" s="25">
        <v>2816996.3333333335</v>
      </c>
      <c r="AO27" s="25">
        <f t="shared" si="2"/>
        <v>2827.806070981751</v>
      </c>
      <c r="AQ27" s="26" t="s">
        <v>86</v>
      </c>
      <c r="AR27" s="27">
        <v>7.19310122688068</v>
      </c>
    </row>
    <row r="28" spans="1:44" x14ac:dyDescent="0.2">
      <c r="A28" s="6" t="s">
        <v>87</v>
      </c>
      <c r="B28" s="20">
        <v>3510.9189999999999</v>
      </c>
      <c r="C28" s="20">
        <v>3745.32</v>
      </c>
      <c r="D28" s="20">
        <v>3752.585</v>
      </c>
      <c r="E28" s="20">
        <v>3802.4740000000002</v>
      </c>
      <c r="F28" s="20">
        <v>3708.3620000000001</v>
      </c>
      <c r="G28" s="20">
        <v>3325.373</v>
      </c>
      <c r="H28" s="20">
        <v>3386.8539999999998</v>
      </c>
      <c r="I28" s="20">
        <v>3344.9810000000002</v>
      </c>
      <c r="J28" s="20">
        <v>3269.5949999999998</v>
      </c>
      <c r="K28" s="20">
        <v>3445.3789999999999</v>
      </c>
      <c r="L28" s="20">
        <v>3656.453</v>
      </c>
      <c r="M28" s="20">
        <v>3856.7660000000001</v>
      </c>
      <c r="N28" s="20">
        <v>4020.8339999999998</v>
      </c>
      <c r="O28" s="20">
        <v>4237.49</v>
      </c>
      <c r="P28" s="20">
        <v>4706.049</v>
      </c>
      <c r="Q28" s="20">
        <v>4802.0940000000001</v>
      </c>
      <c r="R28" s="20">
        <v>4724.5039999999999</v>
      </c>
      <c r="S28" s="20">
        <v>4634.6540000000005</v>
      </c>
      <c r="T28" s="20">
        <v>4638.8239999999996</v>
      </c>
      <c r="U28" s="20">
        <v>4369.0079999999998</v>
      </c>
      <c r="V28" s="20">
        <v>4646.0829999999996</v>
      </c>
      <c r="W28" s="20">
        <v>4569.6099999999997</v>
      </c>
      <c r="X28" s="20">
        <v>4460.6059999999998</v>
      </c>
      <c r="Y28" s="20">
        <v>4336.7730000000001</v>
      </c>
      <c r="Z28" s="20">
        <v>4224.3720000000003</v>
      </c>
      <c r="AA28" s="20">
        <v>4180.1490000000003</v>
      </c>
      <c r="AB28" s="20">
        <v>4194.1450000000004</v>
      </c>
      <c r="AC28" s="20">
        <v>4327.0789999999997</v>
      </c>
      <c r="AD28" s="20">
        <v>4505.0339999999997</v>
      </c>
      <c r="AE28" s="20">
        <v>4539.7169999999996</v>
      </c>
      <c r="AH28" s="21">
        <v>602188.66666666663</v>
      </c>
      <c r="AJ28" s="22" t="s">
        <v>88</v>
      </c>
      <c r="AK28" s="23">
        <f t="shared" si="0"/>
        <v>3766.7930000000001</v>
      </c>
      <c r="AL28" s="23">
        <f t="shared" si="3"/>
        <v>4457.2766666666657</v>
      </c>
      <c r="AM28" s="24">
        <f t="shared" si="1"/>
        <v>18.330809966639144</v>
      </c>
      <c r="AN28" s="25">
        <v>602188.66666666663</v>
      </c>
      <c r="AO28" s="25">
        <f t="shared" si="2"/>
        <v>7401.7943435224615</v>
      </c>
      <c r="AQ28" s="26" t="s">
        <v>89</v>
      </c>
      <c r="AR28" s="27">
        <v>8.8636607531226055</v>
      </c>
    </row>
    <row r="29" spans="1:44" x14ac:dyDescent="0.2">
      <c r="A29" s="6" t="s">
        <v>90</v>
      </c>
      <c r="B29" s="20">
        <v>29149.536</v>
      </c>
      <c r="C29" s="20">
        <v>27811.044000000002</v>
      </c>
      <c r="D29" s="20">
        <v>25194.62</v>
      </c>
      <c r="E29" s="20">
        <v>25851.649000000001</v>
      </c>
      <c r="F29" s="20">
        <v>25101.775000000001</v>
      </c>
      <c r="G29" s="20">
        <v>26043.719000000001</v>
      </c>
      <c r="H29" s="20">
        <v>26755.920999999998</v>
      </c>
      <c r="I29" s="20">
        <v>26244.902999999998</v>
      </c>
      <c r="J29" s="20">
        <v>25898.707999999999</v>
      </c>
      <c r="K29" s="20">
        <v>25722.032999999999</v>
      </c>
      <c r="L29" s="20">
        <v>25230.553</v>
      </c>
      <c r="M29" s="20">
        <v>25819.281999999999</v>
      </c>
      <c r="N29" s="20">
        <v>25805.989000000001</v>
      </c>
      <c r="O29" s="20">
        <v>26347.864000000001</v>
      </c>
      <c r="P29" s="20">
        <v>26435.83</v>
      </c>
      <c r="Q29" s="20">
        <v>28510.278999999999</v>
      </c>
      <c r="R29" s="20">
        <v>28200.837</v>
      </c>
      <c r="S29" s="20">
        <v>27596.784</v>
      </c>
      <c r="T29" s="20">
        <v>27170.55</v>
      </c>
      <c r="U29" s="20">
        <v>25840.353999999999</v>
      </c>
      <c r="V29" s="20">
        <v>26592.419000000002</v>
      </c>
      <c r="W29" s="20">
        <v>26062.623</v>
      </c>
      <c r="X29" s="20">
        <v>24771.026000000002</v>
      </c>
      <c r="Y29" s="20">
        <v>23919.921999999999</v>
      </c>
      <c r="Z29" s="20">
        <v>23823.234</v>
      </c>
      <c r="AA29" s="20">
        <v>25203.243999999999</v>
      </c>
      <c r="AB29" s="20">
        <v>25519.580999999998</v>
      </c>
      <c r="AC29" s="20">
        <v>26656.123</v>
      </c>
      <c r="AD29" s="20">
        <v>26702.562999999998</v>
      </c>
      <c r="AE29" s="20">
        <v>26708.15</v>
      </c>
      <c r="AH29" s="21">
        <v>9782896</v>
      </c>
      <c r="AJ29" s="22" t="s">
        <v>74</v>
      </c>
      <c r="AK29" s="23">
        <f t="shared" si="0"/>
        <v>26285.771000000004</v>
      </c>
      <c r="AL29" s="23">
        <f t="shared" si="3"/>
        <v>26688.945333333337</v>
      </c>
      <c r="AM29" s="24">
        <f t="shared" si="1"/>
        <v>1.53381208918442</v>
      </c>
      <c r="AN29" s="25">
        <v>9782896</v>
      </c>
      <c r="AO29" s="25">
        <f t="shared" si="2"/>
        <v>2728.1231787942279</v>
      </c>
      <c r="AQ29" s="26" t="s">
        <v>78</v>
      </c>
      <c r="AR29" s="27">
        <v>12.354787290748016</v>
      </c>
    </row>
    <row r="30" spans="1:44" x14ac:dyDescent="0.2">
      <c r="A30" s="6" t="s">
        <v>91</v>
      </c>
      <c r="B30" s="20">
        <v>798.24699999999996</v>
      </c>
      <c r="C30" s="20">
        <v>796.72500000000002</v>
      </c>
      <c r="D30" s="20">
        <v>798.71299999999997</v>
      </c>
      <c r="E30" s="20">
        <v>964.44100000000003</v>
      </c>
      <c r="F30" s="20">
        <v>886.85400000000004</v>
      </c>
      <c r="G30" s="20">
        <v>835.53099999999995</v>
      </c>
      <c r="H30" s="20">
        <v>793.66099999999994</v>
      </c>
      <c r="I30" s="20">
        <v>1001.015</v>
      </c>
      <c r="J30" s="20">
        <v>803.08799999999997</v>
      </c>
      <c r="K30" s="20">
        <v>867.12300000000005</v>
      </c>
      <c r="L30" s="20">
        <v>1467.056</v>
      </c>
      <c r="M30" s="20">
        <v>1614.3140000000001</v>
      </c>
      <c r="N30" s="20">
        <v>1575.454</v>
      </c>
      <c r="O30" s="20">
        <v>1831.1120000000001</v>
      </c>
      <c r="P30" s="20">
        <v>1922.748</v>
      </c>
      <c r="Q30" s="20">
        <v>1594.1389999999999</v>
      </c>
      <c r="R30" s="20">
        <v>1689.61</v>
      </c>
      <c r="S30" s="20">
        <v>1800.846</v>
      </c>
      <c r="T30" s="20">
        <v>1888.597</v>
      </c>
      <c r="U30" s="20">
        <v>2027.133</v>
      </c>
      <c r="V30" s="20">
        <v>2387.7849999999999</v>
      </c>
      <c r="W30" s="20">
        <v>2270.848</v>
      </c>
      <c r="X30" s="20">
        <v>2166.3249999999998</v>
      </c>
      <c r="Y30" s="20">
        <v>2068.7959999999998</v>
      </c>
      <c r="Z30" s="20">
        <v>2115.6469999999999</v>
      </c>
      <c r="AA30" s="20">
        <v>2294.5279999999998</v>
      </c>
      <c r="AB30" s="20">
        <v>2470.4450000000002</v>
      </c>
      <c r="AC30" s="20">
        <v>2959.3150000000001</v>
      </c>
      <c r="AD30" s="20">
        <v>3054.2249999999999</v>
      </c>
      <c r="AE30" s="20">
        <v>3165.498</v>
      </c>
      <c r="AH30" s="21">
        <v>476519</v>
      </c>
      <c r="AJ30" s="22" t="s">
        <v>91</v>
      </c>
      <c r="AK30" s="23">
        <f t="shared" si="0"/>
        <v>853.29300000000001</v>
      </c>
      <c r="AL30" s="23">
        <f t="shared" si="3"/>
        <v>3059.6793333333335</v>
      </c>
      <c r="AM30" s="24">
        <f t="shared" si="1"/>
        <v>258.57312005762776</v>
      </c>
      <c r="AN30" s="25">
        <v>476519</v>
      </c>
      <c r="AO30" s="25">
        <f t="shared" si="2"/>
        <v>6420.8968232816178</v>
      </c>
      <c r="AQ30" s="26" t="s">
        <v>56</v>
      </c>
      <c r="AR30" s="27">
        <v>17.570601627837444</v>
      </c>
    </row>
    <row r="31" spans="1:44" x14ac:dyDescent="0.2">
      <c r="A31" s="6" t="s">
        <v>92</v>
      </c>
      <c r="B31" s="20">
        <v>79894.38</v>
      </c>
      <c r="C31" s="20">
        <v>82933.918999999994</v>
      </c>
      <c r="D31" s="20">
        <v>82501.229000000007</v>
      </c>
      <c r="E31" s="20">
        <v>83706.195000000007</v>
      </c>
      <c r="F31" s="20">
        <v>84317.517999999996</v>
      </c>
      <c r="G31" s="20">
        <v>86773.922999999995</v>
      </c>
      <c r="H31" s="20">
        <v>91036.494000000006</v>
      </c>
      <c r="I31" s="20">
        <v>89732.540999999997</v>
      </c>
      <c r="J31" s="20">
        <v>90445.251999999993</v>
      </c>
      <c r="K31" s="20">
        <v>89937.535000000003</v>
      </c>
      <c r="L31" s="20">
        <v>91428.923999999999</v>
      </c>
      <c r="M31" s="20">
        <v>94581.255999999994</v>
      </c>
      <c r="N31" s="20">
        <v>95347.991999999998</v>
      </c>
      <c r="O31" s="20">
        <v>97306.557000000001</v>
      </c>
      <c r="P31" s="20">
        <v>99449.736000000004</v>
      </c>
      <c r="Q31" s="20">
        <v>99320.441999999995</v>
      </c>
      <c r="R31" s="20">
        <v>99707.035000000003</v>
      </c>
      <c r="S31" s="20">
        <v>99819.145999999993</v>
      </c>
      <c r="T31" s="20">
        <v>98549.214999999997</v>
      </c>
      <c r="U31" s="20">
        <v>95183.244999999995</v>
      </c>
      <c r="V31" s="20">
        <v>100013.605</v>
      </c>
      <c r="W31" s="20">
        <v>95477.894</v>
      </c>
      <c r="X31" s="20">
        <v>94436.337</v>
      </c>
      <c r="Y31" s="20">
        <v>92239.517000000007</v>
      </c>
      <c r="Z31" s="20">
        <v>87933.618000000002</v>
      </c>
      <c r="AA31" s="20">
        <v>88388.775999999998</v>
      </c>
      <c r="AB31" s="20">
        <v>89904.054999999993</v>
      </c>
      <c r="AC31" s="20">
        <v>90540.123999999996</v>
      </c>
      <c r="AD31" s="20">
        <v>88641.706999999995</v>
      </c>
      <c r="AE31" s="20">
        <v>87880.501000000004</v>
      </c>
      <c r="AH31" s="21">
        <v>17181584.666666668</v>
      </c>
      <c r="AJ31" s="22" t="s">
        <v>86</v>
      </c>
      <c r="AK31" s="23">
        <f t="shared" si="0"/>
        <v>83047.114333333331</v>
      </c>
      <c r="AL31" s="23">
        <f t="shared" si="3"/>
        <v>89020.777333333332</v>
      </c>
      <c r="AM31" s="24">
        <f t="shared" si="1"/>
        <v>7.19310122688068</v>
      </c>
      <c r="AN31" s="25">
        <v>17181584.666666668</v>
      </c>
      <c r="AO31" s="25">
        <f t="shared" si="2"/>
        <v>5181.1738591283211</v>
      </c>
      <c r="AQ31" s="26" t="s">
        <v>88</v>
      </c>
      <c r="AR31" s="27">
        <v>18.330809966639144</v>
      </c>
    </row>
    <row r="32" spans="1:44" x14ac:dyDescent="0.2">
      <c r="A32" s="6" t="s">
        <v>93</v>
      </c>
      <c r="B32" s="20">
        <v>25345.32</v>
      </c>
      <c r="C32" s="20">
        <v>26954.929</v>
      </c>
      <c r="D32" s="20">
        <v>25909.462</v>
      </c>
      <c r="E32" s="20">
        <v>26229.974999999999</v>
      </c>
      <c r="F32" s="20">
        <v>26119.855</v>
      </c>
      <c r="G32" s="20">
        <v>27299.927</v>
      </c>
      <c r="H32" s="20">
        <v>29062.556</v>
      </c>
      <c r="I32" s="20">
        <v>28852.656999999999</v>
      </c>
      <c r="J32" s="20">
        <v>29355.239000000001</v>
      </c>
      <c r="K32" s="20">
        <v>29308.133999999998</v>
      </c>
      <c r="L32" s="20">
        <v>29244.842000000001</v>
      </c>
      <c r="M32" s="20">
        <v>30851.216</v>
      </c>
      <c r="N32" s="20">
        <v>31029.71</v>
      </c>
      <c r="O32" s="20">
        <v>32660.739000000001</v>
      </c>
      <c r="P32" s="20">
        <v>33275.675000000003</v>
      </c>
      <c r="Q32" s="20">
        <v>34403.343999999997</v>
      </c>
      <c r="R32" s="20">
        <v>34710.307999999997</v>
      </c>
      <c r="S32" s="20">
        <v>34120.837</v>
      </c>
      <c r="T32" s="20">
        <v>34392.232000000004</v>
      </c>
      <c r="U32" s="20">
        <v>32650.258999999998</v>
      </c>
      <c r="V32" s="20">
        <v>34854.536</v>
      </c>
      <c r="W32" s="20">
        <v>33838.868999999999</v>
      </c>
      <c r="X32" s="20">
        <v>33738.491000000002</v>
      </c>
      <c r="Y32" s="20">
        <v>34137.576000000001</v>
      </c>
      <c r="Z32" s="20">
        <v>32935.006999999998</v>
      </c>
      <c r="AA32" s="20">
        <v>33737.177000000003</v>
      </c>
      <c r="AB32" s="20">
        <v>34207.894</v>
      </c>
      <c r="AC32" s="20">
        <v>34823.629000000001</v>
      </c>
      <c r="AD32" s="20">
        <v>34020.601999999999</v>
      </c>
      <c r="AE32" s="20">
        <v>34712.800999999999</v>
      </c>
      <c r="AH32" s="21">
        <v>8817969</v>
      </c>
      <c r="AJ32" s="22" t="s">
        <v>93</v>
      </c>
      <c r="AK32" s="23">
        <f t="shared" si="0"/>
        <v>26364.788666666671</v>
      </c>
      <c r="AL32" s="23">
        <f t="shared" si="3"/>
        <v>34519.010666666669</v>
      </c>
      <c r="AM32" s="24">
        <f t="shared" si="1"/>
        <v>30.928455763840361</v>
      </c>
      <c r="AN32" s="25">
        <v>8817969</v>
      </c>
      <c r="AO32" s="25">
        <f t="shared" si="2"/>
        <v>3914.6214583728597</v>
      </c>
      <c r="AQ32" s="26" t="s">
        <v>94</v>
      </c>
      <c r="AR32" s="27">
        <v>20.183959958114965</v>
      </c>
    </row>
    <row r="33" spans="1:45" x14ac:dyDescent="0.2">
      <c r="A33" s="6" t="s">
        <v>95</v>
      </c>
      <c r="B33" s="20">
        <v>103740.24099999999</v>
      </c>
      <c r="C33" s="20">
        <v>101444.13400000001</v>
      </c>
      <c r="D33" s="20">
        <v>99087.39</v>
      </c>
      <c r="E33" s="20">
        <v>101362.5</v>
      </c>
      <c r="F33" s="20">
        <v>96625.52</v>
      </c>
      <c r="G33" s="20">
        <v>99931.385999999999</v>
      </c>
      <c r="H33" s="20">
        <v>104070.069</v>
      </c>
      <c r="I33" s="20">
        <v>102696.087</v>
      </c>
      <c r="J33" s="20">
        <v>95822.403000000006</v>
      </c>
      <c r="K33" s="20">
        <v>93453.133000000002</v>
      </c>
      <c r="L33" s="20">
        <v>89502.85</v>
      </c>
      <c r="M33" s="20">
        <v>90122.231</v>
      </c>
      <c r="N33" s="20">
        <v>89091.755999999994</v>
      </c>
      <c r="O33" s="20">
        <v>91425.244999999995</v>
      </c>
      <c r="P33" s="20">
        <v>91735.869000000006</v>
      </c>
      <c r="Q33" s="20">
        <v>92905.252999999997</v>
      </c>
      <c r="R33" s="20">
        <v>97834.525999999998</v>
      </c>
      <c r="S33" s="20">
        <v>97410.176999999996</v>
      </c>
      <c r="T33" s="20">
        <v>98559.486000000004</v>
      </c>
      <c r="U33" s="20">
        <v>94503.525999999998</v>
      </c>
      <c r="V33" s="20">
        <v>101819.083</v>
      </c>
      <c r="W33" s="20">
        <v>101835.59299999999</v>
      </c>
      <c r="X33" s="20">
        <v>97937.027000000002</v>
      </c>
      <c r="Y33" s="20">
        <v>98637.952999999994</v>
      </c>
      <c r="Z33" s="20">
        <v>94970.077000000005</v>
      </c>
      <c r="AA33" s="20">
        <v>96061.207999999999</v>
      </c>
      <c r="AB33" s="20">
        <v>100765.45699999999</v>
      </c>
      <c r="AC33" s="20">
        <v>105492.803</v>
      </c>
      <c r="AD33" s="20">
        <v>107149.944</v>
      </c>
      <c r="AE33" s="20">
        <v>104244.711</v>
      </c>
      <c r="AH33" s="21">
        <v>37974154.333333336</v>
      </c>
      <c r="AJ33" s="22" t="s">
        <v>83</v>
      </c>
      <c r="AK33" s="23">
        <f t="shared" si="0"/>
        <v>100631.34133333333</v>
      </c>
      <c r="AL33" s="23">
        <f t="shared" si="3"/>
        <v>105629.15266666666</v>
      </c>
      <c r="AM33" s="24">
        <f t="shared" si="1"/>
        <v>4.9664560435287033</v>
      </c>
      <c r="AN33" s="25">
        <v>37974154.333333336</v>
      </c>
      <c r="AO33" s="25">
        <f t="shared" si="2"/>
        <v>2781.6064510473229</v>
      </c>
      <c r="AQ33" s="26" t="s">
        <v>96</v>
      </c>
      <c r="AR33" s="27">
        <v>30.055773384647765</v>
      </c>
    </row>
    <row r="34" spans="1:45" x14ac:dyDescent="0.2">
      <c r="A34" s="6" t="s">
        <v>97</v>
      </c>
      <c r="B34" s="20">
        <v>17854.441999999999</v>
      </c>
      <c r="C34" s="20">
        <v>18094.815999999999</v>
      </c>
      <c r="D34" s="20">
        <v>19189.455000000002</v>
      </c>
      <c r="E34" s="20">
        <v>18831.444</v>
      </c>
      <c r="F34" s="20">
        <v>19228.366000000002</v>
      </c>
      <c r="G34" s="20">
        <v>21212.627</v>
      </c>
      <c r="H34" s="20">
        <v>21044.486000000001</v>
      </c>
      <c r="I34" s="20">
        <v>22135.89</v>
      </c>
      <c r="J34" s="20">
        <v>23792.212</v>
      </c>
      <c r="K34" s="20">
        <v>25765.736000000001</v>
      </c>
      <c r="L34" s="20">
        <v>26045.024000000001</v>
      </c>
      <c r="M34" s="20">
        <v>26029.074000000001</v>
      </c>
      <c r="N34" s="20">
        <v>27091.101999999999</v>
      </c>
      <c r="O34" s="20">
        <v>26488.911</v>
      </c>
      <c r="P34" s="20">
        <v>27407.244999999999</v>
      </c>
      <c r="Q34" s="20">
        <v>28015.417000000001</v>
      </c>
      <c r="R34" s="20">
        <v>26751.276000000002</v>
      </c>
      <c r="S34" s="20">
        <v>26691.668000000001</v>
      </c>
      <c r="T34" s="20">
        <v>26116.741000000002</v>
      </c>
      <c r="U34" s="20">
        <v>25653.569</v>
      </c>
      <c r="V34" s="20">
        <v>24841.816999999999</v>
      </c>
      <c r="W34" s="20">
        <v>24328.719000000001</v>
      </c>
      <c r="X34" s="20">
        <v>22966.088</v>
      </c>
      <c r="Y34" s="20">
        <v>23040.215</v>
      </c>
      <c r="Z34" s="20">
        <v>23320.573</v>
      </c>
      <c r="AA34" s="20">
        <v>24230.2</v>
      </c>
      <c r="AB34" s="20">
        <v>24294.469000000001</v>
      </c>
      <c r="AC34" s="20">
        <v>25429.634999999998</v>
      </c>
      <c r="AD34" s="20">
        <v>24833.741999999998</v>
      </c>
      <c r="AE34" s="20">
        <v>24866.907999999999</v>
      </c>
      <c r="AH34" s="21">
        <v>10292405.666666666</v>
      </c>
      <c r="AJ34" s="22" t="s">
        <v>98</v>
      </c>
      <c r="AK34" s="23">
        <f t="shared" si="0"/>
        <v>18705.238333333331</v>
      </c>
      <c r="AL34" s="23">
        <f t="shared" si="3"/>
        <v>25043.42833333333</v>
      </c>
      <c r="AM34" s="24">
        <f t="shared" si="1"/>
        <v>33.884572262867898</v>
      </c>
      <c r="AN34" s="25">
        <v>10292405.666666666</v>
      </c>
      <c r="AO34" s="25">
        <f t="shared" si="2"/>
        <v>2433.1948374751519</v>
      </c>
      <c r="AQ34" s="26" t="s">
        <v>93</v>
      </c>
      <c r="AR34" s="27">
        <v>30.928455763840361</v>
      </c>
    </row>
    <row r="35" spans="1:45" x14ac:dyDescent="0.2">
      <c r="A35" s="6" t="s">
        <v>57</v>
      </c>
      <c r="B35" s="20">
        <v>63183.171000000002</v>
      </c>
      <c r="C35" s="20">
        <v>51885.4</v>
      </c>
      <c r="D35" s="20">
        <v>46310.91</v>
      </c>
      <c r="E35" s="20">
        <v>45961.618000000002</v>
      </c>
      <c r="F35" s="20">
        <v>43246.769</v>
      </c>
      <c r="G35" s="20">
        <v>46788.894999999997</v>
      </c>
      <c r="H35" s="20">
        <v>47950.57</v>
      </c>
      <c r="I35" s="20">
        <v>45018.489000000001</v>
      </c>
      <c r="J35" s="20">
        <v>41236.567999999999</v>
      </c>
      <c r="K35" s="20">
        <v>36391.705000000002</v>
      </c>
      <c r="L35" s="20">
        <v>36756.989000000001</v>
      </c>
      <c r="M35" s="20">
        <v>36992.610999999997</v>
      </c>
      <c r="N35" s="20">
        <v>38318.955000000002</v>
      </c>
      <c r="O35" s="20">
        <v>39927.116999999998</v>
      </c>
      <c r="P35" s="20">
        <v>39345.51</v>
      </c>
      <c r="Q35" s="20">
        <v>38686.288999999997</v>
      </c>
      <c r="R35" s="20">
        <v>40097.995999999999</v>
      </c>
      <c r="S35" s="20">
        <v>39839.813000000002</v>
      </c>
      <c r="T35" s="20">
        <v>39689.347999999998</v>
      </c>
      <c r="U35" s="20">
        <v>34807.408000000003</v>
      </c>
      <c r="V35" s="20">
        <v>35021.457999999999</v>
      </c>
      <c r="W35" s="20">
        <v>35760.614999999998</v>
      </c>
      <c r="X35" s="20">
        <v>34998.756000000001</v>
      </c>
      <c r="Y35" s="20">
        <v>31909.419000000002</v>
      </c>
      <c r="Z35" s="20">
        <v>31665.428</v>
      </c>
      <c r="AA35" s="20">
        <v>31917.547999999999</v>
      </c>
      <c r="AB35" s="20">
        <v>31826.368999999999</v>
      </c>
      <c r="AC35" s="20">
        <v>33562.493000000002</v>
      </c>
      <c r="AD35" s="20">
        <v>33610.239000000001</v>
      </c>
      <c r="AE35" s="20">
        <v>33141.624000000003</v>
      </c>
      <c r="AH35" s="21">
        <v>19530629.333333332</v>
      </c>
      <c r="AJ35" s="22" t="s">
        <v>57</v>
      </c>
      <c r="AK35" s="23">
        <f t="shared" si="0"/>
        <v>48052.642666666674</v>
      </c>
      <c r="AL35" s="23">
        <f t="shared" si="3"/>
        <v>33438.118666666669</v>
      </c>
      <c r="AM35" s="24">
        <f t="shared" si="1"/>
        <v>-30.413569762184711</v>
      </c>
      <c r="AN35" s="25">
        <v>19530629.333333332</v>
      </c>
      <c r="AO35" s="25">
        <f t="shared" si="2"/>
        <v>1712.0860826331457</v>
      </c>
      <c r="AQ35" s="26" t="s">
        <v>98</v>
      </c>
      <c r="AR35" s="27">
        <v>33.884572262867898</v>
      </c>
    </row>
    <row r="36" spans="1:45" x14ac:dyDescent="0.2">
      <c r="A36" s="6" t="s">
        <v>96</v>
      </c>
      <c r="B36" s="20">
        <v>5733.8509999999997</v>
      </c>
      <c r="C36" s="20">
        <v>5572.5770000000002</v>
      </c>
      <c r="D36" s="20">
        <v>5171.1750000000002</v>
      </c>
      <c r="E36" s="20">
        <v>5429.7330000000002</v>
      </c>
      <c r="F36" s="20">
        <v>5650.6409999999996</v>
      </c>
      <c r="G36" s="20">
        <v>6091.9639999999999</v>
      </c>
      <c r="H36" s="20">
        <v>6347.6949999999997</v>
      </c>
      <c r="I36" s="20">
        <v>6598.4579999999996</v>
      </c>
      <c r="J36" s="20">
        <v>6474.8270000000002</v>
      </c>
      <c r="K36" s="20">
        <v>6462.6549999999997</v>
      </c>
      <c r="L36" s="20">
        <v>6561.2359999999999</v>
      </c>
      <c r="M36" s="20">
        <v>6974.4809999999998</v>
      </c>
      <c r="N36" s="20">
        <v>6988.0739999999996</v>
      </c>
      <c r="O36" s="20">
        <v>7100.5519999999997</v>
      </c>
      <c r="P36" s="20">
        <v>7297.1970000000001</v>
      </c>
      <c r="Q36" s="20">
        <v>7584.2629999999999</v>
      </c>
      <c r="R36" s="20">
        <v>7542.4480000000003</v>
      </c>
      <c r="S36" s="20">
        <v>7654.2629999999999</v>
      </c>
      <c r="T36" s="20">
        <v>8083.8469999999998</v>
      </c>
      <c r="U36" s="20">
        <v>7095.9179999999997</v>
      </c>
      <c r="V36" s="20">
        <v>7272.6379999999999</v>
      </c>
      <c r="W36" s="20">
        <v>7275.2669999999998</v>
      </c>
      <c r="X36" s="20">
        <v>7015.2129999999997</v>
      </c>
      <c r="Y36" s="20">
        <v>6843.7179999999998</v>
      </c>
      <c r="Z36" s="20">
        <v>6611.1419999999998</v>
      </c>
      <c r="AA36" s="20">
        <v>6563.2250000000004</v>
      </c>
      <c r="AB36" s="20">
        <v>6832.31</v>
      </c>
      <c r="AC36" s="20">
        <v>7056.4030000000002</v>
      </c>
      <c r="AD36" s="20">
        <v>7066.02</v>
      </c>
      <c r="AE36" s="20">
        <v>6912.1279999999997</v>
      </c>
      <c r="AH36" s="21">
        <v>2071227.6666666667</v>
      </c>
      <c r="AJ36" s="22" t="s">
        <v>96</v>
      </c>
      <c r="AK36" s="23">
        <f t="shared" si="0"/>
        <v>5391.1616666666669</v>
      </c>
      <c r="AL36" s="23">
        <f t="shared" si="3"/>
        <v>7011.5169999999998</v>
      </c>
      <c r="AM36" s="24">
        <f t="shared" si="1"/>
        <v>30.055773384647765</v>
      </c>
      <c r="AN36" s="25">
        <v>2071227.6666666667</v>
      </c>
      <c r="AO36" s="25">
        <f t="shared" si="2"/>
        <v>3385.1986012160583</v>
      </c>
      <c r="AQ36" s="26" t="s">
        <v>73</v>
      </c>
      <c r="AR36" s="27">
        <v>42.563898728694198</v>
      </c>
    </row>
    <row r="37" spans="1:45" x14ac:dyDescent="0.2">
      <c r="A37" s="6" t="s">
        <v>99</v>
      </c>
      <c r="B37" s="20">
        <v>21281.938999999998</v>
      </c>
      <c r="C37" s="20">
        <v>19092.973999999998</v>
      </c>
      <c r="D37" s="20">
        <v>18063.214</v>
      </c>
      <c r="E37" s="20">
        <v>17723.118999999999</v>
      </c>
      <c r="F37" s="20">
        <v>17423.865000000002</v>
      </c>
      <c r="G37" s="20">
        <v>17782.055</v>
      </c>
      <c r="H37" s="20">
        <v>18079.707999999999</v>
      </c>
      <c r="I37" s="20">
        <v>18097.431</v>
      </c>
      <c r="J37" s="20">
        <v>17545.761999999999</v>
      </c>
      <c r="K37" s="20">
        <v>17631.635999999999</v>
      </c>
      <c r="L37" s="20">
        <v>17731.325000000001</v>
      </c>
      <c r="M37" s="20">
        <v>18498.82</v>
      </c>
      <c r="N37" s="20">
        <v>18643.663</v>
      </c>
      <c r="O37" s="20">
        <v>18544.996999999999</v>
      </c>
      <c r="P37" s="20">
        <v>18259.703000000001</v>
      </c>
      <c r="Q37" s="20">
        <v>18698.937999999998</v>
      </c>
      <c r="R37" s="20">
        <v>18540.666000000001</v>
      </c>
      <c r="S37" s="20">
        <v>17756.179</v>
      </c>
      <c r="T37" s="20">
        <v>18262.550999999999</v>
      </c>
      <c r="U37" s="20">
        <v>16690.192999999999</v>
      </c>
      <c r="V37" s="20">
        <v>17711.548999999999</v>
      </c>
      <c r="W37" s="20">
        <v>17195.361000000001</v>
      </c>
      <c r="X37" s="20">
        <v>16551.127</v>
      </c>
      <c r="Y37" s="20">
        <v>16756.534</v>
      </c>
      <c r="Z37" s="20">
        <v>15757.700999999999</v>
      </c>
      <c r="AA37" s="20">
        <v>16264.851000000001</v>
      </c>
      <c r="AB37" s="20">
        <v>16345.342000000001</v>
      </c>
      <c r="AC37" s="20">
        <v>17247.812000000002</v>
      </c>
      <c r="AD37" s="20">
        <v>17045.596000000001</v>
      </c>
      <c r="AE37" s="20">
        <v>17023.933000000001</v>
      </c>
      <c r="AH37" s="21">
        <v>5442961.333333333</v>
      </c>
      <c r="AJ37" s="22" t="s">
        <v>69</v>
      </c>
      <c r="AK37" s="23">
        <f t="shared" si="0"/>
        <v>18293.102333333332</v>
      </c>
      <c r="AL37" s="23">
        <f t="shared" si="3"/>
        <v>17105.780333333332</v>
      </c>
      <c r="AM37" s="24">
        <f t="shared" si="1"/>
        <v>-6.4905447876737954</v>
      </c>
      <c r="AN37" s="25">
        <v>5442961.333333333</v>
      </c>
      <c r="AO37" s="25">
        <f t="shared" si="2"/>
        <v>3142.734126839287</v>
      </c>
      <c r="AQ37" s="26" t="s">
        <v>68</v>
      </c>
      <c r="AR37" s="27">
        <v>43.362889813402028</v>
      </c>
    </row>
    <row r="38" spans="1:45" x14ac:dyDescent="0.2">
      <c r="A38" s="6" t="s">
        <v>100</v>
      </c>
      <c r="B38" s="20">
        <v>29211.960999999999</v>
      </c>
      <c r="C38" s="20">
        <v>29566.159</v>
      </c>
      <c r="D38" s="20">
        <v>27987.843000000001</v>
      </c>
      <c r="E38" s="20">
        <v>29289.462</v>
      </c>
      <c r="F38" s="20">
        <v>31129.995999999999</v>
      </c>
      <c r="G38" s="20">
        <v>29542.761999999999</v>
      </c>
      <c r="H38" s="20">
        <v>31793.698</v>
      </c>
      <c r="I38" s="20">
        <v>33036.686000000002</v>
      </c>
      <c r="J38" s="20">
        <v>33448.800000000003</v>
      </c>
      <c r="K38" s="20">
        <v>33432.080000000002</v>
      </c>
      <c r="L38" s="20">
        <v>33441.182000000001</v>
      </c>
      <c r="M38" s="20">
        <v>34190.184999999998</v>
      </c>
      <c r="N38" s="20">
        <v>36020.760999999999</v>
      </c>
      <c r="O38" s="20">
        <v>37932.542000000001</v>
      </c>
      <c r="P38" s="20">
        <v>38252.555999999997</v>
      </c>
      <c r="Q38" s="20">
        <v>35353.875</v>
      </c>
      <c r="R38" s="20">
        <v>38507.733</v>
      </c>
      <c r="S38" s="20">
        <v>37877.5</v>
      </c>
      <c r="T38" s="20">
        <v>36375.103999999999</v>
      </c>
      <c r="U38" s="20">
        <v>33866.682000000001</v>
      </c>
      <c r="V38" s="20">
        <v>37002.641000000003</v>
      </c>
      <c r="W38" s="20">
        <v>35635.241999999998</v>
      </c>
      <c r="X38" s="20">
        <v>34295.023000000001</v>
      </c>
      <c r="Y38" s="20">
        <v>33751.758999999998</v>
      </c>
      <c r="Z38" s="20">
        <v>34444.057000000001</v>
      </c>
      <c r="AA38" s="20">
        <v>32947.599999999999</v>
      </c>
      <c r="AB38" s="20">
        <v>34131.195</v>
      </c>
      <c r="AC38" s="20">
        <v>34586.161999999997</v>
      </c>
      <c r="AD38" s="20">
        <v>35214.016000000003</v>
      </c>
      <c r="AE38" s="20">
        <v>34571.735999999997</v>
      </c>
      <c r="AH38" s="21">
        <v>5511448.666666667</v>
      </c>
      <c r="AJ38" s="22" t="s">
        <v>94</v>
      </c>
      <c r="AK38" s="23">
        <f t="shared" si="0"/>
        <v>28947.821333333337</v>
      </c>
      <c r="AL38" s="23">
        <f t="shared" si="3"/>
        <v>34790.637999999999</v>
      </c>
      <c r="AM38" s="24">
        <f t="shared" si="1"/>
        <v>20.183959958114965</v>
      </c>
      <c r="AN38" s="25">
        <v>5511448.666666667</v>
      </c>
      <c r="AO38" s="25">
        <f t="shared" si="2"/>
        <v>6312.4307426492705</v>
      </c>
      <c r="AQ38" s="26" t="s">
        <v>82</v>
      </c>
      <c r="AR38" s="27">
        <v>52.957271858783493</v>
      </c>
    </row>
    <row r="39" spans="1:45" x14ac:dyDescent="0.2">
      <c r="A39" s="6" t="s">
        <v>101</v>
      </c>
      <c r="B39" s="20">
        <v>48037.41</v>
      </c>
      <c r="C39" s="20">
        <v>49643.400999999998</v>
      </c>
      <c r="D39" s="20">
        <v>47337.112999999998</v>
      </c>
      <c r="E39" s="20">
        <v>47474.428</v>
      </c>
      <c r="F39" s="20">
        <v>50866.445</v>
      </c>
      <c r="G39" s="20">
        <v>51466.481</v>
      </c>
      <c r="H39" s="20">
        <v>52668.754999999997</v>
      </c>
      <c r="I39" s="20">
        <v>51633.379000000001</v>
      </c>
      <c r="J39" s="20">
        <v>52699.279000000002</v>
      </c>
      <c r="K39" s="20">
        <v>51767.131000000001</v>
      </c>
      <c r="L39" s="20">
        <v>49065.213000000003</v>
      </c>
      <c r="M39" s="20">
        <v>52030.233</v>
      </c>
      <c r="N39" s="20">
        <v>52923.55</v>
      </c>
      <c r="O39" s="20">
        <v>52220.3</v>
      </c>
      <c r="P39" s="20">
        <v>54569.982000000004</v>
      </c>
      <c r="Q39" s="20">
        <v>53345.256000000001</v>
      </c>
      <c r="R39" s="20">
        <v>52196.972999999998</v>
      </c>
      <c r="S39" s="20">
        <v>51927.911</v>
      </c>
      <c r="T39" s="20">
        <v>51640.455999999998</v>
      </c>
      <c r="U39" s="20">
        <v>46936.504999999997</v>
      </c>
      <c r="V39" s="20">
        <v>52417.345000000001</v>
      </c>
      <c r="W39" s="20">
        <v>52569.567000000003</v>
      </c>
      <c r="X39" s="20">
        <v>52407.675000000003</v>
      </c>
      <c r="Y39" s="20">
        <v>51516.705999999998</v>
      </c>
      <c r="Z39" s="20">
        <v>51057.123</v>
      </c>
      <c r="AA39" s="20">
        <v>48869.428</v>
      </c>
      <c r="AB39" s="20">
        <v>51113.298000000003</v>
      </c>
      <c r="AC39" s="20">
        <v>52668.41</v>
      </c>
      <c r="AD39" s="20">
        <v>52870.966</v>
      </c>
      <c r="AE39" s="20">
        <v>51719.561999999998</v>
      </c>
      <c r="AH39" s="21">
        <v>10115193.333333334</v>
      </c>
      <c r="AJ39" s="22" t="s">
        <v>89</v>
      </c>
      <c r="AK39" s="23">
        <f t="shared" si="0"/>
        <v>48151.647333333327</v>
      </c>
      <c r="AL39" s="23">
        <f>(AC39+AD39+AE39)/3</f>
        <v>52419.646000000001</v>
      </c>
      <c r="AM39" s="24">
        <f t="shared" si="1"/>
        <v>8.8636607531226055</v>
      </c>
      <c r="AN39" s="25">
        <v>10115193.333333334</v>
      </c>
      <c r="AO39" s="25">
        <f t="shared" si="2"/>
        <v>5182.2683237558813</v>
      </c>
      <c r="AQ39" s="22" t="s">
        <v>91</v>
      </c>
      <c r="AR39" s="24">
        <v>60</v>
      </c>
      <c r="AS39" s="36" t="s">
        <v>102</v>
      </c>
    </row>
    <row r="41" spans="1:45" x14ac:dyDescent="0.2">
      <c r="A41" s="1" t="s">
        <v>103</v>
      </c>
      <c r="AQ41" s="22" t="s">
        <v>91</v>
      </c>
      <c r="AR41" s="24">
        <v>258.57312005762776</v>
      </c>
      <c r="AS41" s="37" t="s">
        <v>104</v>
      </c>
    </row>
    <row r="42" spans="1:45" x14ac:dyDescent="0.2">
      <c r="A42" s="1" t="s">
        <v>105</v>
      </c>
      <c r="B42" s="1" t="s">
        <v>106</v>
      </c>
    </row>
    <row r="44" spans="1:45" x14ac:dyDescent="0.2">
      <c r="C44" s="38" t="s">
        <v>218</v>
      </c>
      <c r="M44" s="38" t="s">
        <v>107</v>
      </c>
    </row>
    <row r="45" spans="1:45" ht="15" x14ac:dyDescent="0.2">
      <c r="M45" s="39"/>
    </row>
    <row r="46" spans="1:45" x14ac:dyDescent="0.2">
      <c r="M46" s="40"/>
    </row>
    <row r="50" spans="36:40" ht="79.5" thickBot="1" x14ac:dyDescent="0.25">
      <c r="AJ50" s="8" t="s">
        <v>44</v>
      </c>
      <c r="AK50" s="9" t="s">
        <v>108</v>
      </c>
      <c r="AN50" s="10" t="s">
        <v>109</v>
      </c>
    </row>
    <row r="51" spans="36:40" x14ac:dyDescent="0.2">
      <c r="AJ51" s="22" t="s">
        <v>88</v>
      </c>
      <c r="AK51" s="25">
        <v>7401.7943435224615</v>
      </c>
    </row>
    <row r="52" spans="36:40" x14ac:dyDescent="0.2">
      <c r="AJ52" s="22" t="s">
        <v>91</v>
      </c>
      <c r="AK52" s="25">
        <v>6420.8968232816178</v>
      </c>
    </row>
    <row r="53" spans="36:40" x14ac:dyDescent="0.2">
      <c r="AJ53" s="22" t="s">
        <v>94</v>
      </c>
      <c r="AK53" s="25">
        <v>6312.4307426492705</v>
      </c>
    </row>
    <row r="54" spans="36:40" x14ac:dyDescent="0.2">
      <c r="AJ54" s="22" t="s">
        <v>56</v>
      </c>
      <c r="AK54" s="25">
        <v>5671.210102019144</v>
      </c>
    </row>
    <row r="55" spans="36:40" x14ac:dyDescent="0.2">
      <c r="AJ55" s="22" t="s">
        <v>89</v>
      </c>
      <c r="AK55" s="25">
        <v>5182.2683237558813</v>
      </c>
    </row>
    <row r="56" spans="36:40" x14ac:dyDescent="0.2">
      <c r="AJ56" s="22" t="s">
        <v>86</v>
      </c>
      <c r="AK56" s="25">
        <v>5181.1738591283211</v>
      </c>
    </row>
    <row r="57" spans="36:40" x14ac:dyDescent="0.2">
      <c r="AJ57" s="22" t="s">
        <v>62</v>
      </c>
      <c r="AK57" s="25">
        <v>4439.8970296909674</v>
      </c>
    </row>
    <row r="58" spans="36:40" x14ac:dyDescent="0.2">
      <c r="AJ58" s="22" t="s">
        <v>61</v>
      </c>
      <c r="AK58" s="25">
        <v>4086.1223025141599</v>
      </c>
    </row>
    <row r="59" spans="36:40" x14ac:dyDescent="0.2">
      <c r="AJ59" s="22" t="s">
        <v>93</v>
      </c>
      <c r="AK59" s="25">
        <v>3914.6214583728597</v>
      </c>
    </row>
    <row r="60" spans="36:40" x14ac:dyDescent="0.2">
      <c r="AJ60" s="22" t="s">
        <v>66</v>
      </c>
      <c r="AK60" s="25">
        <v>3817.440846022625</v>
      </c>
    </row>
    <row r="61" spans="36:40" x14ac:dyDescent="0.2">
      <c r="AJ61" s="22" t="s">
        <v>76</v>
      </c>
      <c r="AK61" s="25">
        <v>3815.9709043876205</v>
      </c>
    </row>
    <row r="62" spans="36:40" x14ac:dyDescent="0.2">
      <c r="AJ62" s="15" t="s">
        <v>53</v>
      </c>
      <c r="AK62" s="16">
        <v>3403.3650053540141</v>
      </c>
    </row>
    <row r="63" spans="36:40" x14ac:dyDescent="0.2">
      <c r="AJ63" s="22" t="s">
        <v>96</v>
      </c>
      <c r="AK63" s="25">
        <v>3385.1986012160583</v>
      </c>
    </row>
    <row r="64" spans="36:40" x14ac:dyDescent="0.2">
      <c r="AJ64" s="22" t="s">
        <v>82</v>
      </c>
      <c r="AK64" s="25">
        <v>3328.7228167774401</v>
      </c>
    </row>
    <row r="65" spans="36:37" x14ac:dyDescent="0.2">
      <c r="AJ65" s="22" t="s">
        <v>64</v>
      </c>
      <c r="AK65" s="25">
        <v>3173.9140541899997</v>
      </c>
    </row>
    <row r="66" spans="36:37" x14ac:dyDescent="0.2">
      <c r="AJ66" s="22" t="s">
        <v>69</v>
      </c>
      <c r="AK66" s="25">
        <v>3142.734126839287</v>
      </c>
    </row>
    <row r="67" spans="36:37" x14ac:dyDescent="0.2">
      <c r="AJ67" s="22" t="s">
        <v>68</v>
      </c>
      <c r="AK67" s="25">
        <v>3105.9717205333827</v>
      </c>
    </row>
    <row r="68" spans="36:37" x14ac:dyDescent="0.2">
      <c r="AJ68" s="22" t="s">
        <v>73</v>
      </c>
      <c r="AK68" s="25">
        <v>2920.0733743999072</v>
      </c>
    </row>
    <row r="69" spans="36:37" x14ac:dyDescent="0.2">
      <c r="AJ69" s="22" t="s">
        <v>54</v>
      </c>
      <c r="AK69" s="25">
        <v>2827.806070981751</v>
      </c>
    </row>
    <row r="70" spans="36:37" x14ac:dyDescent="0.2">
      <c r="AJ70" s="22" t="s">
        <v>83</v>
      </c>
      <c r="AK70" s="25">
        <v>2781.6064510473229</v>
      </c>
    </row>
    <row r="71" spans="36:37" x14ac:dyDescent="0.2">
      <c r="AJ71" s="22" t="s">
        <v>74</v>
      </c>
      <c r="AK71" s="25">
        <v>2728.1231787942279</v>
      </c>
    </row>
    <row r="72" spans="36:37" x14ac:dyDescent="0.2">
      <c r="AJ72" s="22" t="s">
        <v>58</v>
      </c>
      <c r="AK72" s="25">
        <v>2695.9442759176795</v>
      </c>
    </row>
    <row r="73" spans="36:37" x14ac:dyDescent="0.2">
      <c r="AJ73" s="34" t="s">
        <v>79</v>
      </c>
      <c r="AK73" s="16">
        <v>2651.4033596234963</v>
      </c>
    </row>
    <row r="74" spans="36:37" x14ac:dyDescent="0.2">
      <c r="AJ74" s="22" t="s">
        <v>59</v>
      </c>
      <c r="AK74" s="25">
        <v>2512.7626793382951</v>
      </c>
    </row>
    <row r="75" spans="36:37" x14ac:dyDescent="0.2">
      <c r="AJ75" s="22" t="s">
        <v>71</v>
      </c>
      <c r="AK75" s="25">
        <v>2439.09675749707</v>
      </c>
    </row>
    <row r="76" spans="36:37" x14ac:dyDescent="0.2">
      <c r="AJ76" s="22" t="s">
        <v>98</v>
      </c>
      <c r="AK76" s="25">
        <v>2433.1948374751519</v>
      </c>
    </row>
    <row r="77" spans="36:37" x14ac:dyDescent="0.2">
      <c r="AJ77" s="22" t="s">
        <v>78</v>
      </c>
      <c r="AK77" s="25">
        <v>2140.1488916299286</v>
      </c>
    </row>
    <row r="78" spans="36:37" x14ac:dyDescent="0.2">
      <c r="AJ78" s="22" t="s">
        <v>57</v>
      </c>
      <c r="AK78" s="25">
        <v>1712.0860826331457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45"/>
  <sheetViews>
    <sheetView topLeftCell="D7" zoomScaleNormal="100" workbookViewId="0">
      <selection activeCell="L38" sqref="L38"/>
    </sheetView>
  </sheetViews>
  <sheetFormatPr defaultRowHeight="14.25" x14ac:dyDescent="0.2"/>
  <cols>
    <col min="1" max="1" width="57.5703125" style="2" bestFit="1" customWidth="1"/>
    <col min="2" max="2" width="48.140625" style="2" customWidth="1"/>
    <col min="3" max="3" width="35.28515625" style="2" bestFit="1" customWidth="1"/>
    <col min="4" max="9" width="12.7109375" style="2" customWidth="1"/>
    <col min="10" max="10" width="14.42578125" style="2" customWidth="1"/>
    <col min="11" max="11" width="9.140625" style="2"/>
    <col min="12" max="12" width="35.42578125" style="2" bestFit="1" customWidth="1"/>
    <col min="13" max="13" width="13.140625" style="2" customWidth="1"/>
    <col min="14" max="14" width="10.7109375" style="2" customWidth="1"/>
    <col min="15" max="16384" width="9.140625" style="2"/>
  </cols>
  <sheetData>
    <row r="1" spans="1:15" x14ac:dyDescent="0.2">
      <c r="A1" s="43" t="s">
        <v>111</v>
      </c>
      <c r="B1" s="43"/>
      <c r="C1" s="43"/>
    </row>
    <row r="3" spans="1:15" x14ac:dyDescent="0.2">
      <c r="A3" s="43" t="s">
        <v>1</v>
      </c>
      <c r="B3" s="43"/>
      <c r="C3" s="43"/>
      <c r="D3" s="44">
        <v>44353.598738425921</v>
      </c>
    </row>
    <row r="4" spans="1:15" x14ac:dyDescent="0.2">
      <c r="A4" s="43" t="s">
        <v>2</v>
      </c>
      <c r="B4" s="43"/>
      <c r="C4" s="43"/>
      <c r="D4" s="44">
        <v>44494.398864108793</v>
      </c>
    </row>
    <row r="5" spans="1:15" x14ac:dyDescent="0.2">
      <c r="A5" s="43" t="s">
        <v>3</v>
      </c>
      <c r="B5" s="43"/>
      <c r="C5" s="43"/>
      <c r="D5" s="43" t="s">
        <v>4</v>
      </c>
    </row>
    <row r="7" spans="1:15" x14ac:dyDescent="0.2">
      <c r="A7" s="43" t="s">
        <v>112</v>
      </c>
      <c r="B7" s="43"/>
      <c r="C7" s="43"/>
      <c r="D7" s="43" t="s">
        <v>42</v>
      </c>
    </row>
    <row r="8" spans="1:15" x14ac:dyDescent="0.2">
      <c r="A8" s="43" t="s">
        <v>110</v>
      </c>
      <c r="B8" s="43"/>
      <c r="C8" s="43"/>
      <c r="D8" s="43" t="s">
        <v>52</v>
      </c>
    </row>
    <row r="9" spans="1:15" x14ac:dyDescent="0.2">
      <c r="A9" s="43" t="s">
        <v>9</v>
      </c>
      <c r="B9" s="43"/>
      <c r="C9" s="43"/>
      <c r="D9" s="43" t="s">
        <v>10</v>
      </c>
    </row>
    <row r="11" spans="1:15" s="47" customFormat="1" ht="39" x14ac:dyDescent="0.25">
      <c r="A11" s="45" t="s">
        <v>113</v>
      </c>
      <c r="B11" s="45"/>
      <c r="C11" s="45"/>
      <c r="D11" s="45" t="s">
        <v>114</v>
      </c>
      <c r="E11" s="45" t="s">
        <v>115</v>
      </c>
      <c r="F11" s="45" t="s">
        <v>116</v>
      </c>
      <c r="G11" s="45" t="s">
        <v>117</v>
      </c>
      <c r="H11" s="45" t="s">
        <v>118</v>
      </c>
      <c r="I11" s="45" t="s">
        <v>6</v>
      </c>
      <c r="J11" s="46" t="s">
        <v>119</v>
      </c>
      <c r="O11" s="41" t="s">
        <v>120</v>
      </c>
    </row>
    <row r="12" spans="1:15" s="32" customFormat="1" ht="15" x14ac:dyDescent="0.25">
      <c r="A12" s="30" t="s">
        <v>121</v>
      </c>
      <c r="B12" s="48" t="s">
        <v>122</v>
      </c>
      <c r="C12" s="49"/>
      <c r="D12" s="31">
        <v>615946.69099999999</v>
      </c>
      <c r="E12" s="31">
        <v>1570.4480000000001</v>
      </c>
      <c r="F12" s="31">
        <v>1354030.0530000001</v>
      </c>
      <c r="G12" s="31">
        <v>444924.848</v>
      </c>
      <c r="H12" s="31">
        <v>-29018.93</v>
      </c>
      <c r="I12" s="31">
        <v>1497603.4110000001</v>
      </c>
      <c r="J12" s="50">
        <f>D12/I12*100</f>
        <v>41.128825326907595</v>
      </c>
    </row>
    <row r="13" spans="1:15" ht="15" x14ac:dyDescent="0.25">
      <c r="A13" s="30" t="s">
        <v>123</v>
      </c>
      <c r="B13" s="48" t="s">
        <v>124</v>
      </c>
      <c r="C13" s="48"/>
      <c r="D13" s="31">
        <v>100065.773</v>
      </c>
      <c r="E13" s="31">
        <v>564.79100000000005</v>
      </c>
      <c r="F13" s="31">
        <v>86916.714999999997</v>
      </c>
      <c r="G13" s="31">
        <v>12589.346</v>
      </c>
      <c r="H13" s="31">
        <v>-5917.1660000000002</v>
      </c>
      <c r="I13" s="31">
        <v>169040.76699999999</v>
      </c>
      <c r="J13" s="50">
        <f t="shared" ref="J13:J42" si="0">D13/I13*100</f>
        <v>59.1962369645424</v>
      </c>
      <c r="L13" s="49" t="s">
        <v>122</v>
      </c>
      <c r="M13" s="51">
        <v>1497603.4110000001</v>
      </c>
    </row>
    <row r="14" spans="1:15" ht="15" x14ac:dyDescent="0.25">
      <c r="A14" s="30" t="s">
        <v>125</v>
      </c>
      <c r="B14" s="48" t="s">
        <v>126</v>
      </c>
      <c r="C14" s="48"/>
      <c r="D14" s="31">
        <v>1571.748</v>
      </c>
      <c r="E14" s="31">
        <v>0</v>
      </c>
      <c r="F14" s="31">
        <v>67.245000000000005</v>
      </c>
      <c r="G14" s="31">
        <v>7.008</v>
      </c>
      <c r="H14" s="31">
        <v>672.23400000000004</v>
      </c>
      <c r="I14" s="31">
        <v>2304.2179999999998</v>
      </c>
      <c r="J14" s="50">
        <f t="shared" si="0"/>
        <v>68.211775101140617</v>
      </c>
      <c r="L14" s="48" t="s">
        <v>124</v>
      </c>
      <c r="M14" s="51">
        <v>169040.76699999999</v>
      </c>
    </row>
    <row r="15" spans="1:15" ht="15" x14ac:dyDescent="0.25">
      <c r="A15" s="30" t="s">
        <v>127</v>
      </c>
      <c r="B15" s="48" t="s">
        <v>128</v>
      </c>
      <c r="C15" s="48"/>
      <c r="D15" s="31">
        <v>2998.721</v>
      </c>
      <c r="E15" s="31">
        <v>0</v>
      </c>
      <c r="F15" s="31">
        <v>0</v>
      </c>
      <c r="G15" s="31">
        <v>0</v>
      </c>
      <c r="H15" s="31">
        <v>-43.805999999999997</v>
      </c>
      <c r="I15" s="31">
        <v>2954.915</v>
      </c>
      <c r="J15" s="50">
        <f t="shared" si="0"/>
        <v>101.48247919144882</v>
      </c>
      <c r="L15" s="48" t="s">
        <v>126</v>
      </c>
      <c r="M15" s="51">
        <v>2304.2179999999998</v>
      </c>
    </row>
    <row r="16" spans="1:15" ht="15" x14ac:dyDescent="0.25">
      <c r="A16" s="30" t="s">
        <v>129</v>
      </c>
      <c r="B16" s="48" t="s">
        <v>130</v>
      </c>
      <c r="C16" s="48"/>
      <c r="D16" s="31">
        <v>52260.188000000002</v>
      </c>
      <c r="E16" s="52" t="s">
        <v>105</v>
      </c>
      <c r="F16" s="31">
        <v>360439.95199999999</v>
      </c>
      <c r="G16" s="31">
        <v>59297.506000000001</v>
      </c>
      <c r="H16" s="31">
        <v>-17541.781999999999</v>
      </c>
      <c r="I16" s="31">
        <v>335860.85399999999</v>
      </c>
      <c r="J16" s="50">
        <f t="shared" si="0"/>
        <v>15.560071195436192</v>
      </c>
      <c r="L16" s="48" t="s">
        <v>128</v>
      </c>
      <c r="M16" s="51">
        <v>2954.915</v>
      </c>
    </row>
    <row r="17" spans="1:14" ht="15" x14ac:dyDescent="0.25">
      <c r="A17" s="30" t="s">
        <v>131</v>
      </c>
      <c r="B17" s="48" t="s">
        <v>132</v>
      </c>
      <c r="C17" s="48"/>
      <c r="D17" s="31">
        <v>22611.15</v>
      </c>
      <c r="E17" s="31">
        <v>1005.6559999999999</v>
      </c>
      <c r="F17" s="31">
        <v>855171.92700000003</v>
      </c>
      <c r="G17" s="31">
        <v>327220.03600000002</v>
      </c>
      <c r="H17" s="31">
        <v>-6015.616</v>
      </c>
      <c r="I17" s="31">
        <v>545553.07299999997</v>
      </c>
      <c r="J17" s="50">
        <f t="shared" si="0"/>
        <v>4.1446288398049225</v>
      </c>
      <c r="L17" s="48" t="s">
        <v>130</v>
      </c>
      <c r="M17" s="51">
        <v>335860.85399999999</v>
      </c>
    </row>
    <row r="18" spans="1:14" ht="15" x14ac:dyDescent="0.25">
      <c r="A18" s="30" t="s">
        <v>133</v>
      </c>
      <c r="B18" s="48" t="s">
        <v>134</v>
      </c>
      <c r="C18" s="48" t="s">
        <v>134</v>
      </c>
      <c r="D18" s="31">
        <v>224984.23800000001</v>
      </c>
      <c r="E18" s="31">
        <v>0</v>
      </c>
      <c r="F18" s="31">
        <v>19169.778999999999</v>
      </c>
      <c r="G18" s="31">
        <v>14260.596</v>
      </c>
      <c r="H18" s="31">
        <v>-176.66900000000001</v>
      </c>
      <c r="I18" s="31">
        <v>229716.75599999999</v>
      </c>
      <c r="J18" s="50">
        <f t="shared" si="0"/>
        <v>97.939846408069613</v>
      </c>
      <c r="L18" s="48" t="s">
        <v>132</v>
      </c>
      <c r="M18" s="51">
        <v>545553.07299999997</v>
      </c>
      <c r="N18" s="53"/>
    </row>
    <row r="19" spans="1:14" x14ac:dyDescent="0.2">
      <c r="A19" s="54" t="s">
        <v>135</v>
      </c>
      <c r="B19" s="55" t="s">
        <v>136</v>
      </c>
      <c r="C19" s="56" t="s">
        <v>137</v>
      </c>
      <c r="D19" s="57">
        <v>27502.987000000001</v>
      </c>
      <c r="E19" s="58" t="s">
        <v>105</v>
      </c>
      <c r="F19" s="58" t="s">
        <v>105</v>
      </c>
      <c r="G19" s="58" t="s">
        <v>105</v>
      </c>
      <c r="H19" s="58" t="s">
        <v>105</v>
      </c>
      <c r="I19" s="57">
        <v>27502.987000000001</v>
      </c>
      <c r="J19" s="59">
        <f t="shared" si="0"/>
        <v>100</v>
      </c>
      <c r="L19" s="48" t="s">
        <v>134</v>
      </c>
      <c r="M19" s="51">
        <v>229716.75599999999</v>
      </c>
    </row>
    <row r="20" spans="1:14" x14ac:dyDescent="0.2">
      <c r="A20" s="54" t="s">
        <v>138</v>
      </c>
      <c r="B20" s="56" t="s">
        <v>139</v>
      </c>
      <c r="C20" s="56" t="s">
        <v>140</v>
      </c>
      <c r="D20" s="57">
        <v>6918.2929999999997</v>
      </c>
      <c r="E20" s="58" t="s">
        <v>105</v>
      </c>
      <c r="F20" s="57">
        <v>0</v>
      </c>
      <c r="G20" s="57">
        <v>0</v>
      </c>
      <c r="H20" s="58" t="s">
        <v>105</v>
      </c>
      <c r="I20" s="57">
        <v>6918.2929999999997</v>
      </c>
      <c r="J20" s="59">
        <f t="shared" si="0"/>
        <v>100</v>
      </c>
      <c r="L20" s="48" t="s">
        <v>141</v>
      </c>
      <c r="M20" s="51">
        <v>13901.022999999999</v>
      </c>
    </row>
    <row r="21" spans="1:14" ht="15" thickBot="1" x14ac:dyDescent="0.25">
      <c r="A21" s="60" t="s">
        <v>142</v>
      </c>
      <c r="B21" s="61" t="s">
        <v>143</v>
      </c>
      <c r="C21" s="61" t="s">
        <v>144</v>
      </c>
      <c r="D21" s="62">
        <v>31566.235000000001</v>
      </c>
      <c r="E21" s="63" t="s">
        <v>105</v>
      </c>
      <c r="F21" s="63" t="s">
        <v>105</v>
      </c>
      <c r="G21" s="63" t="s">
        <v>105</v>
      </c>
      <c r="H21" s="63" t="s">
        <v>105</v>
      </c>
      <c r="I21" s="62">
        <v>31566.235000000001</v>
      </c>
      <c r="J21" s="59">
        <f t="shared" si="0"/>
        <v>100</v>
      </c>
      <c r="L21" s="64" t="s">
        <v>145</v>
      </c>
      <c r="M21" s="65">
        <v>253.20099999999999</v>
      </c>
    </row>
    <row r="22" spans="1:14" x14ac:dyDescent="0.2">
      <c r="A22" s="66" t="s">
        <v>146</v>
      </c>
      <c r="B22" s="67" t="s">
        <v>147</v>
      </c>
      <c r="C22" s="139" t="s">
        <v>148</v>
      </c>
      <c r="D22" s="68">
        <v>4674.9570000000003</v>
      </c>
      <c r="E22" s="69" t="s">
        <v>105</v>
      </c>
      <c r="F22" s="68">
        <v>0</v>
      </c>
      <c r="G22" s="68">
        <v>0</v>
      </c>
      <c r="H22" s="69" t="s">
        <v>105</v>
      </c>
      <c r="I22" s="70">
        <v>4674.9570000000003</v>
      </c>
      <c r="J22" s="59">
        <f t="shared" si="0"/>
        <v>100</v>
      </c>
      <c r="L22" s="64" t="s">
        <v>149</v>
      </c>
      <c r="M22" s="71">
        <v>1090.7439999999999</v>
      </c>
    </row>
    <row r="23" spans="1:14" ht="15" thickBot="1" x14ac:dyDescent="0.25">
      <c r="A23" s="72" t="s">
        <v>150</v>
      </c>
      <c r="B23" s="73" t="s">
        <v>151</v>
      </c>
      <c r="C23" s="140"/>
      <c r="D23" s="74">
        <v>10321.129000000001</v>
      </c>
      <c r="E23" s="75" t="s">
        <v>105</v>
      </c>
      <c r="F23" s="75" t="s">
        <v>105</v>
      </c>
      <c r="G23" s="75" t="s">
        <v>105</v>
      </c>
      <c r="H23" s="75" t="s">
        <v>105</v>
      </c>
      <c r="I23" s="76">
        <v>10321.129000000001</v>
      </c>
      <c r="J23" s="59">
        <f t="shared" si="0"/>
        <v>100</v>
      </c>
      <c r="L23" s="48" t="s">
        <v>152</v>
      </c>
      <c r="M23" s="51">
        <v>196927.853</v>
      </c>
    </row>
    <row r="24" spans="1:14" x14ac:dyDescent="0.2">
      <c r="A24" s="77" t="s">
        <v>153</v>
      </c>
      <c r="B24" s="78" t="s">
        <v>154</v>
      </c>
      <c r="C24" s="78" t="s">
        <v>155</v>
      </c>
      <c r="D24" s="79">
        <v>42.902999999999999</v>
      </c>
      <c r="E24" s="80" t="s">
        <v>105</v>
      </c>
      <c r="F24" s="80" t="s">
        <v>105</v>
      </c>
      <c r="G24" s="80" t="s">
        <v>105</v>
      </c>
      <c r="H24" s="80" t="s">
        <v>105</v>
      </c>
      <c r="I24" s="79">
        <v>42.902999999999999</v>
      </c>
      <c r="J24" s="59">
        <f t="shared" si="0"/>
        <v>100</v>
      </c>
      <c r="N24" s="53"/>
    </row>
    <row r="25" spans="1:14" x14ac:dyDescent="0.2">
      <c r="A25" s="54" t="s">
        <v>156</v>
      </c>
      <c r="B25" s="56" t="s">
        <v>157</v>
      </c>
      <c r="C25" s="56" t="s">
        <v>158</v>
      </c>
      <c r="D25" s="57">
        <v>12438.361999999999</v>
      </c>
      <c r="E25" s="58" t="s">
        <v>105</v>
      </c>
      <c r="F25" s="58" t="s">
        <v>105</v>
      </c>
      <c r="G25" s="58" t="s">
        <v>105</v>
      </c>
      <c r="H25" s="58" t="s">
        <v>105</v>
      </c>
      <c r="I25" s="57">
        <v>12438.361999999999</v>
      </c>
      <c r="J25" s="59">
        <f t="shared" si="0"/>
        <v>100</v>
      </c>
    </row>
    <row r="26" spans="1:14" ht="25.5" x14ac:dyDescent="0.2">
      <c r="A26" s="54" t="s">
        <v>159</v>
      </c>
      <c r="B26" s="56" t="s">
        <v>160</v>
      </c>
      <c r="C26" s="56" t="s">
        <v>161</v>
      </c>
      <c r="D26" s="57">
        <v>92570.338000000003</v>
      </c>
      <c r="E26" s="58" t="s">
        <v>105</v>
      </c>
      <c r="F26" s="57">
        <v>7440.9030000000002</v>
      </c>
      <c r="G26" s="57">
        <v>5276.3680000000004</v>
      </c>
      <c r="H26" s="57">
        <v>-64.462000000000003</v>
      </c>
      <c r="I26" s="57">
        <v>94670.410999999993</v>
      </c>
      <c r="J26" s="59">
        <f t="shared" si="0"/>
        <v>97.781700768152376</v>
      </c>
    </row>
    <row r="27" spans="1:14" ht="15" thickBot="1" x14ac:dyDescent="0.25">
      <c r="A27" s="60" t="s">
        <v>162</v>
      </c>
      <c r="B27" s="61" t="s">
        <v>163</v>
      </c>
      <c r="C27" s="61" t="s">
        <v>164</v>
      </c>
      <c r="D27" s="63" t="s">
        <v>105</v>
      </c>
      <c r="E27" s="63" t="s">
        <v>105</v>
      </c>
      <c r="F27" s="62">
        <v>330.72800000000001</v>
      </c>
      <c r="G27" s="62">
        <v>38.982999999999997</v>
      </c>
      <c r="H27" s="62">
        <v>-1.931</v>
      </c>
      <c r="I27" s="62">
        <v>289.81200000000001</v>
      </c>
      <c r="J27" s="59"/>
    </row>
    <row r="28" spans="1:14" x14ac:dyDescent="0.2">
      <c r="A28" s="66" t="s">
        <v>165</v>
      </c>
      <c r="B28" s="67" t="s">
        <v>166</v>
      </c>
      <c r="C28" s="139" t="s">
        <v>167</v>
      </c>
      <c r="D28" s="68">
        <v>2347.86</v>
      </c>
      <c r="E28" s="69" t="s">
        <v>105</v>
      </c>
      <c r="F28" s="68">
        <v>1498.5540000000001</v>
      </c>
      <c r="G28" s="68">
        <v>967.36800000000005</v>
      </c>
      <c r="H28" s="68">
        <v>-17.664999999999999</v>
      </c>
      <c r="I28" s="70">
        <v>2861.3820000000001</v>
      </c>
      <c r="J28" s="59">
        <f t="shared" si="0"/>
        <v>82.053357433575798</v>
      </c>
    </row>
    <row r="29" spans="1:14" x14ac:dyDescent="0.2">
      <c r="A29" s="81" t="s">
        <v>168</v>
      </c>
      <c r="B29" s="82" t="s">
        <v>169</v>
      </c>
      <c r="C29" s="141"/>
      <c r="D29" s="58" t="s">
        <v>105</v>
      </c>
      <c r="E29" s="57">
        <v>0</v>
      </c>
      <c r="F29" s="57">
        <v>119.313</v>
      </c>
      <c r="G29" s="57">
        <v>195.983</v>
      </c>
      <c r="H29" s="57">
        <v>-11.343</v>
      </c>
      <c r="I29" s="83">
        <v>-88.013999999999996</v>
      </c>
      <c r="J29" s="59"/>
    </row>
    <row r="30" spans="1:14" x14ac:dyDescent="0.2">
      <c r="A30" s="81" t="s">
        <v>170</v>
      </c>
      <c r="B30" s="82" t="s">
        <v>171</v>
      </c>
      <c r="C30" s="141"/>
      <c r="D30" s="57">
        <v>12935.98</v>
      </c>
      <c r="E30" s="58" t="s">
        <v>105</v>
      </c>
      <c r="F30" s="57">
        <v>7729.732</v>
      </c>
      <c r="G30" s="57">
        <v>7216.174</v>
      </c>
      <c r="H30" s="57">
        <v>-63.167999999999999</v>
      </c>
      <c r="I30" s="83">
        <v>13386.370999999999</v>
      </c>
      <c r="J30" s="59">
        <f t="shared" si="0"/>
        <v>96.635451086780733</v>
      </c>
    </row>
    <row r="31" spans="1:14" x14ac:dyDescent="0.2">
      <c r="A31" s="81" t="s">
        <v>172</v>
      </c>
      <c r="B31" s="82" t="s">
        <v>173</v>
      </c>
      <c r="C31" s="141"/>
      <c r="D31" s="58" t="s">
        <v>105</v>
      </c>
      <c r="E31" s="57">
        <v>0</v>
      </c>
      <c r="F31" s="57">
        <v>881.5</v>
      </c>
      <c r="G31" s="57">
        <v>500.05599999999998</v>
      </c>
      <c r="H31" s="57">
        <v>-14.816000000000001</v>
      </c>
      <c r="I31" s="83">
        <v>366.62700000000001</v>
      </c>
      <c r="J31" s="59"/>
    </row>
    <row r="32" spans="1:14" x14ac:dyDescent="0.2">
      <c r="A32" s="81" t="s">
        <v>174</v>
      </c>
      <c r="B32" s="82" t="s">
        <v>175</v>
      </c>
      <c r="C32" s="141"/>
      <c r="D32" s="57">
        <v>24.706</v>
      </c>
      <c r="E32" s="58" t="s">
        <v>105</v>
      </c>
      <c r="F32" s="57">
        <v>0</v>
      </c>
      <c r="G32" s="57">
        <v>24.706</v>
      </c>
      <c r="H32" s="57">
        <v>0</v>
      </c>
      <c r="I32" s="83">
        <v>0</v>
      </c>
      <c r="J32" s="59"/>
    </row>
    <row r="33" spans="1:10" x14ac:dyDescent="0.2">
      <c r="A33" s="81" t="s">
        <v>176</v>
      </c>
      <c r="B33" s="82" t="s">
        <v>177</v>
      </c>
      <c r="C33" s="141"/>
      <c r="D33" s="58" t="s">
        <v>105</v>
      </c>
      <c r="E33" s="57">
        <v>0</v>
      </c>
      <c r="F33" s="57">
        <v>0</v>
      </c>
      <c r="G33" s="57">
        <v>0</v>
      </c>
      <c r="H33" s="57">
        <v>0</v>
      </c>
      <c r="I33" s="83">
        <v>0</v>
      </c>
      <c r="J33" s="59"/>
    </row>
    <row r="34" spans="1:10" ht="15" thickBot="1" x14ac:dyDescent="0.25">
      <c r="A34" s="72" t="s">
        <v>178</v>
      </c>
      <c r="B34" s="84" t="s">
        <v>179</v>
      </c>
      <c r="C34" s="140"/>
      <c r="D34" s="74">
        <v>537.70600000000002</v>
      </c>
      <c r="E34" s="75" t="s">
        <v>105</v>
      </c>
      <c r="F34" s="74">
        <v>729.31200000000001</v>
      </c>
      <c r="G34" s="74">
        <v>0</v>
      </c>
      <c r="H34" s="74">
        <v>1.2999999999999999E-2</v>
      </c>
      <c r="I34" s="76">
        <v>1267.0319999999999</v>
      </c>
      <c r="J34" s="59">
        <f t="shared" si="0"/>
        <v>42.43823360420258</v>
      </c>
    </row>
    <row r="35" spans="1:10" x14ac:dyDescent="0.2">
      <c r="A35" s="77" t="s">
        <v>180</v>
      </c>
      <c r="B35" s="78" t="s">
        <v>181</v>
      </c>
      <c r="C35" s="78" t="s">
        <v>182</v>
      </c>
      <c r="D35" s="79">
        <v>14078.620999999999</v>
      </c>
      <c r="E35" s="80" t="s">
        <v>105</v>
      </c>
      <c r="F35" s="79">
        <v>0</v>
      </c>
      <c r="G35" s="79">
        <v>0</v>
      </c>
      <c r="H35" s="79">
        <v>0</v>
      </c>
      <c r="I35" s="79">
        <v>14078.620999999999</v>
      </c>
      <c r="J35" s="59">
        <f t="shared" si="0"/>
        <v>100</v>
      </c>
    </row>
    <row r="36" spans="1:10" x14ac:dyDescent="0.2">
      <c r="A36" s="54" t="s">
        <v>183</v>
      </c>
      <c r="B36" s="85" t="s">
        <v>184</v>
      </c>
      <c r="C36" s="86"/>
      <c r="D36" s="57">
        <v>4476.1540000000005</v>
      </c>
      <c r="E36" s="58" t="s">
        <v>105</v>
      </c>
      <c r="F36" s="57">
        <v>107.977</v>
      </c>
      <c r="G36" s="57">
        <v>0</v>
      </c>
      <c r="H36" s="57">
        <v>5.0759999999999996</v>
      </c>
      <c r="I36" s="57">
        <v>4589.2070000000003</v>
      </c>
      <c r="J36" s="59">
        <f t="shared" si="0"/>
        <v>97.536546074299991</v>
      </c>
    </row>
    <row r="37" spans="1:10" x14ac:dyDescent="0.2">
      <c r="A37" s="54" t="s">
        <v>185</v>
      </c>
      <c r="B37" s="56" t="s">
        <v>186</v>
      </c>
      <c r="C37" s="56" t="s">
        <v>187</v>
      </c>
      <c r="D37" s="57">
        <v>9024.1620000000003</v>
      </c>
      <c r="E37" s="58" t="s">
        <v>105</v>
      </c>
      <c r="F37" s="57">
        <v>439.733</v>
      </c>
      <c r="G37" s="57">
        <v>40.951999999999998</v>
      </c>
      <c r="H37" s="57">
        <v>-3.2930000000000001</v>
      </c>
      <c r="I37" s="57">
        <v>9419.6509999999998</v>
      </c>
      <c r="J37" s="59">
        <f t="shared" si="0"/>
        <v>95.801447420928866</v>
      </c>
    </row>
    <row r="38" spans="1:10" x14ac:dyDescent="0.2">
      <c r="A38" s="54" t="s">
        <v>188</v>
      </c>
      <c r="B38" s="85" t="s">
        <v>189</v>
      </c>
      <c r="C38" s="86"/>
      <c r="D38" s="57">
        <v>8963.7710000000006</v>
      </c>
      <c r="E38" s="58" t="s">
        <v>105</v>
      </c>
      <c r="F38" s="57">
        <v>385.56400000000002</v>
      </c>
      <c r="G38" s="57">
        <v>36.314</v>
      </c>
      <c r="H38" s="57">
        <v>-1.2030000000000001</v>
      </c>
      <c r="I38" s="57">
        <v>9311.8160000000007</v>
      </c>
      <c r="J38" s="59">
        <f t="shared" si="0"/>
        <v>96.262329496201389</v>
      </c>
    </row>
    <row r="39" spans="1:10" s="32" customFormat="1" ht="15" x14ac:dyDescent="0.25">
      <c r="A39" s="30" t="s">
        <v>190</v>
      </c>
      <c r="B39" s="48" t="s">
        <v>141</v>
      </c>
      <c r="C39" s="48"/>
      <c r="D39" s="31">
        <v>13439.925999999999</v>
      </c>
      <c r="E39" s="52" t="s">
        <v>105</v>
      </c>
      <c r="F39" s="31">
        <v>493.541</v>
      </c>
      <c r="G39" s="31">
        <v>36.314</v>
      </c>
      <c r="H39" s="31">
        <v>3.8730000000000002</v>
      </c>
      <c r="I39" s="31">
        <v>13901.022999999999</v>
      </c>
      <c r="J39" s="50">
        <f t="shared" si="0"/>
        <v>96.682999517373645</v>
      </c>
    </row>
    <row r="40" spans="1:10" s="32" customFormat="1" ht="15" x14ac:dyDescent="0.25">
      <c r="A40" s="30" t="s">
        <v>191</v>
      </c>
      <c r="B40" s="48" t="s">
        <v>152</v>
      </c>
      <c r="C40" s="64"/>
      <c r="D40" s="31">
        <v>196927.853</v>
      </c>
      <c r="E40" s="52" t="s">
        <v>105</v>
      </c>
      <c r="F40" s="52" t="s">
        <v>105</v>
      </c>
      <c r="G40" s="52" t="s">
        <v>105</v>
      </c>
      <c r="H40" s="52" t="s">
        <v>105</v>
      </c>
      <c r="I40" s="31">
        <v>196927.853</v>
      </c>
      <c r="J40" s="59">
        <f t="shared" si="0"/>
        <v>100</v>
      </c>
    </row>
    <row r="41" spans="1:10" x14ac:dyDescent="0.2">
      <c r="A41" s="87" t="s">
        <v>192</v>
      </c>
      <c r="B41" s="64" t="s">
        <v>145</v>
      </c>
      <c r="C41" s="64"/>
      <c r="D41" s="58" t="s">
        <v>105</v>
      </c>
      <c r="E41" s="58" t="s">
        <v>105</v>
      </c>
      <c r="F41" s="57">
        <v>31765.473999999998</v>
      </c>
      <c r="G41" s="57">
        <v>31512.273000000001</v>
      </c>
      <c r="H41" s="58" t="s">
        <v>105</v>
      </c>
      <c r="I41" s="57">
        <v>253.20099999999999</v>
      </c>
      <c r="J41" s="59"/>
    </row>
    <row r="42" spans="1:10" s="42" customFormat="1" ht="15" x14ac:dyDescent="0.25">
      <c r="A42" s="6" t="s">
        <v>193</v>
      </c>
      <c r="B42" s="48"/>
      <c r="C42" s="48"/>
      <c r="D42" s="20">
        <v>1087.0909999999999</v>
      </c>
      <c r="E42" s="88" t="s">
        <v>105</v>
      </c>
      <c r="F42" s="20">
        <v>5.423</v>
      </c>
      <c r="G42" s="20">
        <v>1.7689999999999999</v>
      </c>
      <c r="H42" s="88" t="s">
        <v>105</v>
      </c>
      <c r="I42" s="20">
        <v>1090.7439999999999</v>
      </c>
      <c r="J42" s="50">
        <f t="shared" si="0"/>
        <v>99.665090983768877</v>
      </c>
    </row>
    <row r="44" spans="1:10" x14ac:dyDescent="0.2">
      <c r="A44" s="43" t="s">
        <v>103</v>
      </c>
      <c r="B44" s="43"/>
      <c r="C44" s="43"/>
    </row>
    <row r="45" spans="1:10" x14ac:dyDescent="0.2">
      <c r="A45" s="43" t="s">
        <v>105</v>
      </c>
      <c r="B45" s="43"/>
      <c r="C45" s="43"/>
      <c r="D45" s="43" t="s">
        <v>106</v>
      </c>
    </row>
  </sheetData>
  <mergeCells count="2">
    <mergeCell ref="C22:C23"/>
    <mergeCell ref="C28:C34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5"/>
  <sheetViews>
    <sheetView topLeftCell="A7" zoomScale="85" zoomScaleNormal="85" workbookViewId="0">
      <selection activeCell="K3" sqref="K3"/>
    </sheetView>
  </sheetViews>
  <sheetFormatPr defaultRowHeight="14.25" x14ac:dyDescent="0.2"/>
  <cols>
    <col min="1" max="1" width="41.85546875" style="2" customWidth="1"/>
    <col min="2" max="2" width="50" style="2" customWidth="1"/>
    <col min="3" max="3" width="17.42578125" style="2" customWidth="1"/>
    <col min="4" max="5" width="9.140625" style="2"/>
    <col min="6" max="6" width="11.140625" style="2" bestFit="1" customWidth="1"/>
    <col min="7" max="8" width="9.140625" style="2"/>
    <col min="9" max="9" width="20" style="2" bestFit="1" customWidth="1"/>
    <col min="10" max="10" width="9.140625" style="2"/>
    <col min="11" max="11" width="24.28515625" style="2" bestFit="1" customWidth="1"/>
    <col min="12" max="12" width="11.7109375" style="2" customWidth="1"/>
    <col min="13" max="16384" width="9.140625" style="2"/>
  </cols>
  <sheetData>
    <row r="1" spans="1:14" x14ac:dyDescent="0.2">
      <c r="A1" s="43" t="s">
        <v>111</v>
      </c>
      <c r="B1" s="43"/>
      <c r="C1" s="43"/>
    </row>
    <row r="3" spans="1:14" x14ac:dyDescent="0.2">
      <c r="A3" s="43" t="s">
        <v>1</v>
      </c>
      <c r="B3" s="43"/>
      <c r="C3" s="43"/>
      <c r="D3" s="44">
        <v>44353.598738425921</v>
      </c>
    </row>
    <row r="4" spans="1:14" x14ac:dyDescent="0.2">
      <c r="A4" s="43" t="s">
        <v>2</v>
      </c>
      <c r="B4" s="43"/>
      <c r="C4" s="43"/>
      <c r="D4" s="44">
        <v>44494.398864108793</v>
      </c>
    </row>
    <row r="5" spans="1:14" x14ac:dyDescent="0.2">
      <c r="A5" s="43" t="s">
        <v>3</v>
      </c>
      <c r="B5" s="43"/>
      <c r="C5" s="43"/>
      <c r="D5" s="43" t="s">
        <v>4</v>
      </c>
    </row>
    <row r="7" spans="1:14" x14ac:dyDescent="0.2">
      <c r="A7" s="43" t="s">
        <v>112</v>
      </c>
      <c r="B7" s="43"/>
      <c r="C7" s="43"/>
      <c r="D7" s="43" t="s">
        <v>42</v>
      </c>
    </row>
    <row r="8" spans="1:14" x14ac:dyDescent="0.2">
      <c r="A8" s="43" t="s">
        <v>110</v>
      </c>
      <c r="B8" s="43"/>
      <c r="C8" s="43"/>
      <c r="D8" s="43" t="s">
        <v>80</v>
      </c>
    </row>
    <row r="9" spans="1:14" x14ac:dyDescent="0.2">
      <c r="A9" s="43" t="s">
        <v>9</v>
      </c>
      <c r="B9" s="43"/>
      <c r="C9" s="43"/>
      <c r="D9" s="43" t="s">
        <v>10</v>
      </c>
      <c r="N9" s="41" t="s">
        <v>194</v>
      </c>
    </row>
    <row r="11" spans="1:14" x14ac:dyDescent="0.2">
      <c r="A11" s="87" t="s">
        <v>113</v>
      </c>
      <c r="B11" s="49"/>
      <c r="C11" s="49"/>
      <c r="D11" s="87" t="s">
        <v>114</v>
      </c>
      <c r="E11" s="87" t="s">
        <v>115</v>
      </c>
      <c r="F11" s="87" t="s">
        <v>116</v>
      </c>
      <c r="G11" s="87" t="s">
        <v>117</v>
      </c>
      <c r="H11" s="87" t="s">
        <v>118</v>
      </c>
      <c r="I11" s="87" t="s">
        <v>6</v>
      </c>
    </row>
    <row r="12" spans="1:14" x14ac:dyDescent="0.2">
      <c r="A12" s="30" t="s">
        <v>121</v>
      </c>
      <c r="B12" s="48" t="s">
        <v>122</v>
      </c>
      <c r="C12" s="49"/>
      <c r="D12" s="31">
        <v>36909.779000000002</v>
      </c>
      <c r="E12" s="31">
        <v>0</v>
      </c>
      <c r="F12" s="31">
        <v>151902.867</v>
      </c>
      <c r="G12" s="31">
        <v>29411.227999999999</v>
      </c>
      <c r="H12" s="31">
        <v>-1314.979</v>
      </c>
      <c r="I12" s="31">
        <v>158086.43799999999</v>
      </c>
      <c r="K12" s="89" t="s">
        <v>122</v>
      </c>
      <c r="L12" s="51">
        <v>158086.43799999999</v>
      </c>
    </row>
    <row r="13" spans="1:14" x14ac:dyDescent="0.2">
      <c r="A13" s="30" t="s">
        <v>123</v>
      </c>
      <c r="B13" s="48" t="s">
        <v>124</v>
      </c>
      <c r="C13" s="48"/>
      <c r="D13" s="31">
        <v>0</v>
      </c>
      <c r="E13" s="31">
        <v>0</v>
      </c>
      <c r="F13" s="31">
        <v>6587.4269999999997</v>
      </c>
      <c r="G13" s="31">
        <v>200.62100000000001</v>
      </c>
      <c r="H13" s="31">
        <v>93.564999999999998</v>
      </c>
      <c r="I13" s="31">
        <v>6480.37</v>
      </c>
      <c r="K13" s="90" t="s">
        <v>124</v>
      </c>
      <c r="L13" s="51">
        <v>6480.37</v>
      </c>
    </row>
    <row r="14" spans="1:14" x14ac:dyDescent="0.2">
      <c r="A14" s="30" t="s">
        <v>125</v>
      </c>
      <c r="B14" s="48" t="s">
        <v>126</v>
      </c>
      <c r="C14" s="48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K14" s="90" t="s">
        <v>130</v>
      </c>
      <c r="L14" s="51">
        <v>60949.061000000002</v>
      </c>
    </row>
    <row r="15" spans="1:14" x14ac:dyDescent="0.2">
      <c r="A15" s="30" t="s">
        <v>127</v>
      </c>
      <c r="B15" s="48" t="s">
        <v>128</v>
      </c>
      <c r="C15" s="48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K15" s="90" t="s">
        <v>132</v>
      </c>
      <c r="L15" s="51">
        <v>56682.993000000002</v>
      </c>
    </row>
    <row r="16" spans="1:14" x14ac:dyDescent="0.2">
      <c r="A16" s="30" t="s">
        <v>129</v>
      </c>
      <c r="B16" s="48" t="s">
        <v>130</v>
      </c>
      <c r="C16" s="48"/>
      <c r="D16" s="31">
        <v>3931.1439999999998</v>
      </c>
      <c r="E16" s="52" t="s">
        <v>105</v>
      </c>
      <c r="F16" s="31">
        <v>58202.627</v>
      </c>
      <c r="G16" s="31">
        <v>266.536</v>
      </c>
      <c r="H16" s="31">
        <v>-918.17399999999998</v>
      </c>
      <c r="I16" s="31">
        <v>60949.061000000002</v>
      </c>
      <c r="K16" s="90" t="s">
        <v>134</v>
      </c>
      <c r="L16" s="51">
        <v>29512.128000000001</v>
      </c>
    </row>
    <row r="17" spans="1:12" x14ac:dyDescent="0.2">
      <c r="A17" s="30" t="s">
        <v>131</v>
      </c>
      <c r="B17" s="48" t="s">
        <v>132</v>
      </c>
      <c r="C17" s="48"/>
      <c r="D17" s="31">
        <v>4708.0460000000003</v>
      </c>
      <c r="E17" s="31">
        <v>0</v>
      </c>
      <c r="F17" s="31">
        <v>80592.934999999998</v>
      </c>
      <c r="G17" s="31">
        <v>28155.572</v>
      </c>
      <c r="H17" s="31">
        <v>-462.41500000000002</v>
      </c>
      <c r="I17" s="31">
        <v>56682.993000000002</v>
      </c>
      <c r="K17" s="90" t="s">
        <v>141</v>
      </c>
      <c r="L17" s="51">
        <v>1182.3309999999999</v>
      </c>
    </row>
    <row r="18" spans="1:12" x14ac:dyDescent="0.2">
      <c r="A18" s="30" t="s">
        <v>133</v>
      </c>
      <c r="B18" s="48" t="s">
        <v>134</v>
      </c>
      <c r="C18" s="48" t="s">
        <v>134</v>
      </c>
      <c r="D18" s="31">
        <v>27088.258000000002</v>
      </c>
      <c r="E18" s="31">
        <v>0</v>
      </c>
      <c r="F18" s="31">
        <v>2738.7139999999999</v>
      </c>
      <c r="G18" s="31">
        <v>286.89</v>
      </c>
      <c r="H18" s="31">
        <v>-27.954000000000001</v>
      </c>
      <c r="I18" s="31">
        <v>29512.128000000001</v>
      </c>
      <c r="K18" s="64" t="s">
        <v>145</v>
      </c>
      <c r="L18" s="65">
        <v>3279.556</v>
      </c>
    </row>
    <row r="19" spans="1:12" x14ac:dyDescent="0.2">
      <c r="A19" s="54" t="s">
        <v>135</v>
      </c>
      <c r="B19" s="55" t="s">
        <v>136</v>
      </c>
      <c r="C19" s="56" t="s">
        <v>137</v>
      </c>
      <c r="D19" s="57">
        <v>3982.6770000000001</v>
      </c>
      <c r="E19" s="58" t="s">
        <v>105</v>
      </c>
      <c r="F19" s="58" t="s">
        <v>105</v>
      </c>
      <c r="G19" s="58" t="s">
        <v>105</v>
      </c>
      <c r="H19" s="58" t="s">
        <v>105</v>
      </c>
      <c r="I19" s="57">
        <v>3982.6770000000001</v>
      </c>
    </row>
    <row r="20" spans="1:12" x14ac:dyDescent="0.2">
      <c r="A20" s="54" t="s">
        <v>138</v>
      </c>
      <c r="B20" s="56" t="s">
        <v>139</v>
      </c>
      <c r="C20" s="56" t="s">
        <v>140</v>
      </c>
      <c r="D20" s="57">
        <v>5395.8249999999998</v>
      </c>
      <c r="E20" s="58" t="s">
        <v>105</v>
      </c>
      <c r="F20" s="57">
        <v>0</v>
      </c>
      <c r="G20" s="57">
        <v>0</v>
      </c>
      <c r="H20" s="58" t="s">
        <v>105</v>
      </c>
      <c r="I20" s="57">
        <v>5395.8249999999998</v>
      </c>
    </row>
    <row r="21" spans="1:12" ht="15" thickBot="1" x14ac:dyDescent="0.25">
      <c r="A21" s="60" t="s">
        <v>142</v>
      </c>
      <c r="B21" s="61" t="s">
        <v>143</v>
      </c>
      <c r="C21" s="61" t="s">
        <v>144</v>
      </c>
      <c r="D21" s="62">
        <v>1737.0630000000001</v>
      </c>
      <c r="E21" s="63" t="s">
        <v>105</v>
      </c>
      <c r="F21" s="63" t="s">
        <v>105</v>
      </c>
      <c r="G21" s="63" t="s">
        <v>105</v>
      </c>
      <c r="H21" s="63" t="s">
        <v>105</v>
      </c>
      <c r="I21" s="62">
        <v>1737.0630000000001</v>
      </c>
    </row>
    <row r="22" spans="1:12" x14ac:dyDescent="0.2">
      <c r="A22" s="66" t="s">
        <v>146</v>
      </c>
      <c r="B22" s="67" t="s">
        <v>147</v>
      </c>
      <c r="C22" s="139" t="s">
        <v>148</v>
      </c>
      <c r="D22" s="68">
        <v>228.108</v>
      </c>
      <c r="E22" s="69" t="s">
        <v>105</v>
      </c>
      <c r="F22" s="68">
        <v>0</v>
      </c>
      <c r="G22" s="68">
        <v>0</v>
      </c>
      <c r="H22" s="69" t="s">
        <v>105</v>
      </c>
      <c r="I22" s="70">
        <v>228.108</v>
      </c>
    </row>
    <row r="23" spans="1:12" ht="15" customHeight="1" thickBot="1" x14ac:dyDescent="0.25">
      <c r="A23" s="72" t="s">
        <v>150</v>
      </c>
      <c r="B23" s="73" t="s">
        <v>151</v>
      </c>
      <c r="C23" s="140"/>
      <c r="D23" s="74">
        <v>2036.8789999999999</v>
      </c>
      <c r="E23" s="75" t="s">
        <v>105</v>
      </c>
      <c r="F23" s="75" t="s">
        <v>105</v>
      </c>
      <c r="G23" s="75" t="s">
        <v>105</v>
      </c>
      <c r="H23" s="75" t="s">
        <v>105</v>
      </c>
      <c r="I23" s="76">
        <v>2036.8789999999999</v>
      </c>
    </row>
    <row r="24" spans="1:12" ht="51" customHeight="1" x14ac:dyDescent="0.2">
      <c r="A24" s="77" t="s">
        <v>153</v>
      </c>
      <c r="B24" s="78" t="s">
        <v>154</v>
      </c>
      <c r="C24" s="78" t="s">
        <v>155</v>
      </c>
      <c r="D24" s="79">
        <v>0</v>
      </c>
      <c r="E24" s="80" t="s">
        <v>105</v>
      </c>
      <c r="F24" s="80" t="s">
        <v>105</v>
      </c>
      <c r="G24" s="80" t="s">
        <v>105</v>
      </c>
      <c r="H24" s="80" t="s">
        <v>105</v>
      </c>
      <c r="I24" s="79">
        <v>0</v>
      </c>
    </row>
    <row r="25" spans="1:12" ht="63.75" customHeight="1" x14ac:dyDescent="0.2">
      <c r="A25" s="54" t="s">
        <v>156</v>
      </c>
      <c r="B25" s="56" t="s">
        <v>157</v>
      </c>
      <c r="C25" s="56" t="s">
        <v>158</v>
      </c>
      <c r="D25" s="57">
        <v>2498.46</v>
      </c>
      <c r="E25" s="58" t="s">
        <v>105</v>
      </c>
      <c r="F25" s="58" t="s">
        <v>105</v>
      </c>
      <c r="G25" s="58" t="s">
        <v>105</v>
      </c>
      <c r="H25" s="58" t="s">
        <v>105</v>
      </c>
      <c r="I25" s="57">
        <v>2498.46</v>
      </c>
    </row>
    <row r="26" spans="1:12" ht="38.25" x14ac:dyDescent="0.2">
      <c r="A26" s="54" t="s">
        <v>159</v>
      </c>
      <c r="B26" s="56" t="s">
        <v>160</v>
      </c>
      <c r="C26" s="56" t="s">
        <v>161</v>
      </c>
      <c r="D26" s="57">
        <v>7261.6180000000004</v>
      </c>
      <c r="E26" s="58" t="s">
        <v>105</v>
      </c>
      <c r="F26" s="57">
        <v>1276.192</v>
      </c>
      <c r="G26" s="57">
        <v>25.247</v>
      </c>
      <c r="H26" s="57">
        <v>0</v>
      </c>
      <c r="I26" s="57">
        <v>8512.5630000000001</v>
      </c>
    </row>
    <row r="27" spans="1:12" ht="15" thickBot="1" x14ac:dyDescent="0.25">
      <c r="A27" s="60" t="s">
        <v>162</v>
      </c>
      <c r="B27" s="61" t="s">
        <v>163</v>
      </c>
      <c r="C27" s="61" t="s">
        <v>164</v>
      </c>
      <c r="D27" s="63" t="s">
        <v>105</v>
      </c>
      <c r="E27" s="63" t="s">
        <v>105</v>
      </c>
      <c r="F27" s="62">
        <v>47.765000000000001</v>
      </c>
      <c r="G27" s="62">
        <v>0.35299999999999998</v>
      </c>
      <c r="H27" s="62">
        <v>0</v>
      </c>
      <c r="I27" s="62">
        <v>47.411999999999999</v>
      </c>
    </row>
    <row r="28" spans="1:12" x14ac:dyDescent="0.2">
      <c r="A28" s="66" t="s">
        <v>165</v>
      </c>
      <c r="B28" s="67" t="s">
        <v>166</v>
      </c>
      <c r="C28" s="139" t="s">
        <v>167</v>
      </c>
      <c r="D28" s="68">
        <v>9.8819999999999997</v>
      </c>
      <c r="E28" s="69" t="s">
        <v>105</v>
      </c>
      <c r="F28" s="68">
        <v>20.553999999999998</v>
      </c>
      <c r="G28" s="68">
        <v>0</v>
      </c>
      <c r="H28" s="68">
        <v>0</v>
      </c>
      <c r="I28" s="70">
        <v>30.436</v>
      </c>
    </row>
    <row r="29" spans="1:12" x14ac:dyDescent="0.2">
      <c r="A29" s="81" t="s">
        <v>168</v>
      </c>
      <c r="B29" s="82" t="s">
        <v>169</v>
      </c>
      <c r="C29" s="141"/>
      <c r="D29" s="58" t="s">
        <v>105</v>
      </c>
      <c r="E29" s="57">
        <v>0</v>
      </c>
      <c r="F29" s="57">
        <v>0</v>
      </c>
      <c r="G29" s="57">
        <v>0</v>
      </c>
      <c r="H29" s="57">
        <v>0</v>
      </c>
      <c r="I29" s="83">
        <v>0</v>
      </c>
    </row>
    <row r="30" spans="1:12" x14ac:dyDescent="0.2">
      <c r="A30" s="81" t="s">
        <v>170</v>
      </c>
      <c r="B30" s="82" t="s">
        <v>171</v>
      </c>
      <c r="C30" s="141"/>
      <c r="D30" s="57">
        <v>770.51300000000003</v>
      </c>
      <c r="E30" s="58" t="s">
        <v>105</v>
      </c>
      <c r="F30" s="57">
        <v>767.04100000000005</v>
      </c>
      <c r="G30" s="57">
        <v>261.29000000000002</v>
      </c>
      <c r="H30" s="57">
        <v>-27.954000000000001</v>
      </c>
      <c r="I30" s="83">
        <v>1248.31</v>
      </c>
    </row>
    <row r="31" spans="1:12" x14ac:dyDescent="0.2">
      <c r="A31" s="81" t="s">
        <v>172</v>
      </c>
      <c r="B31" s="82" t="s">
        <v>173</v>
      </c>
      <c r="C31" s="141"/>
      <c r="D31" s="58" t="s">
        <v>105</v>
      </c>
      <c r="E31" s="57">
        <v>0</v>
      </c>
      <c r="F31" s="57">
        <v>0</v>
      </c>
      <c r="G31" s="57">
        <v>0</v>
      </c>
      <c r="H31" s="57">
        <v>0</v>
      </c>
      <c r="I31" s="83">
        <v>0</v>
      </c>
    </row>
    <row r="32" spans="1:12" x14ac:dyDescent="0.2">
      <c r="A32" s="81" t="s">
        <v>174</v>
      </c>
      <c r="B32" s="82" t="s">
        <v>175</v>
      </c>
      <c r="C32" s="141"/>
      <c r="D32" s="57">
        <v>0</v>
      </c>
      <c r="E32" s="58" t="s">
        <v>105</v>
      </c>
      <c r="F32" s="57">
        <v>0</v>
      </c>
      <c r="G32" s="57">
        <v>0</v>
      </c>
      <c r="H32" s="57">
        <v>0</v>
      </c>
      <c r="I32" s="83">
        <v>0</v>
      </c>
    </row>
    <row r="33" spans="1:9" x14ac:dyDescent="0.2">
      <c r="A33" s="81" t="s">
        <v>176</v>
      </c>
      <c r="B33" s="82" t="s">
        <v>177</v>
      </c>
      <c r="C33" s="141"/>
      <c r="D33" s="58" t="s">
        <v>105</v>
      </c>
      <c r="E33" s="57">
        <v>0</v>
      </c>
      <c r="F33" s="57">
        <v>0</v>
      </c>
      <c r="G33" s="57">
        <v>0</v>
      </c>
      <c r="H33" s="57">
        <v>0</v>
      </c>
      <c r="I33" s="83">
        <v>0</v>
      </c>
    </row>
    <row r="34" spans="1:9" ht="15" thickBot="1" x14ac:dyDescent="0.25">
      <c r="A34" s="72" t="s">
        <v>178</v>
      </c>
      <c r="B34" s="84" t="s">
        <v>179</v>
      </c>
      <c r="C34" s="140"/>
      <c r="D34" s="74">
        <v>281.03199999999998</v>
      </c>
      <c r="E34" s="75" t="s">
        <v>105</v>
      </c>
      <c r="F34" s="74">
        <v>627.16200000000003</v>
      </c>
      <c r="G34" s="74">
        <v>0</v>
      </c>
      <c r="H34" s="74">
        <v>0</v>
      </c>
      <c r="I34" s="76">
        <v>908.19399999999996</v>
      </c>
    </row>
    <row r="35" spans="1:9" x14ac:dyDescent="0.2">
      <c r="A35" s="77" t="s">
        <v>180</v>
      </c>
      <c r="B35" s="78" t="s">
        <v>181</v>
      </c>
      <c r="C35" s="78" t="s">
        <v>182</v>
      </c>
      <c r="D35" s="79">
        <v>2013.1890000000001</v>
      </c>
      <c r="E35" s="80" t="s">
        <v>105</v>
      </c>
      <c r="F35" s="79">
        <v>0</v>
      </c>
      <c r="G35" s="79">
        <v>0</v>
      </c>
      <c r="H35" s="79">
        <v>0</v>
      </c>
      <c r="I35" s="79">
        <v>2013.1890000000001</v>
      </c>
    </row>
    <row r="36" spans="1:9" ht="38.25" customHeight="1" x14ac:dyDescent="0.2">
      <c r="A36" s="54" t="s">
        <v>183</v>
      </c>
      <c r="B36" s="85" t="s">
        <v>184</v>
      </c>
      <c r="C36" s="86"/>
      <c r="D36" s="57">
        <v>309.31900000000002</v>
      </c>
      <c r="E36" s="58" t="s">
        <v>105</v>
      </c>
      <c r="F36" s="57">
        <v>0</v>
      </c>
      <c r="G36" s="57">
        <v>0</v>
      </c>
      <c r="H36" s="57">
        <v>0</v>
      </c>
      <c r="I36" s="57">
        <v>309.31900000000002</v>
      </c>
    </row>
    <row r="37" spans="1:9" ht="25.5" x14ac:dyDescent="0.2">
      <c r="A37" s="54" t="s">
        <v>185</v>
      </c>
      <c r="B37" s="56" t="s">
        <v>186</v>
      </c>
      <c r="C37" s="56" t="s">
        <v>187</v>
      </c>
      <c r="D37" s="57">
        <v>873.01199999999994</v>
      </c>
      <c r="E37" s="58" t="s">
        <v>105</v>
      </c>
      <c r="F37" s="57">
        <v>0</v>
      </c>
      <c r="G37" s="57">
        <v>0</v>
      </c>
      <c r="H37" s="57">
        <v>0</v>
      </c>
      <c r="I37" s="57">
        <v>873.01199999999994</v>
      </c>
    </row>
    <row r="38" spans="1:9" x14ac:dyDescent="0.2">
      <c r="A38" s="54" t="s">
        <v>188</v>
      </c>
      <c r="B38" s="85" t="s">
        <v>189</v>
      </c>
      <c r="C38" s="86"/>
      <c r="D38" s="57">
        <v>873.01199999999994</v>
      </c>
      <c r="E38" s="58" t="s">
        <v>105</v>
      </c>
      <c r="F38" s="57">
        <v>0</v>
      </c>
      <c r="G38" s="57">
        <v>0</v>
      </c>
      <c r="H38" s="57">
        <v>0</v>
      </c>
      <c r="I38" s="57">
        <v>873.01199999999994</v>
      </c>
    </row>
    <row r="39" spans="1:9" x14ac:dyDescent="0.2">
      <c r="A39" s="30" t="s">
        <v>190</v>
      </c>
      <c r="B39" s="48" t="s">
        <v>141</v>
      </c>
      <c r="C39" s="48"/>
      <c r="D39" s="31">
        <v>1182.3309999999999</v>
      </c>
      <c r="E39" s="52" t="s">
        <v>105</v>
      </c>
      <c r="F39" s="31">
        <v>0</v>
      </c>
      <c r="G39" s="31">
        <v>0</v>
      </c>
      <c r="H39" s="31">
        <v>0</v>
      </c>
      <c r="I39" s="31">
        <v>1182.3309999999999</v>
      </c>
    </row>
    <row r="40" spans="1:9" x14ac:dyDescent="0.2">
      <c r="A40" s="30" t="s">
        <v>191</v>
      </c>
      <c r="B40" s="64"/>
      <c r="C40" s="64"/>
      <c r="D40" s="31">
        <v>0</v>
      </c>
      <c r="E40" s="52" t="s">
        <v>105</v>
      </c>
      <c r="F40" s="52" t="s">
        <v>105</v>
      </c>
      <c r="G40" s="52" t="s">
        <v>105</v>
      </c>
      <c r="H40" s="52" t="s">
        <v>105</v>
      </c>
      <c r="I40" s="31">
        <v>0</v>
      </c>
    </row>
    <row r="41" spans="1:9" x14ac:dyDescent="0.2">
      <c r="A41" s="87" t="s">
        <v>192</v>
      </c>
      <c r="B41" s="64" t="s">
        <v>145</v>
      </c>
      <c r="C41" s="64"/>
      <c r="D41" s="58" t="s">
        <v>105</v>
      </c>
      <c r="E41" s="58" t="s">
        <v>105</v>
      </c>
      <c r="F41" s="57">
        <v>3781.1640000000002</v>
      </c>
      <c r="G41" s="57">
        <v>501.60899999999998</v>
      </c>
      <c r="H41" s="58" t="s">
        <v>105</v>
      </c>
      <c r="I41" s="57">
        <v>3279.556</v>
      </c>
    </row>
    <row r="42" spans="1:9" x14ac:dyDescent="0.2">
      <c r="A42" s="6" t="s">
        <v>193</v>
      </c>
      <c r="B42" s="48" t="s">
        <v>152</v>
      </c>
      <c r="C42" s="48"/>
      <c r="D42" s="20">
        <v>0</v>
      </c>
      <c r="E42" s="88" t="s">
        <v>105</v>
      </c>
      <c r="F42" s="20">
        <v>0</v>
      </c>
      <c r="G42" s="20">
        <v>0</v>
      </c>
      <c r="H42" s="88" t="s">
        <v>105</v>
      </c>
      <c r="I42" s="20">
        <v>0</v>
      </c>
    </row>
    <row r="43" spans="1:9" x14ac:dyDescent="0.2">
      <c r="B43" s="43"/>
      <c r="C43" s="43"/>
    </row>
    <row r="44" spans="1:9" x14ac:dyDescent="0.2">
      <c r="A44" s="43" t="s">
        <v>103</v>
      </c>
      <c r="B44" s="43"/>
      <c r="C44" s="43"/>
    </row>
    <row r="45" spans="1:9" x14ac:dyDescent="0.2">
      <c r="A45" s="43" t="s">
        <v>105</v>
      </c>
      <c r="D45" s="43" t="s">
        <v>106</v>
      </c>
    </row>
  </sheetData>
  <mergeCells count="2">
    <mergeCell ref="C22:C23"/>
    <mergeCell ref="C28:C34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91"/>
  <sheetViews>
    <sheetView topLeftCell="A51" zoomScale="85" zoomScaleNormal="85" workbookViewId="0">
      <selection activeCell="L78" sqref="L78"/>
    </sheetView>
  </sheetViews>
  <sheetFormatPr defaultRowHeight="14.25" x14ac:dyDescent="0.2"/>
  <cols>
    <col min="1" max="1" width="36.140625" style="2" customWidth="1"/>
    <col min="2" max="2" width="57.5703125" style="2" customWidth="1"/>
    <col min="3" max="32" width="12.140625" style="2" customWidth="1"/>
    <col min="33" max="33" width="11.5703125" style="2" bestFit="1" customWidth="1"/>
    <col min="34" max="16384" width="9.140625" style="2"/>
  </cols>
  <sheetData>
    <row r="1" spans="1:32" x14ac:dyDescent="0.2">
      <c r="B1" s="1" t="s">
        <v>111</v>
      </c>
    </row>
    <row r="3" spans="1:32" x14ac:dyDescent="0.2">
      <c r="B3" s="1" t="s">
        <v>1</v>
      </c>
      <c r="C3" s="3">
        <v>44353.598738425921</v>
      </c>
    </row>
    <row r="4" spans="1:32" x14ac:dyDescent="0.2">
      <c r="B4" s="1" t="s">
        <v>2</v>
      </c>
      <c r="C4" s="3">
        <v>44494.521970000002</v>
      </c>
    </row>
    <row r="5" spans="1:32" x14ac:dyDescent="0.2">
      <c r="B5" s="1" t="s">
        <v>3</v>
      </c>
      <c r="C5" s="1" t="s">
        <v>4</v>
      </c>
    </row>
    <row r="7" spans="1:32" x14ac:dyDescent="0.2">
      <c r="B7" s="1" t="s">
        <v>5</v>
      </c>
      <c r="C7" s="1" t="s">
        <v>6</v>
      </c>
    </row>
    <row r="8" spans="1:32" x14ac:dyDescent="0.2">
      <c r="B8" s="1" t="s">
        <v>110</v>
      </c>
      <c r="C8" s="1" t="s">
        <v>52</v>
      </c>
    </row>
    <row r="9" spans="1:32" x14ac:dyDescent="0.2">
      <c r="B9" s="1" t="s">
        <v>9</v>
      </c>
      <c r="C9" s="1" t="s">
        <v>10</v>
      </c>
    </row>
    <row r="11" spans="1:32" x14ac:dyDescent="0.2">
      <c r="B11" s="6" t="s">
        <v>196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  <c r="N11" s="6" t="s">
        <v>24</v>
      </c>
      <c r="O11" s="6" t="s">
        <v>25</v>
      </c>
      <c r="P11" s="6" t="s">
        <v>26</v>
      </c>
      <c r="Q11" s="6" t="s">
        <v>27</v>
      </c>
      <c r="R11" s="6" t="s">
        <v>28</v>
      </c>
      <c r="S11" s="6" t="s">
        <v>29</v>
      </c>
      <c r="T11" s="6" t="s">
        <v>30</v>
      </c>
      <c r="U11" s="6" t="s">
        <v>31</v>
      </c>
      <c r="V11" s="6" t="s">
        <v>32</v>
      </c>
      <c r="W11" s="6" t="s">
        <v>33</v>
      </c>
      <c r="X11" s="6" t="s">
        <v>34</v>
      </c>
      <c r="Y11" s="6" t="s">
        <v>35</v>
      </c>
      <c r="Z11" s="6" t="s">
        <v>36</v>
      </c>
      <c r="AA11" s="6" t="s">
        <v>37</v>
      </c>
      <c r="AB11" s="6" t="s">
        <v>38</v>
      </c>
      <c r="AC11" s="6" t="s">
        <v>39</v>
      </c>
      <c r="AD11" s="6" t="s">
        <v>40</v>
      </c>
      <c r="AE11" s="6" t="s">
        <v>41</v>
      </c>
      <c r="AF11" s="6" t="s">
        <v>42</v>
      </c>
    </row>
    <row r="12" spans="1:32" s="91" customFormat="1" ht="12" x14ac:dyDescent="0.2">
      <c r="B12" s="92" t="s">
        <v>121</v>
      </c>
      <c r="C12" s="93">
        <v>1488834.4450000001</v>
      </c>
      <c r="D12" s="93">
        <v>1483141.1329999999</v>
      </c>
      <c r="E12" s="93">
        <v>1444497.4</v>
      </c>
      <c r="F12" s="93">
        <v>1442928.9909999999</v>
      </c>
      <c r="G12" s="93">
        <v>1434708.138</v>
      </c>
      <c r="H12" s="93">
        <v>1484511.784</v>
      </c>
      <c r="I12" s="93">
        <v>1534627.6029999999</v>
      </c>
      <c r="J12" s="93">
        <v>1528605.7009999999</v>
      </c>
      <c r="K12" s="93">
        <v>1538831.9040000001</v>
      </c>
      <c r="L12" s="93">
        <v>1524442.047</v>
      </c>
      <c r="M12" s="93">
        <v>1538669.6640000001</v>
      </c>
      <c r="N12" s="93">
        <v>1577784.314</v>
      </c>
      <c r="O12" s="93">
        <v>1581170.4680000001</v>
      </c>
      <c r="P12" s="93">
        <v>1620284.7009999999</v>
      </c>
      <c r="Q12" s="93">
        <v>1643208.9569999999</v>
      </c>
      <c r="R12" s="93">
        <v>1650685.1129999999</v>
      </c>
      <c r="S12" s="93">
        <v>1667186.8970000001</v>
      </c>
      <c r="T12" s="93">
        <v>1648419.4210000001</v>
      </c>
      <c r="U12" s="93">
        <v>1644469.05</v>
      </c>
      <c r="V12" s="93">
        <v>1545499.3759999999</v>
      </c>
      <c r="W12" s="93">
        <v>1606154.5889999999</v>
      </c>
      <c r="X12" s="93">
        <v>1560147.476</v>
      </c>
      <c r="Y12" s="93">
        <v>1538056.8910000001</v>
      </c>
      <c r="Z12" s="93">
        <v>1520826.358</v>
      </c>
      <c r="AA12" s="93">
        <v>1468637.2050000001</v>
      </c>
      <c r="AB12" s="93">
        <v>1488630.736</v>
      </c>
      <c r="AC12" s="93">
        <v>1502501.8119999999</v>
      </c>
      <c r="AD12" s="93">
        <v>1533629.591</v>
      </c>
      <c r="AE12" s="93">
        <v>1523114.078</v>
      </c>
      <c r="AF12" s="93">
        <v>1497603.4110000001</v>
      </c>
    </row>
    <row r="13" spans="1:32" x14ac:dyDescent="0.2">
      <c r="A13" s="94" t="s">
        <v>124</v>
      </c>
      <c r="B13" s="6" t="s">
        <v>123</v>
      </c>
      <c r="C13" s="20">
        <v>382923.11</v>
      </c>
      <c r="D13" s="20">
        <v>361883.18900000001</v>
      </c>
      <c r="E13" s="20">
        <v>336866.52</v>
      </c>
      <c r="F13" s="20">
        <v>320538.96100000001</v>
      </c>
      <c r="G13" s="20">
        <v>313748.609</v>
      </c>
      <c r="H13" s="20">
        <v>310985.92</v>
      </c>
      <c r="I13" s="20">
        <v>310522.67200000002</v>
      </c>
      <c r="J13" s="20">
        <v>302061.652</v>
      </c>
      <c r="K13" s="20">
        <v>287605.73599999998</v>
      </c>
      <c r="L13" s="20">
        <v>272774.20600000001</v>
      </c>
      <c r="M13" s="20">
        <v>279027.473</v>
      </c>
      <c r="N13" s="20">
        <v>278227.50799999997</v>
      </c>
      <c r="O13" s="20">
        <v>278123.00400000002</v>
      </c>
      <c r="P13" s="20">
        <v>285424.35200000001</v>
      </c>
      <c r="Q13" s="20">
        <v>283902.80900000001</v>
      </c>
      <c r="R13" s="20">
        <v>274253.40899999999</v>
      </c>
      <c r="S13" s="20">
        <v>281811.42</v>
      </c>
      <c r="T13" s="20">
        <v>282735.75099999999</v>
      </c>
      <c r="U13" s="20">
        <v>261491.23</v>
      </c>
      <c r="V13" s="20">
        <v>231679.64199999999</v>
      </c>
      <c r="W13" s="20">
        <v>245082.58</v>
      </c>
      <c r="X13" s="20">
        <v>250532.31</v>
      </c>
      <c r="Y13" s="20">
        <v>248797.43400000001</v>
      </c>
      <c r="Z13" s="20">
        <v>244960.11600000001</v>
      </c>
      <c r="AA13" s="20">
        <v>232686.39499999999</v>
      </c>
      <c r="AB13" s="20">
        <v>234016.628</v>
      </c>
      <c r="AC13" s="20">
        <v>224550.72099999999</v>
      </c>
      <c r="AD13" s="20">
        <v>218813.09</v>
      </c>
      <c r="AE13" s="20">
        <v>210465.16</v>
      </c>
      <c r="AF13" s="20">
        <v>169040.76699999999</v>
      </c>
    </row>
    <row r="14" spans="1:32" x14ac:dyDescent="0.2">
      <c r="A14" s="95" t="s">
        <v>197</v>
      </c>
      <c r="B14" s="6" t="s">
        <v>198</v>
      </c>
      <c r="C14" s="20">
        <v>38.457000000000001</v>
      </c>
      <c r="D14" s="20">
        <v>34.372999999999998</v>
      </c>
      <c r="E14" s="20">
        <v>76.72</v>
      </c>
      <c r="F14" s="20">
        <v>53.503999999999998</v>
      </c>
      <c r="G14" s="20">
        <v>1.6120000000000001</v>
      </c>
      <c r="H14" s="20">
        <v>0</v>
      </c>
      <c r="I14" s="20">
        <v>4.2999999999999997E-2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s="42" customFormat="1" x14ac:dyDescent="0.2">
      <c r="A15" s="95" t="s">
        <v>199</v>
      </c>
      <c r="B15" s="6" t="s">
        <v>125</v>
      </c>
      <c r="C15" s="20">
        <v>3015.0140000000001</v>
      </c>
      <c r="D15" s="20">
        <v>3398.2840000000001</v>
      </c>
      <c r="E15" s="20">
        <v>3402.8020000000001</v>
      </c>
      <c r="F15" s="20">
        <v>3217.3809999999999</v>
      </c>
      <c r="G15" s="20">
        <v>3390.52</v>
      </c>
      <c r="H15" s="20">
        <v>3118.2330000000002</v>
      </c>
      <c r="I15" s="20">
        <v>3573.5230000000001</v>
      </c>
      <c r="J15" s="20">
        <v>3761.0920000000001</v>
      </c>
      <c r="K15" s="20">
        <v>3412.2020000000002</v>
      </c>
      <c r="L15" s="20">
        <v>2702.1190000000001</v>
      </c>
      <c r="M15" s="20">
        <v>2529.3789999999999</v>
      </c>
      <c r="N15" s="20">
        <v>3288.9609999999998</v>
      </c>
      <c r="O15" s="20">
        <v>3722.7890000000002</v>
      </c>
      <c r="P15" s="20">
        <v>3521.7080000000001</v>
      </c>
      <c r="Q15" s="20">
        <v>2996.7750000000001</v>
      </c>
      <c r="R15" s="20">
        <v>2793.9690000000001</v>
      </c>
      <c r="S15" s="20">
        <v>3318.0039999999999</v>
      </c>
      <c r="T15" s="20">
        <v>3634.7280000000001</v>
      </c>
      <c r="U15" s="20">
        <v>3466.4079999999999</v>
      </c>
      <c r="V15" s="20">
        <v>3264.7939999999999</v>
      </c>
      <c r="W15" s="20">
        <v>3346.877</v>
      </c>
      <c r="X15" s="20">
        <v>3154.95</v>
      </c>
      <c r="Y15" s="20">
        <v>3008.27</v>
      </c>
      <c r="Z15" s="20">
        <v>2061.9589999999998</v>
      </c>
      <c r="AA15" s="20">
        <v>2344.61</v>
      </c>
      <c r="AB15" s="20">
        <v>2343.384</v>
      </c>
      <c r="AC15" s="20">
        <v>2332.855</v>
      </c>
      <c r="AD15" s="20">
        <v>2177.4279999999999</v>
      </c>
      <c r="AE15" s="20">
        <v>2363.59</v>
      </c>
      <c r="AF15" s="20">
        <v>2304.2179999999998</v>
      </c>
    </row>
    <row r="16" spans="1:32" x14ac:dyDescent="0.2">
      <c r="A16" s="95" t="s">
        <v>128</v>
      </c>
      <c r="B16" s="6" t="s">
        <v>127</v>
      </c>
      <c r="C16" s="20">
        <v>5531.2790000000005</v>
      </c>
      <c r="D16" s="20">
        <v>5001.7669999999998</v>
      </c>
      <c r="E16" s="20">
        <v>4373.0439999999999</v>
      </c>
      <c r="F16" s="20">
        <v>3551.4</v>
      </c>
      <c r="G16" s="20">
        <v>3469.915</v>
      </c>
      <c r="H16" s="20">
        <v>3354.7890000000002</v>
      </c>
      <c r="I16" s="20">
        <v>3463.498</v>
      </c>
      <c r="J16" s="20">
        <v>3430.5569999999998</v>
      </c>
      <c r="K16" s="20">
        <v>2977.1979999999999</v>
      </c>
      <c r="L16" s="20">
        <v>2739.4340000000002</v>
      </c>
      <c r="M16" s="20">
        <v>2878.9659999999999</v>
      </c>
      <c r="N16" s="20">
        <v>2809.8960000000002</v>
      </c>
      <c r="O16" s="20">
        <v>2772.1080000000002</v>
      </c>
      <c r="P16" s="20">
        <v>3260.46</v>
      </c>
      <c r="Q16" s="20">
        <v>3258.1840000000002</v>
      </c>
      <c r="R16" s="20">
        <v>3132.4650000000001</v>
      </c>
      <c r="S16" s="20">
        <v>2972.4780000000001</v>
      </c>
      <c r="T16" s="20">
        <v>3600.433</v>
      </c>
      <c r="U16" s="20">
        <v>3328.5450000000001</v>
      </c>
      <c r="V16" s="20">
        <v>2902.2640000000001</v>
      </c>
      <c r="W16" s="20">
        <v>3843.3409999999999</v>
      </c>
      <c r="X16" s="20">
        <v>3983.6889999999999</v>
      </c>
      <c r="Y16" s="20">
        <v>3652.752</v>
      </c>
      <c r="Z16" s="20">
        <v>4354.7079999999996</v>
      </c>
      <c r="AA16" s="20">
        <v>4157.6620000000003</v>
      </c>
      <c r="AB16" s="20">
        <v>3770.846</v>
      </c>
      <c r="AC16" s="20">
        <v>4201.058</v>
      </c>
      <c r="AD16" s="20">
        <v>4201.82</v>
      </c>
      <c r="AE16" s="20">
        <v>4541.5479999999998</v>
      </c>
      <c r="AF16" s="20">
        <v>2954.915</v>
      </c>
    </row>
    <row r="17" spans="1:33" x14ac:dyDescent="0.2">
      <c r="A17" s="94" t="s">
        <v>130</v>
      </c>
      <c r="B17" s="6" t="s">
        <v>129</v>
      </c>
      <c r="C17" s="20">
        <v>249793.00899999999</v>
      </c>
      <c r="D17" s="20">
        <v>255840.62400000001</v>
      </c>
      <c r="E17" s="20">
        <v>247244.03</v>
      </c>
      <c r="F17" s="20">
        <v>251696.87</v>
      </c>
      <c r="G17" s="20">
        <v>249029.58199999999</v>
      </c>
      <c r="H17" s="20">
        <v>270556.005</v>
      </c>
      <c r="I17" s="20">
        <v>293533.97700000001</v>
      </c>
      <c r="J17" s="20">
        <v>285729.89899999998</v>
      </c>
      <c r="K17" s="20">
        <v>294035.29700000002</v>
      </c>
      <c r="L17" s="20">
        <v>300647.011</v>
      </c>
      <c r="M17" s="20">
        <v>308597.40500000003</v>
      </c>
      <c r="N17" s="20">
        <v>319655.36099999998</v>
      </c>
      <c r="O17" s="20">
        <v>321954.02500000002</v>
      </c>
      <c r="P17" s="20">
        <v>338619.511</v>
      </c>
      <c r="Q17" s="20">
        <v>347497.86499999999</v>
      </c>
      <c r="R17" s="20">
        <v>359654.76199999999</v>
      </c>
      <c r="S17" s="20">
        <v>359123.04200000002</v>
      </c>
      <c r="T17" s="20">
        <v>352987.38400000002</v>
      </c>
      <c r="U17" s="20">
        <v>359233.18199999997</v>
      </c>
      <c r="V17" s="20">
        <v>337641.68199999997</v>
      </c>
      <c r="W17" s="20">
        <v>362786.25900000002</v>
      </c>
      <c r="X17" s="20">
        <v>333469.24300000002</v>
      </c>
      <c r="Y17" s="20">
        <v>327370.09399999998</v>
      </c>
      <c r="Z17" s="20">
        <v>321335.76500000001</v>
      </c>
      <c r="AA17" s="20">
        <v>283478.67099999997</v>
      </c>
      <c r="AB17" s="20">
        <v>296067.82500000001</v>
      </c>
      <c r="AC17" s="20">
        <v>313340.53399999999</v>
      </c>
      <c r="AD17" s="20">
        <v>330905.10600000003</v>
      </c>
      <c r="AE17" s="20">
        <v>324881.87699999998</v>
      </c>
      <c r="AF17" s="20">
        <v>335860.85399999999</v>
      </c>
    </row>
    <row r="18" spans="1:33" x14ac:dyDescent="0.2">
      <c r="A18" s="94" t="s">
        <v>132</v>
      </c>
      <c r="B18" s="6" t="s">
        <v>131</v>
      </c>
      <c r="C18" s="20">
        <v>581089.73699999996</v>
      </c>
      <c r="D18" s="20">
        <v>585006.53200000001</v>
      </c>
      <c r="E18" s="20">
        <v>577914.00300000003</v>
      </c>
      <c r="F18" s="20">
        <v>578985.62699999998</v>
      </c>
      <c r="G18" s="20">
        <v>580196.88</v>
      </c>
      <c r="H18" s="20">
        <v>603057.74199999997</v>
      </c>
      <c r="I18" s="20">
        <v>617895.554</v>
      </c>
      <c r="J18" s="20">
        <v>621796.277</v>
      </c>
      <c r="K18" s="20">
        <v>638440.598</v>
      </c>
      <c r="L18" s="20">
        <v>628222.75699999998</v>
      </c>
      <c r="M18" s="20">
        <v>620196.32700000005</v>
      </c>
      <c r="N18" s="20">
        <v>637904.68700000003</v>
      </c>
      <c r="O18" s="20">
        <v>636144.76399999997</v>
      </c>
      <c r="P18" s="20">
        <v>642287.18900000001</v>
      </c>
      <c r="Q18" s="20">
        <v>647004.402</v>
      </c>
      <c r="R18" s="20">
        <v>645760.99699999997</v>
      </c>
      <c r="S18" s="20">
        <v>647125.25100000005</v>
      </c>
      <c r="T18" s="20">
        <v>632060.58299999998</v>
      </c>
      <c r="U18" s="20">
        <v>628734.81299999997</v>
      </c>
      <c r="V18" s="20">
        <v>589219.06099999999</v>
      </c>
      <c r="W18" s="20">
        <v>585456.68999999994</v>
      </c>
      <c r="X18" s="20">
        <v>570274.45200000005</v>
      </c>
      <c r="Y18" s="20">
        <v>544903.53899999999</v>
      </c>
      <c r="Z18" s="20">
        <v>530365.47199999995</v>
      </c>
      <c r="AA18" s="20">
        <v>525268.02500000002</v>
      </c>
      <c r="AB18" s="20">
        <v>531073.91099999996</v>
      </c>
      <c r="AC18" s="20">
        <v>537751.57900000003</v>
      </c>
      <c r="AD18" s="20">
        <v>551918.94999999995</v>
      </c>
      <c r="AE18" s="20">
        <v>547179.30900000001</v>
      </c>
      <c r="AF18" s="20">
        <v>545553.07299999997</v>
      </c>
    </row>
    <row r="19" spans="1:33" x14ac:dyDescent="0.2">
      <c r="A19" s="96" t="s">
        <v>200</v>
      </c>
      <c r="B19" s="6" t="s">
        <v>133</v>
      </c>
      <c r="C19" s="20">
        <v>71147.520000000004</v>
      </c>
      <c r="D19" s="20">
        <v>74214.945999999996</v>
      </c>
      <c r="E19" s="20">
        <v>75839.074999999997</v>
      </c>
      <c r="F19" s="20">
        <v>80421.918000000005</v>
      </c>
      <c r="G19" s="20">
        <v>80862.092999999993</v>
      </c>
      <c r="H19" s="20">
        <v>82978.881999999998</v>
      </c>
      <c r="I19" s="20">
        <v>86782.755999999994</v>
      </c>
      <c r="J19" s="20">
        <v>90012.638999999996</v>
      </c>
      <c r="K19" s="20">
        <v>92387.145000000004</v>
      </c>
      <c r="L19" s="20">
        <v>92702.722999999998</v>
      </c>
      <c r="M19" s="20">
        <v>96499.862999999998</v>
      </c>
      <c r="N19" s="20">
        <v>99779.183000000005</v>
      </c>
      <c r="O19" s="20">
        <v>98042.051999999996</v>
      </c>
      <c r="P19" s="20">
        <v>106553.738</v>
      </c>
      <c r="Q19" s="20">
        <v>112709.61</v>
      </c>
      <c r="R19" s="20">
        <v>120032.235</v>
      </c>
      <c r="S19" s="20">
        <v>128051.376</v>
      </c>
      <c r="T19" s="20">
        <v>138124.65100000001</v>
      </c>
      <c r="U19" s="20">
        <v>148818.53099999999</v>
      </c>
      <c r="V19" s="20">
        <v>155914.13</v>
      </c>
      <c r="W19" s="20">
        <v>173476.478</v>
      </c>
      <c r="X19" s="20">
        <v>170584.55900000001</v>
      </c>
      <c r="Y19" s="20">
        <v>188593.87700000001</v>
      </c>
      <c r="Z19" s="20">
        <v>198011.41200000001</v>
      </c>
      <c r="AA19" s="20">
        <v>198367.59299999999</v>
      </c>
      <c r="AB19" s="20">
        <v>204142.83100000001</v>
      </c>
      <c r="AC19" s="20">
        <v>207894.758</v>
      </c>
      <c r="AD19" s="20">
        <v>215730.91200000001</v>
      </c>
      <c r="AE19" s="20">
        <v>222493.70199999999</v>
      </c>
      <c r="AF19" s="20">
        <v>229716.75599999999</v>
      </c>
    </row>
    <row r="20" spans="1:33" x14ac:dyDescent="0.2">
      <c r="A20" s="97" t="s">
        <v>137</v>
      </c>
      <c r="B20" s="6" t="s">
        <v>135</v>
      </c>
      <c r="C20" s="20">
        <v>24487.965</v>
      </c>
      <c r="D20" s="20">
        <v>25527.977999999999</v>
      </c>
      <c r="E20" s="20">
        <v>26582.655999999999</v>
      </c>
      <c r="F20" s="20">
        <v>27287.946</v>
      </c>
      <c r="G20" s="20">
        <v>28168.14</v>
      </c>
      <c r="H20" s="20">
        <v>28118.647000000001</v>
      </c>
      <c r="I20" s="20">
        <v>28251.225999999999</v>
      </c>
      <c r="J20" s="20">
        <v>28668.008999999998</v>
      </c>
      <c r="K20" s="20">
        <v>29601.654999999999</v>
      </c>
      <c r="L20" s="20">
        <v>29451.416000000001</v>
      </c>
      <c r="M20" s="20">
        <v>30246.499</v>
      </c>
      <c r="N20" s="20">
        <v>32249.24</v>
      </c>
      <c r="O20" s="20">
        <v>27009.728999999999</v>
      </c>
      <c r="P20" s="20">
        <v>26332.598999999998</v>
      </c>
      <c r="Q20" s="20">
        <v>27921.112000000001</v>
      </c>
      <c r="R20" s="20">
        <v>26513.421999999999</v>
      </c>
      <c r="S20" s="20">
        <v>26776.707999999999</v>
      </c>
      <c r="T20" s="20">
        <v>26596.642</v>
      </c>
      <c r="U20" s="20">
        <v>28125.362000000001</v>
      </c>
      <c r="V20" s="20">
        <v>28417.797999999999</v>
      </c>
      <c r="W20" s="20">
        <v>32101.145</v>
      </c>
      <c r="X20" s="20">
        <v>26433.891</v>
      </c>
      <c r="Y20" s="20">
        <v>28518.814999999999</v>
      </c>
      <c r="Z20" s="20">
        <v>31643.598999999998</v>
      </c>
      <c r="AA20" s="20">
        <v>31818.572</v>
      </c>
      <c r="AB20" s="20">
        <v>28889.782999999999</v>
      </c>
      <c r="AC20" s="20">
        <v>29715.545999999998</v>
      </c>
      <c r="AD20" s="20">
        <v>25309.198</v>
      </c>
      <c r="AE20" s="20">
        <v>29570.303</v>
      </c>
      <c r="AF20" s="20">
        <v>27502.987000000001</v>
      </c>
    </row>
    <row r="21" spans="1:33" x14ac:dyDescent="0.2">
      <c r="A21" s="97" t="s">
        <v>140</v>
      </c>
      <c r="B21" s="98" t="s">
        <v>138</v>
      </c>
      <c r="C21" s="20">
        <v>3183.817</v>
      </c>
      <c r="D21" s="20">
        <v>3151.4290000000001</v>
      </c>
      <c r="E21" s="20">
        <v>3420.0120000000002</v>
      </c>
      <c r="F21" s="20">
        <v>3592.2669999999998</v>
      </c>
      <c r="G21" s="20">
        <v>3408.4270000000001</v>
      </c>
      <c r="H21" s="20">
        <v>3438.57</v>
      </c>
      <c r="I21" s="20">
        <v>3722.7489999999998</v>
      </c>
      <c r="J21" s="20">
        <v>3845.4430000000002</v>
      </c>
      <c r="K21" s="20">
        <v>4117.8230000000003</v>
      </c>
      <c r="L21" s="20">
        <v>4324.3779999999997</v>
      </c>
      <c r="M21" s="20">
        <v>4586.2479999999996</v>
      </c>
      <c r="N21" s="20">
        <v>4456.1009999999997</v>
      </c>
      <c r="O21" s="20">
        <v>4606.3819999999996</v>
      </c>
      <c r="P21" s="20">
        <v>5218.6390000000001</v>
      </c>
      <c r="Q21" s="20">
        <v>5305.125</v>
      </c>
      <c r="R21" s="20">
        <v>5311.2629999999999</v>
      </c>
      <c r="S21" s="20">
        <v>5486.3429999999998</v>
      </c>
      <c r="T21" s="20">
        <v>5620.9939999999997</v>
      </c>
      <c r="U21" s="20">
        <v>5620.2790000000005</v>
      </c>
      <c r="V21" s="20">
        <v>5468.2839999999997</v>
      </c>
      <c r="W21" s="20">
        <v>5509.7910000000002</v>
      </c>
      <c r="X21" s="20">
        <v>5806.8670000000002</v>
      </c>
      <c r="Y21" s="20">
        <v>5728.8050000000003</v>
      </c>
      <c r="Z21" s="20">
        <v>5969.3410000000003</v>
      </c>
      <c r="AA21" s="20">
        <v>6209.7659999999996</v>
      </c>
      <c r="AB21" s="20">
        <v>6522.442</v>
      </c>
      <c r="AC21" s="20">
        <v>6716.9889999999996</v>
      </c>
      <c r="AD21" s="20">
        <v>6791.9089999999997</v>
      </c>
      <c r="AE21" s="20">
        <v>6804.4650000000001</v>
      </c>
      <c r="AF21" s="20">
        <v>6918.2929999999997</v>
      </c>
    </row>
    <row r="22" spans="1:33" x14ac:dyDescent="0.2">
      <c r="A22" s="97" t="s">
        <v>201</v>
      </c>
      <c r="B22" s="99" t="s">
        <v>201</v>
      </c>
      <c r="C22" s="100">
        <v>109.36799999999999</v>
      </c>
      <c r="D22" s="100">
        <v>137.816</v>
      </c>
      <c r="E22" s="100">
        <v>174.869</v>
      </c>
      <c r="F22" s="100">
        <v>226.28100000000001</v>
      </c>
      <c r="G22" s="100">
        <v>314.05</v>
      </c>
      <c r="H22" s="100">
        <v>359.786</v>
      </c>
      <c r="I22" s="100">
        <v>419.52699999999999</v>
      </c>
      <c r="J22" s="100">
        <v>619.29700000000003</v>
      </c>
      <c r="K22" s="100">
        <v>938.81399999999996</v>
      </c>
      <c r="L22" s="100">
        <v>1192.4009999999998</v>
      </c>
      <c r="M22" s="100">
        <v>1873.027</v>
      </c>
      <c r="N22" s="100">
        <v>2254.8070000000002</v>
      </c>
      <c r="O22" s="100">
        <v>3057.348</v>
      </c>
      <c r="P22" s="100">
        <v>3765.922</v>
      </c>
      <c r="Q22" s="100">
        <v>4986.7870000000003</v>
      </c>
      <c r="R22" s="100">
        <v>5896.43</v>
      </c>
      <c r="S22" s="100">
        <v>6807.89</v>
      </c>
      <c r="T22" s="100">
        <v>8630.5079999999998</v>
      </c>
      <c r="U22" s="100">
        <v>9776.4380000000001</v>
      </c>
      <c r="V22" s="100">
        <v>10748.422</v>
      </c>
      <c r="W22" s="100">
        <v>12065.224</v>
      </c>
      <c r="X22" s="100">
        <v>14258.314</v>
      </c>
      <c r="Y22" s="100">
        <v>16158.088</v>
      </c>
      <c r="Z22" s="100">
        <v>18047.154000000002</v>
      </c>
      <c r="AA22" s="100">
        <v>19160.548999999999</v>
      </c>
      <c r="AB22" s="100">
        <v>22673.444</v>
      </c>
      <c r="AC22" s="100">
        <v>22986.534</v>
      </c>
      <c r="AD22" s="100">
        <v>26898.351999999999</v>
      </c>
      <c r="AE22" s="100">
        <v>27599.866999999998</v>
      </c>
      <c r="AF22" s="100">
        <v>31609.137999999999</v>
      </c>
    </row>
    <row r="23" spans="1:33" x14ac:dyDescent="0.2">
      <c r="A23" s="97" t="s">
        <v>202</v>
      </c>
      <c r="B23" s="101" t="s">
        <v>202</v>
      </c>
      <c r="C23" s="102">
        <v>153.256</v>
      </c>
      <c r="D23" s="137">
        <v>172.047</v>
      </c>
      <c r="E23" s="102">
        <v>191.35400000000001</v>
      </c>
      <c r="F23" s="102">
        <v>206.863</v>
      </c>
      <c r="G23" s="102">
        <v>225.63800000000001</v>
      </c>
      <c r="H23" s="102">
        <v>276.54199999999997</v>
      </c>
      <c r="I23" s="102">
        <v>299.65899999999999</v>
      </c>
      <c r="J23" s="102">
        <v>355.50900000000001</v>
      </c>
      <c r="K23" s="102">
        <v>391.34199999999998</v>
      </c>
      <c r="L23" s="102">
        <v>425.666</v>
      </c>
      <c r="M23" s="102">
        <v>487.61699999999996</v>
      </c>
      <c r="N23" s="102">
        <v>535.22899999999993</v>
      </c>
      <c r="O23" s="102">
        <v>584.81900000000007</v>
      </c>
      <c r="P23" s="102">
        <v>681.25400000000002</v>
      </c>
      <c r="Q23" s="102">
        <v>736.41899999999998</v>
      </c>
      <c r="R23" s="102">
        <v>862.2299999999999</v>
      </c>
      <c r="S23" s="102">
        <v>1051.087</v>
      </c>
      <c r="T23" s="102">
        <v>1282.9359999999999</v>
      </c>
      <c r="U23" s="102">
        <v>1760.511</v>
      </c>
      <c r="V23" s="102">
        <v>2548.308</v>
      </c>
      <c r="W23" s="102">
        <v>3733.6260000000002</v>
      </c>
      <c r="X23" s="102">
        <v>6095.0599999999995</v>
      </c>
      <c r="Y23" s="102">
        <v>8984.7799999999988</v>
      </c>
      <c r="Z23" s="102">
        <v>10574.523999999999</v>
      </c>
      <c r="AA23" s="102">
        <v>11773.999</v>
      </c>
      <c r="AB23" s="102">
        <v>12507.036</v>
      </c>
      <c r="AC23" s="102">
        <v>12582.074000000001</v>
      </c>
      <c r="AD23" s="102">
        <v>13340.392</v>
      </c>
      <c r="AE23" s="102">
        <v>13822.928</v>
      </c>
      <c r="AF23" s="137">
        <v>14996.086000000001</v>
      </c>
    </row>
    <row r="24" spans="1:33" x14ac:dyDescent="0.2">
      <c r="A24" s="97" t="s">
        <v>203</v>
      </c>
      <c r="B24" s="103" t="s">
        <v>156</v>
      </c>
      <c r="C24" s="104">
        <v>54.146000000000001</v>
      </c>
      <c r="D24" s="104">
        <v>53.033000000000001</v>
      </c>
      <c r="E24" s="104">
        <v>55.936</v>
      </c>
      <c r="F24" s="104">
        <v>60.517000000000003</v>
      </c>
      <c r="G24" s="104">
        <v>62.957000000000001</v>
      </c>
      <c r="H24" s="104">
        <v>66.393000000000001</v>
      </c>
      <c r="I24" s="104">
        <v>69.156999999999996</v>
      </c>
      <c r="J24" s="104">
        <v>73.575000000000003</v>
      </c>
      <c r="K24" s="104">
        <v>78.44</v>
      </c>
      <c r="L24" s="104">
        <v>81.912000000000006</v>
      </c>
      <c r="M24" s="104">
        <v>85.861000000000004</v>
      </c>
      <c r="N24" s="104">
        <v>90.150999999999996</v>
      </c>
      <c r="O24" s="104">
        <v>95.79</v>
      </c>
      <c r="P24" s="104">
        <v>279.93700000000001</v>
      </c>
      <c r="Q24" s="104">
        <v>420.267</v>
      </c>
      <c r="R24" s="104">
        <v>631.26599999999996</v>
      </c>
      <c r="S24" s="104">
        <v>859.47199999999998</v>
      </c>
      <c r="T24" s="104">
        <v>1136.72</v>
      </c>
      <c r="U24" s="104">
        <v>1519.3879999999999</v>
      </c>
      <c r="V24" s="104">
        <v>1909.221</v>
      </c>
      <c r="W24" s="104">
        <v>2378.2809999999999</v>
      </c>
      <c r="X24" s="104">
        <v>3767.9009999999998</v>
      </c>
      <c r="Y24" s="104">
        <v>4313.384</v>
      </c>
      <c r="Z24" s="104">
        <v>4722.1390000000001</v>
      </c>
      <c r="AA24" s="104">
        <v>5631.2120000000004</v>
      </c>
      <c r="AB24" s="104">
        <v>6220.598</v>
      </c>
      <c r="AC24" s="104">
        <v>7017.768</v>
      </c>
      <c r="AD24" s="104">
        <v>10951.716</v>
      </c>
      <c r="AE24" s="104">
        <v>11656.614</v>
      </c>
      <c r="AF24" s="104">
        <v>12438.361999999999</v>
      </c>
    </row>
    <row r="25" spans="1:33" x14ac:dyDescent="0.2">
      <c r="A25" s="105" t="s">
        <v>204</v>
      </c>
      <c r="B25" s="106" t="s">
        <v>204</v>
      </c>
      <c r="C25" s="107">
        <v>40659.572</v>
      </c>
      <c r="D25" s="107">
        <v>42578.85</v>
      </c>
      <c r="E25" s="107">
        <v>42683.053</v>
      </c>
      <c r="F25" s="107">
        <v>46109.368000000002</v>
      </c>
      <c r="G25" s="107">
        <v>45587.302000000003</v>
      </c>
      <c r="H25" s="107">
        <v>47189.023999999998</v>
      </c>
      <c r="I25" s="107">
        <v>50071.482000000004</v>
      </c>
      <c r="J25" s="107">
        <v>52083.455000000002</v>
      </c>
      <c r="K25" s="107">
        <v>52726.697</v>
      </c>
      <c r="L25" s="107">
        <v>52320.447</v>
      </c>
      <c r="M25" s="107">
        <v>53593.792000000001</v>
      </c>
      <c r="N25" s="107">
        <v>53862.953999999998</v>
      </c>
      <c r="O25" s="107">
        <v>55425.995999999999</v>
      </c>
      <c r="P25" s="107">
        <v>61951.705999999998</v>
      </c>
      <c r="Q25" s="107">
        <v>63900.38</v>
      </c>
      <c r="R25" s="107">
        <v>68695.262000000002</v>
      </c>
      <c r="S25" s="107">
        <v>71706.434999999998</v>
      </c>
      <c r="T25" s="107">
        <v>75576.531000000003</v>
      </c>
      <c r="U25" s="107">
        <v>80128.620999999999</v>
      </c>
      <c r="V25" s="107">
        <v>81862.644</v>
      </c>
      <c r="W25" s="107">
        <v>89627.326000000001</v>
      </c>
      <c r="X25" s="107">
        <v>84307.648000000001</v>
      </c>
      <c r="Y25" s="107">
        <v>91908.316999999995</v>
      </c>
      <c r="Z25" s="107">
        <v>93365.508999999991</v>
      </c>
      <c r="AA25" s="107">
        <v>88028.654999999999</v>
      </c>
      <c r="AB25" s="107">
        <v>90770.319000000003</v>
      </c>
      <c r="AC25" s="107">
        <v>91939.421000000002</v>
      </c>
      <c r="AD25" s="107">
        <v>93297.249000000011</v>
      </c>
      <c r="AE25" s="107">
        <v>93034.02900000001</v>
      </c>
      <c r="AF25" s="107">
        <v>94960.222999999998</v>
      </c>
      <c r="AG25" s="108"/>
    </row>
    <row r="26" spans="1:33" x14ac:dyDescent="0.2">
      <c r="A26" s="109" t="s">
        <v>205</v>
      </c>
      <c r="B26" s="110" t="s">
        <v>205</v>
      </c>
      <c r="C26" s="111">
        <v>6.2530000000000001</v>
      </c>
      <c r="D26" s="138">
        <v>6.9470000000000001</v>
      </c>
      <c r="E26" s="111">
        <v>22.640999999999998</v>
      </c>
      <c r="F26" s="111">
        <v>54.063000000000002</v>
      </c>
      <c r="G26" s="111">
        <v>149.41399999999999</v>
      </c>
      <c r="H26" s="111">
        <v>222.435</v>
      </c>
      <c r="I26" s="111">
        <v>320.67600000000004</v>
      </c>
      <c r="J26" s="111">
        <v>435.37900000000002</v>
      </c>
      <c r="K26" s="111">
        <v>411.21000000000004</v>
      </c>
      <c r="L26" s="111">
        <v>458.67399999999998</v>
      </c>
      <c r="M26" s="111">
        <v>713.56200000000001</v>
      </c>
      <c r="N26" s="111">
        <v>845.16899999999998</v>
      </c>
      <c r="O26" s="111">
        <v>1138.982</v>
      </c>
      <c r="P26" s="111">
        <v>1477.1320000000001</v>
      </c>
      <c r="Q26" s="111">
        <v>2158.4079999999999</v>
      </c>
      <c r="R26" s="111">
        <v>3753.5249999999996</v>
      </c>
      <c r="S26" s="111">
        <v>6088.9220000000005</v>
      </c>
      <c r="T26" s="111">
        <v>7886.3770000000004</v>
      </c>
      <c r="U26" s="111">
        <v>9818.2789999999986</v>
      </c>
      <c r="V26" s="111">
        <v>11931.18</v>
      </c>
      <c r="W26" s="111">
        <v>13500.225999999999</v>
      </c>
      <c r="X26" s="111">
        <v>13486.175000000001</v>
      </c>
      <c r="Y26" s="111">
        <v>14561.201000000001</v>
      </c>
      <c r="Z26" s="111">
        <v>13122.153</v>
      </c>
      <c r="AA26" s="111">
        <v>14184.420000000002</v>
      </c>
      <c r="AB26" s="111">
        <v>14241.736000000001</v>
      </c>
      <c r="AC26" s="111">
        <v>13952.505999999999</v>
      </c>
      <c r="AD26" s="111">
        <v>15246.652000000002</v>
      </c>
      <c r="AE26" s="111">
        <v>16754.562999999998</v>
      </c>
      <c r="AF26" s="138">
        <v>17426.771000000001</v>
      </c>
    </row>
    <row r="27" spans="1:33" x14ac:dyDescent="0.2">
      <c r="A27" s="97" t="s">
        <v>206</v>
      </c>
      <c r="B27" s="112" t="s">
        <v>172</v>
      </c>
      <c r="C27" s="113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17.608000000000001</v>
      </c>
      <c r="S27" s="114">
        <v>97.811999999999998</v>
      </c>
      <c r="T27" s="114">
        <v>161.59700000000001</v>
      </c>
      <c r="U27" s="114">
        <v>13.535</v>
      </c>
      <c r="V27" s="114">
        <v>100.26600000000001</v>
      </c>
      <c r="W27" s="114">
        <v>156.13300000000001</v>
      </c>
      <c r="X27" s="114">
        <v>163.74100000000001</v>
      </c>
      <c r="Y27" s="114">
        <v>102.96899999999999</v>
      </c>
      <c r="Z27" s="114">
        <v>79.460999999999999</v>
      </c>
      <c r="AA27" s="114">
        <v>21.765999999999998</v>
      </c>
      <c r="AB27" s="114">
        <v>155.72800000000001</v>
      </c>
      <c r="AC27" s="114">
        <v>212.28399999999999</v>
      </c>
      <c r="AD27" s="114">
        <v>534.54</v>
      </c>
      <c r="AE27" s="114">
        <v>156.69499999999999</v>
      </c>
      <c r="AF27" s="114">
        <v>366.62700000000001</v>
      </c>
    </row>
    <row r="28" spans="1:33" x14ac:dyDescent="0.2">
      <c r="A28" s="97" t="s">
        <v>182</v>
      </c>
      <c r="B28" s="115" t="s">
        <v>180</v>
      </c>
      <c r="C28" s="20">
        <v>469.02199999999999</v>
      </c>
      <c r="D28" s="20">
        <v>487.50799999999998</v>
      </c>
      <c r="E28" s="20">
        <v>565.274</v>
      </c>
      <c r="F28" s="20">
        <v>655.75199999999995</v>
      </c>
      <c r="G28" s="20">
        <v>694.15899999999999</v>
      </c>
      <c r="H28" s="20">
        <v>782.26800000000003</v>
      </c>
      <c r="I28" s="20">
        <v>880.93600000000004</v>
      </c>
      <c r="J28" s="20">
        <v>1027.4680000000001</v>
      </c>
      <c r="K28" s="20">
        <v>1070.175</v>
      </c>
      <c r="L28" s="20">
        <v>1094.3679999999999</v>
      </c>
      <c r="M28" s="20">
        <v>1376.39</v>
      </c>
      <c r="N28" s="20">
        <v>1772.6110000000001</v>
      </c>
      <c r="O28" s="20">
        <v>2349.4920000000002</v>
      </c>
      <c r="P28" s="20">
        <v>2249.7469999999998</v>
      </c>
      <c r="Q28" s="20">
        <v>2344.1559999999999</v>
      </c>
      <c r="R28" s="20">
        <v>2679.8429999999998</v>
      </c>
      <c r="S28" s="20">
        <v>3036.2220000000002</v>
      </c>
      <c r="T28" s="20">
        <v>4332.7839999999997</v>
      </c>
      <c r="U28" s="20">
        <v>5151.125</v>
      </c>
      <c r="V28" s="20">
        <v>5934.1719999999996</v>
      </c>
      <c r="W28" s="20">
        <v>6996.165</v>
      </c>
      <c r="X28" s="20">
        <v>8670.8240000000005</v>
      </c>
      <c r="Y28" s="20">
        <v>10301.535</v>
      </c>
      <c r="Z28" s="20">
        <v>11890.296</v>
      </c>
      <c r="AA28" s="20">
        <v>12681.151</v>
      </c>
      <c r="AB28" s="20">
        <v>13167.795</v>
      </c>
      <c r="AC28" s="20">
        <v>13558.284</v>
      </c>
      <c r="AD28" s="20">
        <v>13872.742</v>
      </c>
      <c r="AE28" s="20">
        <v>13784.852000000001</v>
      </c>
      <c r="AF28" s="20">
        <v>14078.620999999999</v>
      </c>
    </row>
    <row r="29" spans="1:33" x14ac:dyDescent="0.2">
      <c r="A29" s="97" t="s">
        <v>207</v>
      </c>
      <c r="B29" s="6" t="s">
        <v>185</v>
      </c>
      <c r="C29" s="20">
        <v>2024.123</v>
      </c>
      <c r="D29" s="20">
        <v>2099.3359999999998</v>
      </c>
      <c r="E29" s="20">
        <v>2143.2820000000002</v>
      </c>
      <c r="F29" s="20">
        <v>2228.8629999999998</v>
      </c>
      <c r="G29" s="20">
        <v>2252.0079999999998</v>
      </c>
      <c r="H29" s="20">
        <v>2525.2220000000002</v>
      </c>
      <c r="I29" s="20">
        <v>2747.35</v>
      </c>
      <c r="J29" s="20">
        <v>2904.51</v>
      </c>
      <c r="K29" s="20">
        <v>3050.9940000000001</v>
      </c>
      <c r="L29" s="20">
        <v>3353.4690000000001</v>
      </c>
      <c r="M29" s="20">
        <v>3536.8690000000001</v>
      </c>
      <c r="N29" s="20">
        <v>3712.9209999999998</v>
      </c>
      <c r="O29" s="20">
        <v>3773.5189999999998</v>
      </c>
      <c r="P29" s="20">
        <v>4596.8029999999999</v>
      </c>
      <c r="Q29" s="20">
        <v>4936.9579999999996</v>
      </c>
      <c r="R29" s="20">
        <v>5671.3850000000002</v>
      </c>
      <c r="S29" s="20">
        <v>6140.4849999999997</v>
      </c>
      <c r="T29" s="20">
        <v>6899.5460000000003</v>
      </c>
      <c r="U29" s="20">
        <v>6904.9920000000002</v>
      </c>
      <c r="V29" s="20">
        <v>6993.8370000000004</v>
      </c>
      <c r="W29" s="20">
        <v>7408.5550000000003</v>
      </c>
      <c r="X29" s="20">
        <v>7594.152</v>
      </c>
      <c r="Y29" s="20">
        <v>8015.9769999999999</v>
      </c>
      <c r="Z29" s="20">
        <v>8597.2379999999994</v>
      </c>
      <c r="AA29" s="20">
        <v>8857.4989999999998</v>
      </c>
      <c r="AB29" s="20">
        <v>8993.9390000000003</v>
      </c>
      <c r="AC29" s="20">
        <v>9213.3469999999998</v>
      </c>
      <c r="AD29" s="20">
        <v>9488.1640000000007</v>
      </c>
      <c r="AE29" s="20">
        <v>9309.3809999999994</v>
      </c>
      <c r="AF29" s="20">
        <v>9419.6509999999998</v>
      </c>
    </row>
    <row r="30" spans="1:33" x14ac:dyDescent="0.2">
      <c r="A30" s="116" t="s">
        <v>208</v>
      </c>
      <c r="B30" s="115" t="s">
        <v>190</v>
      </c>
      <c r="C30" s="20">
        <v>3724.3</v>
      </c>
      <c r="D30" s="20">
        <v>3916.6439999999998</v>
      </c>
      <c r="E30" s="20">
        <v>4378.2839999999997</v>
      </c>
      <c r="F30" s="20">
        <v>4352.3459999999995</v>
      </c>
      <c r="G30" s="20">
        <v>4742.8590000000004</v>
      </c>
      <c r="H30" s="20">
        <v>5493.3819999999996</v>
      </c>
      <c r="I30" s="20">
        <v>5577.6490000000003</v>
      </c>
      <c r="J30" s="20">
        <v>5742.5479999999998</v>
      </c>
      <c r="K30" s="20">
        <v>5625.8959999999997</v>
      </c>
      <c r="L30" s="20">
        <v>5554.576</v>
      </c>
      <c r="M30" s="20">
        <v>5873.491</v>
      </c>
      <c r="N30" s="20">
        <v>6494.9350000000004</v>
      </c>
      <c r="O30" s="20">
        <v>6334.0159999999996</v>
      </c>
      <c r="P30" s="20">
        <v>6052.1270000000004</v>
      </c>
      <c r="Q30" s="20">
        <v>6553.9390000000003</v>
      </c>
      <c r="R30" s="20">
        <v>7185.0680000000002</v>
      </c>
      <c r="S30" s="20">
        <v>7913.2359999999999</v>
      </c>
      <c r="T30" s="20">
        <v>8388.5229999999992</v>
      </c>
      <c r="U30" s="20">
        <v>9101.9989999999998</v>
      </c>
      <c r="V30" s="20">
        <v>9901.6659999999993</v>
      </c>
      <c r="W30" s="20">
        <v>10530.092000000001</v>
      </c>
      <c r="X30" s="20">
        <v>11162.503000000001</v>
      </c>
      <c r="Y30" s="20">
        <v>11290.873</v>
      </c>
      <c r="Z30" s="20">
        <v>11783.326999999999</v>
      </c>
      <c r="AA30" s="20">
        <v>12324.644</v>
      </c>
      <c r="AB30" s="20">
        <v>12490.584999999999</v>
      </c>
      <c r="AC30" s="20">
        <v>13480.217000000001</v>
      </c>
      <c r="AD30" s="20">
        <v>13540.572</v>
      </c>
      <c r="AE30" s="20">
        <v>13610.213</v>
      </c>
      <c r="AF30" s="20">
        <v>13901.022999999999</v>
      </c>
    </row>
    <row r="31" spans="1:33" x14ac:dyDescent="0.2">
      <c r="A31" s="95" t="s">
        <v>209</v>
      </c>
      <c r="B31" s="6" t="s">
        <v>192</v>
      </c>
      <c r="C31" s="20">
        <v>2900.4110000000001</v>
      </c>
      <c r="D31" s="20">
        <v>294.23200000000003</v>
      </c>
      <c r="E31" s="20">
        <v>461.82100000000003</v>
      </c>
      <c r="F31" s="20">
        <v>463.8</v>
      </c>
      <c r="G31" s="20">
        <v>247.20599999999999</v>
      </c>
      <c r="H31" s="20">
        <v>370.42200000000003</v>
      </c>
      <c r="I31" s="20">
        <v>-1553.741</v>
      </c>
      <c r="J31" s="20">
        <v>-883.83500000000004</v>
      </c>
      <c r="K31" s="20">
        <v>-996.73099999999999</v>
      </c>
      <c r="L31" s="20">
        <v>-82.631</v>
      </c>
      <c r="M31" s="20">
        <v>760.75099999999998</v>
      </c>
      <c r="N31" s="20">
        <v>-289.38400000000001</v>
      </c>
      <c r="O31" s="20">
        <v>611.23800000000006</v>
      </c>
      <c r="P31" s="20">
        <v>-177.49199999999999</v>
      </c>
      <c r="Q31" s="20">
        <v>-1016.187</v>
      </c>
      <c r="R31" s="20">
        <v>632.40599999999995</v>
      </c>
      <c r="S31" s="20">
        <v>38.976999999999997</v>
      </c>
      <c r="T31" s="20">
        <v>911.73500000000001</v>
      </c>
      <c r="U31" s="20">
        <v>1036.3979999999999</v>
      </c>
      <c r="V31" s="20">
        <v>1486.0630000000001</v>
      </c>
      <c r="W31" s="20">
        <v>421.27100000000002</v>
      </c>
      <c r="X31" s="20">
        <v>83.096000000000004</v>
      </c>
      <c r="Y31" s="20">
        <v>583.45899999999995</v>
      </c>
      <c r="Z31" s="20">
        <v>-156.52099999999999</v>
      </c>
      <c r="AA31" s="20">
        <v>-431.93700000000001</v>
      </c>
      <c r="AB31" s="20">
        <v>-573.95600000000002</v>
      </c>
      <c r="AC31" s="20">
        <v>55.581000000000003</v>
      </c>
      <c r="AD31" s="20">
        <v>-393.43900000000002</v>
      </c>
      <c r="AE31" s="20">
        <v>761.00800000000004</v>
      </c>
      <c r="AF31" s="20">
        <v>253.20099999999999</v>
      </c>
    </row>
    <row r="32" spans="1:33" x14ac:dyDescent="0.2">
      <c r="B32" s="6" t="s">
        <v>193</v>
      </c>
      <c r="C32" s="20">
        <v>91.397000000000006</v>
      </c>
      <c r="D32" s="20">
        <v>86.649000000000001</v>
      </c>
      <c r="E32" s="20">
        <v>93.04</v>
      </c>
      <c r="F32" s="20">
        <v>49.378999999999998</v>
      </c>
      <c r="G32" s="20">
        <v>39.706000000000003</v>
      </c>
      <c r="H32" s="20">
        <v>64.866</v>
      </c>
      <c r="I32" s="20">
        <v>89.418999999999997</v>
      </c>
      <c r="J32" s="20">
        <v>98.781999999999996</v>
      </c>
      <c r="K32" s="20">
        <v>123.947</v>
      </c>
      <c r="L32" s="20">
        <v>127.352</v>
      </c>
      <c r="M32" s="20">
        <v>254.63300000000001</v>
      </c>
      <c r="N32" s="20">
        <v>223.13</v>
      </c>
      <c r="O32" s="20">
        <v>308.41300000000001</v>
      </c>
      <c r="P32" s="20">
        <v>333.14699999999999</v>
      </c>
      <c r="Q32" s="20">
        <v>339.11799999999999</v>
      </c>
      <c r="R32" s="20">
        <v>465.54199999999997</v>
      </c>
      <c r="S32" s="20">
        <v>483.68900000000002</v>
      </c>
      <c r="T32" s="20">
        <v>520.24900000000002</v>
      </c>
      <c r="U32" s="20">
        <v>586.73500000000001</v>
      </c>
      <c r="V32" s="20">
        <v>495.78300000000002</v>
      </c>
      <c r="W32" s="20">
        <v>706.90499999999997</v>
      </c>
      <c r="X32" s="20">
        <v>689.61199999999997</v>
      </c>
      <c r="Y32" s="20">
        <v>750.35299999999995</v>
      </c>
      <c r="Z32" s="20">
        <v>821.37199999999996</v>
      </c>
      <c r="AA32" s="20">
        <v>869.97799999999995</v>
      </c>
      <c r="AB32" s="20">
        <v>998.91600000000005</v>
      </c>
      <c r="AC32" s="20">
        <v>1090.2929999999999</v>
      </c>
      <c r="AD32" s="20">
        <v>1133.432</v>
      </c>
      <c r="AE32" s="20">
        <v>1079.77</v>
      </c>
      <c r="AF32" s="20">
        <v>1090.7439999999999</v>
      </c>
    </row>
    <row r="33" spans="1:32" x14ac:dyDescent="0.2">
      <c r="A33" s="117" t="s">
        <v>210</v>
      </c>
      <c r="B33" s="6" t="s">
        <v>191</v>
      </c>
      <c r="C33" s="20">
        <v>188580.20800000001</v>
      </c>
      <c r="D33" s="118">
        <v>193463.9</v>
      </c>
      <c r="E33" s="20">
        <v>193848.06599999999</v>
      </c>
      <c r="F33" s="20">
        <v>199597.807</v>
      </c>
      <c r="G33" s="20">
        <v>198979.163</v>
      </c>
      <c r="H33" s="20">
        <v>204531.54300000001</v>
      </c>
      <c r="I33" s="20">
        <v>214742.24900000001</v>
      </c>
      <c r="J33" s="20">
        <v>216856.09</v>
      </c>
      <c r="K33" s="20">
        <v>215220.62100000001</v>
      </c>
      <c r="L33" s="20">
        <v>219054.5</v>
      </c>
      <c r="M33" s="20">
        <v>222051.37599999999</v>
      </c>
      <c r="N33" s="20">
        <v>229690.041</v>
      </c>
      <c r="O33" s="20">
        <v>233158.052</v>
      </c>
      <c r="P33" s="20">
        <v>234409.959</v>
      </c>
      <c r="Q33" s="20">
        <v>239962.44099999999</v>
      </c>
      <c r="R33" s="20">
        <v>236774.26</v>
      </c>
      <c r="S33" s="20">
        <v>236349.42300000001</v>
      </c>
      <c r="T33" s="20">
        <v>225455.389</v>
      </c>
      <c r="U33" s="20">
        <v>228671.21</v>
      </c>
      <c r="V33" s="20">
        <v>212994.28700000001</v>
      </c>
      <c r="W33" s="20">
        <v>220504.095</v>
      </c>
      <c r="X33" s="20">
        <v>216213.06200000001</v>
      </c>
      <c r="Y33" s="20">
        <v>209106.242</v>
      </c>
      <c r="Z33" s="20">
        <v>207288.753</v>
      </c>
      <c r="AA33" s="20">
        <v>209571.56400000001</v>
      </c>
      <c r="AB33" s="20">
        <v>204299.769</v>
      </c>
      <c r="AC33" s="20">
        <v>197804.22500000001</v>
      </c>
      <c r="AD33" s="20">
        <v>195601.72700000001</v>
      </c>
      <c r="AE33" s="20">
        <v>195737.899</v>
      </c>
      <c r="AF33" s="118">
        <v>196927.853</v>
      </c>
    </row>
    <row r="35" spans="1:32" x14ac:dyDescent="0.2">
      <c r="B35" s="1" t="s">
        <v>103</v>
      </c>
    </row>
    <row r="36" spans="1:32" x14ac:dyDescent="0.2">
      <c r="B36" s="1" t="s">
        <v>105</v>
      </c>
      <c r="C36" s="1" t="s">
        <v>106</v>
      </c>
    </row>
    <row r="38" spans="1:32" x14ac:dyDescent="0.2">
      <c r="B38" s="41" t="s">
        <v>211</v>
      </c>
    </row>
    <row r="57" spans="2:2" x14ac:dyDescent="0.2">
      <c r="B57" s="41" t="s">
        <v>212</v>
      </c>
    </row>
    <row r="78" spans="2:6" x14ac:dyDescent="0.2">
      <c r="B78" s="41" t="s">
        <v>219</v>
      </c>
    </row>
    <row r="80" spans="2:6" ht="45.75" thickBot="1" x14ac:dyDescent="0.25">
      <c r="B80" s="119" t="s">
        <v>213</v>
      </c>
      <c r="C80" s="120">
        <v>1991</v>
      </c>
      <c r="D80" s="120">
        <v>2019</v>
      </c>
      <c r="E80" s="121" t="s">
        <v>214</v>
      </c>
      <c r="F80" s="121" t="s">
        <v>215</v>
      </c>
    </row>
    <row r="81" spans="2:6" x14ac:dyDescent="0.2">
      <c r="B81" s="122" t="s">
        <v>137</v>
      </c>
      <c r="C81" s="25">
        <v>25527.977999999999</v>
      </c>
      <c r="D81" s="25">
        <v>27502.987000000001</v>
      </c>
      <c r="E81" s="123">
        <f>D81/D$91</f>
        <v>0.11972564439671551</v>
      </c>
      <c r="F81" s="25">
        <f>D81-C81</f>
        <v>1975.0090000000018</v>
      </c>
    </row>
    <row r="82" spans="2:6" x14ac:dyDescent="0.2">
      <c r="B82" s="122" t="s">
        <v>140</v>
      </c>
      <c r="C82" s="25">
        <f t="shared" ref="C82:C84" si="0">D21</f>
        <v>3151.4290000000001</v>
      </c>
      <c r="D82" s="25">
        <v>6918.2929999999997</v>
      </c>
      <c r="E82" s="123">
        <f t="shared" ref="E82:E91" si="1">D82/D$91</f>
        <v>3.0116622879917957E-2</v>
      </c>
      <c r="F82" s="25">
        <f t="shared" ref="F82:F91" si="2">D82-C82</f>
        <v>3766.8639999999996</v>
      </c>
    </row>
    <row r="83" spans="2:6" x14ac:dyDescent="0.2">
      <c r="B83" s="122" t="s">
        <v>201</v>
      </c>
      <c r="C83" s="25">
        <f t="shared" si="0"/>
        <v>137.816</v>
      </c>
      <c r="D83" s="25">
        <v>31609.137999999999</v>
      </c>
      <c r="E83" s="123">
        <f t="shared" si="1"/>
        <v>0.13760048738977723</v>
      </c>
      <c r="F83" s="25">
        <f t="shared" si="2"/>
        <v>31471.322</v>
      </c>
    </row>
    <row r="84" spans="2:6" x14ac:dyDescent="0.2">
      <c r="B84" s="122" t="s">
        <v>202</v>
      </c>
      <c r="C84" s="25">
        <f t="shared" si="0"/>
        <v>172.047</v>
      </c>
      <c r="D84" s="25">
        <v>14996.086000000001</v>
      </c>
      <c r="E84" s="123">
        <f t="shared" si="1"/>
        <v>6.5280766041105429E-2</v>
      </c>
      <c r="F84" s="25">
        <f t="shared" si="2"/>
        <v>14824.039000000001</v>
      </c>
    </row>
    <row r="85" spans="2:6" x14ac:dyDescent="0.2">
      <c r="B85" s="122" t="s">
        <v>203</v>
      </c>
      <c r="C85" s="25">
        <v>53.033000000000001</v>
      </c>
      <c r="D85" s="25">
        <v>12438.361999999999</v>
      </c>
      <c r="E85" s="123">
        <f t="shared" si="1"/>
        <v>5.4146515274490693E-2</v>
      </c>
      <c r="F85" s="25">
        <f t="shared" si="2"/>
        <v>12385.329</v>
      </c>
    </row>
    <row r="86" spans="2:6" x14ac:dyDescent="0.2">
      <c r="B86" s="122" t="s">
        <v>204</v>
      </c>
      <c r="C86" s="25">
        <v>42578.85</v>
      </c>
      <c r="D86" s="25">
        <v>94960.222999999998</v>
      </c>
      <c r="E86" s="123">
        <f t="shared" si="1"/>
        <v>0.41337960457643402</v>
      </c>
      <c r="F86" s="25">
        <f t="shared" si="2"/>
        <v>52381.373</v>
      </c>
    </row>
    <row r="87" spans="2:6" x14ac:dyDescent="0.2">
      <c r="B87" s="122" t="s">
        <v>205</v>
      </c>
      <c r="C87" s="25">
        <v>6.9470000000000001</v>
      </c>
      <c r="D87" s="25">
        <v>17426.771000000001</v>
      </c>
      <c r="E87" s="123">
        <f t="shared" si="1"/>
        <v>7.5861992289382771E-2</v>
      </c>
      <c r="F87" s="25">
        <f t="shared" si="2"/>
        <v>17419.824000000001</v>
      </c>
    </row>
    <row r="88" spans="2:6" x14ac:dyDescent="0.2">
      <c r="B88" s="122" t="s">
        <v>206</v>
      </c>
      <c r="C88" s="25">
        <v>0</v>
      </c>
      <c r="D88" s="25">
        <v>366.62700000000001</v>
      </c>
      <c r="E88" s="123">
        <f t="shared" si="1"/>
        <v>1.5959958759473878E-3</v>
      </c>
      <c r="F88" s="25">
        <f t="shared" si="2"/>
        <v>366.62700000000001</v>
      </c>
    </row>
    <row r="89" spans="2:6" x14ac:dyDescent="0.2">
      <c r="B89" s="122" t="s">
        <v>182</v>
      </c>
      <c r="C89" s="25">
        <v>487.50799999999998</v>
      </c>
      <c r="D89" s="25">
        <v>14078.620999999999</v>
      </c>
      <c r="E89" s="123">
        <f t="shared" si="1"/>
        <v>6.128686936593946E-2</v>
      </c>
      <c r="F89" s="25">
        <f t="shared" si="2"/>
        <v>13591.112999999999</v>
      </c>
    </row>
    <row r="90" spans="2:6" x14ac:dyDescent="0.2">
      <c r="B90" s="122" t="s">
        <v>207</v>
      </c>
      <c r="C90" s="25">
        <v>2099.3359999999998</v>
      </c>
      <c r="D90" s="25">
        <v>9419.6509999999998</v>
      </c>
      <c r="E90" s="123">
        <f t="shared" si="1"/>
        <v>4.1005501910289441E-2</v>
      </c>
      <c r="F90" s="25">
        <f t="shared" si="2"/>
        <v>7320.3150000000005</v>
      </c>
    </row>
    <row r="91" spans="2:6" x14ac:dyDescent="0.2">
      <c r="B91" s="124" t="s">
        <v>122</v>
      </c>
      <c r="C91" s="125">
        <f>SUM(C81:C90)</f>
        <v>74214.943999999989</v>
      </c>
      <c r="D91" s="125">
        <f>SUM(D81:D90)</f>
        <v>229716.75900000002</v>
      </c>
      <c r="E91" s="126">
        <f t="shared" si="1"/>
        <v>1</v>
      </c>
      <c r="F91" s="125">
        <f t="shared" si="2"/>
        <v>155501.81500000003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91"/>
  <sheetViews>
    <sheetView tabSelected="1" zoomScale="85" zoomScaleNormal="85" workbookViewId="0">
      <selection activeCell="T3" sqref="T3"/>
    </sheetView>
  </sheetViews>
  <sheetFormatPr defaultRowHeight="14.25" x14ac:dyDescent="0.2"/>
  <cols>
    <col min="1" max="1" width="33.5703125" style="2" customWidth="1"/>
    <col min="2" max="2" width="43.7109375" style="2" customWidth="1"/>
    <col min="3" max="32" width="10.85546875" style="2" bestFit="1" customWidth="1"/>
    <col min="33" max="16384" width="9.140625" style="2"/>
  </cols>
  <sheetData>
    <row r="1" spans="1:32" x14ac:dyDescent="0.2">
      <c r="B1" s="1" t="s">
        <v>111</v>
      </c>
    </row>
    <row r="3" spans="1:32" x14ac:dyDescent="0.2">
      <c r="B3" s="1" t="s">
        <v>1</v>
      </c>
      <c r="C3" s="3">
        <v>44353.598738425921</v>
      </c>
    </row>
    <row r="4" spans="1:32" x14ac:dyDescent="0.2">
      <c r="B4" s="1" t="s">
        <v>2</v>
      </c>
      <c r="C4" s="3">
        <v>44494.52197001157</v>
      </c>
    </row>
    <row r="5" spans="1:32" x14ac:dyDescent="0.2">
      <c r="B5" s="1" t="s">
        <v>3</v>
      </c>
      <c r="C5" s="1" t="s">
        <v>4</v>
      </c>
    </row>
    <row r="7" spans="1:32" x14ac:dyDescent="0.2">
      <c r="B7" s="1" t="s">
        <v>5</v>
      </c>
      <c r="C7" s="1" t="s">
        <v>6</v>
      </c>
    </row>
    <row r="8" spans="1:32" x14ac:dyDescent="0.2">
      <c r="B8" s="1" t="s">
        <v>110</v>
      </c>
      <c r="C8" s="1" t="s">
        <v>80</v>
      </c>
    </row>
    <row r="9" spans="1:32" x14ac:dyDescent="0.2">
      <c r="B9" s="1" t="s">
        <v>9</v>
      </c>
      <c r="C9" s="1" t="s">
        <v>10</v>
      </c>
    </row>
    <row r="11" spans="1:32" x14ac:dyDescent="0.2">
      <c r="B11" s="6" t="s">
        <v>196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19</v>
      </c>
      <c r="J11" s="6" t="s">
        <v>20</v>
      </c>
      <c r="K11" s="6" t="s">
        <v>21</v>
      </c>
      <c r="L11" s="6" t="s">
        <v>22</v>
      </c>
      <c r="M11" s="6" t="s">
        <v>23</v>
      </c>
      <c r="N11" s="6" t="s">
        <v>24</v>
      </c>
      <c r="O11" s="6" t="s">
        <v>25</v>
      </c>
      <c r="P11" s="6" t="s">
        <v>26</v>
      </c>
      <c r="Q11" s="6" t="s">
        <v>27</v>
      </c>
      <c r="R11" s="6" t="s">
        <v>28</v>
      </c>
      <c r="S11" s="6" t="s">
        <v>29</v>
      </c>
      <c r="T11" s="6" t="s">
        <v>30</v>
      </c>
      <c r="U11" s="6" t="s">
        <v>31</v>
      </c>
      <c r="V11" s="6" t="s">
        <v>32</v>
      </c>
      <c r="W11" s="6" t="s">
        <v>33</v>
      </c>
      <c r="X11" s="6" t="s">
        <v>34</v>
      </c>
      <c r="Y11" s="6" t="s">
        <v>35</v>
      </c>
      <c r="Z11" s="6" t="s">
        <v>36</v>
      </c>
      <c r="AA11" s="6" t="s">
        <v>37</v>
      </c>
      <c r="AB11" s="6" t="s">
        <v>38</v>
      </c>
      <c r="AC11" s="6" t="s">
        <v>39</v>
      </c>
      <c r="AD11" s="6" t="s">
        <v>40</v>
      </c>
      <c r="AE11" s="6" t="s">
        <v>41</v>
      </c>
      <c r="AF11" s="6" t="s">
        <v>42</v>
      </c>
    </row>
    <row r="12" spans="1:32" s="127" customFormat="1" ht="12" x14ac:dyDescent="0.2">
      <c r="B12" s="92" t="s">
        <v>121</v>
      </c>
      <c r="C12" s="128">
        <v>150792.212</v>
      </c>
      <c r="D12" s="128">
        <v>154494.783</v>
      </c>
      <c r="E12" s="128">
        <v>153469.878</v>
      </c>
      <c r="F12" s="128">
        <v>152725.60500000001</v>
      </c>
      <c r="G12" s="128">
        <v>150839.04999999999</v>
      </c>
      <c r="H12" s="128">
        <v>163612.41200000001</v>
      </c>
      <c r="I12" s="128">
        <v>163182.30300000001</v>
      </c>
      <c r="J12" s="128">
        <v>165640.54300000001</v>
      </c>
      <c r="K12" s="128">
        <v>170569.40900000001</v>
      </c>
      <c r="L12" s="128">
        <v>172574.15900000001</v>
      </c>
      <c r="M12" s="128">
        <v>176185.33799999999</v>
      </c>
      <c r="N12" s="128">
        <v>176639.274</v>
      </c>
      <c r="O12" s="128">
        <v>178029.171</v>
      </c>
      <c r="P12" s="128">
        <v>186803.42199999999</v>
      </c>
      <c r="Q12" s="128">
        <v>188158.467</v>
      </c>
      <c r="R12" s="128">
        <v>191686.53</v>
      </c>
      <c r="S12" s="128">
        <v>190285.894</v>
      </c>
      <c r="T12" s="128">
        <v>190011.37599999999</v>
      </c>
      <c r="U12" s="128">
        <v>187549.22200000001</v>
      </c>
      <c r="V12" s="128">
        <v>174923.55499999999</v>
      </c>
      <c r="W12" s="128">
        <v>179819.19099999999</v>
      </c>
      <c r="X12" s="128">
        <v>173688.36199999999</v>
      </c>
      <c r="Y12" s="128">
        <v>166908.125</v>
      </c>
      <c r="Z12" s="128">
        <v>160570.37599999999</v>
      </c>
      <c r="AA12" s="128">
        <v>151758.63800000001</v>
      </c>
      <c r="AB12" s="128">
        <v>157629.54699999999</v>
      </c>
      <c r="AC12" s="128">
        <v>156490.33199999999</v>
      </c>
      <c r="AD12" s="128">
        <v>161815.269</v>
      </c>
      <c r="AE12" s="128">
        <v>159710.88800000001</v>
      </c>
      <c r="AF12" s="128">
        <v>158086.43799999999</v>
      </c>
    </row>
    <row r="13" spans="1:32" x14ac:dyDescent="0.2">
      <c r="A13" s="94" t="s">
        <v>124</v>
      </c>
      <c r="B13" s="6" t="s">
        <v>123</v>
      </c>
      <c r="C13" s="20">
        <v>14631.29</v>
      </c>
      <c r="D13" s="20">
        <v>13796.939</v>
      </c>
      <c r="E13" s="20">
        <v>12191.199000000001</v>
      </c>
      <c r="F13" s="20">
        <v>10656.065000000001</v>
      </c>
      <c r="G13" s="20">
        <v>11363.9</v>
      </c>
      <c r="H13" s="20">
        <v>12280.498</v>
      </c>
      <c r="I13" s="20">
        <v>11241.485000000001</v>
      </c>
      <c r="J13" s="20">
        <v>11344.121999999999</v>
      </c>
      <c r="K13" s="20">
        <v>11785.087</v>
      </c>
      <c r="L13" s="20">
        <v>11770.298000000001</v>
      </c>
      <c r="M13" s="20">
        <v>12560.073</v>
      </c>
      <c r="N13" s="20">
        <v>13359.992</v>
      </c>
      <c r="O13" s="20">
        <v>13729.932000000001</v>
      </c>
      <c r="P13" s="20">
        <v>14875.923000000001</v>
      </c>
      <c r="Q13" s="20">
        <v>16595.741999999998</v>
      </c>
      <c r="R13" s="20">
        <v>16468.919999999998</v>
      </c>
      <c r="S13" s="20">
        <v>16673.366000000002</v>
      </c>
      <c r="T13" s="20">
        <v>16327.822</v>
      </c>
      <c r="U13" s="20">
        <v>15798.414000000001</v>
      </c>
      <c r="V13" s="20">
        <v>12368.335999999999</v>
      </c>
      <c r="W13" s="20">
        <v>13673.981</v>
      </c>
      <c r="X13" s="20">
        <v>15331.374</v>
      </c>
      <c r="Y13" s="20">
        <v>15714.641</v>
      </c>
      <c r="Z13" s="20">
        <v>13536.181</v>
      </c>
      <c r="AA13" s="20">
        <v>13058.829</v>
      </c>
      <c r="AB13" s="20">
        <v>12299.68</v>
      </c>
      <c r="AC13" s="20">
        <v>10983.003000000001</v>
      </c>
      <c r="AD13" s="20">
        <v>9341.7970000000005</v>
      </c>
      <c r="AE13" s="20">
        <v>8538.1610000000001</v>
      </c>
      <c r="AF13" s="20">
        <v>6480.37</v>
      </c>
    </row>
    <row r="14" spans="1:32" x14ac:dyDescent="0.2">
      <c r="A14" s="95" t="s">
        <v>197</v>
      </c>
      <c r="B14" s="6" t="s">
        <v>198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</row>
    <row r="15" spans="1:32" x14ac:dyDescent="0.2">
      <c r="A15" s="95" t="s">
        <v>199</v>
      </c>
      <c r="B15" s="6" t="s">
        <v>125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</row>
    <row r="16" spans="1:32" x14ac:dyDescent="0.2">
      <c r="A16" s="95" t="s">
        <v>128</v>
      </c>
      <c r="B16" s="6" t="s">
        <v>127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</row>
    <row r="17" spans="1:32" x14ac:dyDescent="0.2">
      <c r="A17" s="94" t="s">
        <v>130</v>
      </c>
      <c r="B17" s="6" t="s">
        <v>129</v>
      </c>
      <c r="C17" s="20">
        <v>39001.29</v>
      </c>
      <c r="D17" s="20">
        <v>41475</v>
      </c>
      <c r="E17" s="20">
        <v>41112.167000000001</v>
      </c>
      <c r="F17" s="20">
        <v>41949.870999999999</v>
      </c>
      <c r="G17" s="20">
        <v>40536.866000000002</v>
      </c>
      <c r="H17" s="20">
        <v>44652.343000000001</v>
      </c>
      <c r="I17" s="20">
        <v>46066.81</v>
      </c>
      <c r="J17" s="20">
        <v>47485.834000000003</v>
      </c>
      <c r="K17" s="20">
        <v>51126.247000000003</v>
      </c>
      <c r="L17" s="20">
        <v>55568.722999999998</v>
      </c>
      <c r="M17" s="20">
        <v>57940.284</v>
      </c>
      <c r="N17" s="20">
        <v>58099.205000000002</v>
      </c>
      <c r="O17" s="20">
        <v>57706.125999999997</v>
      </c>
      <c r="P17" s="20">
        <v>63620.959000000003</v>
      </c>
      <c r="Q17" s="20">
        <v>66018.981</v>
      </c>
      <c r="R17" s="20">
        <v>70651.247000000003</v>
      </c>
      <c r="S17" s="20">
        <v>69191.81</v>
      </c>
      <c r="T17" s="20">
        <v>69530.868000000002</v>
      </c>
      <c r="U17" s="20">
        <v>69519.410999999993</v>
      </c>
      <c r="V17" s="20">
        <v>63901.913</v>
      </c>
      <c r="W17" s="20">
        <v>68056.664000000004</v>
      </c>
      <c r="X17" s="20">
        <v>63814.144</v>
      </c>
      <c r="Y17" s="20">
        <v>61355.61</v>
      </c>
      <c r="Z17" s="20">
        <v>57386.714999999997</v>
      </c>
      <c r="AA17" s="20">
        <v>50706.082999999999</v>
      </c>
      <c r="AB17" s="20">
        <v>55301.504999999997</v>
      </c>
      <c r="AC17" s="20">
        <v>58079.578999999998</v>
      </c>
      <c r="AD17" s="20">
        <v>61549.023000000001</v>
      </c>
      <c r="AE17" s="20">
        <v>59513.398000000001</v>
      </c>
      <c r="AF17" s="20">
        <v>60949.061000000002</v>
      </c>
    </row>
    <row r="18" spans="1:32" x14ac:dyDescent="0.2">
      <c r="A18" s="94" t="s">
        <v>132</v>
      </c>
      <c r="B18" s="6" t="s">
        <v>131</v>
      </c>
      <c r="C18" s="20">
        <v>87543.165999999997</v>
      </c>
      <c r="D18" s="20">
        <v>88554.64</v>
      </c>
      <c r="E18" s="20">
        <v>89096.206000000006</v>
      </c>
      <c r="F18" s="20">
        <v>88645.745999999999</v>
      </c>
      <c r="G18" s="20">
        <v>87342.077000000005</v>
      </c>
      <c r="H18" s="20">
        <v>95580.077000000005</v>
      </c>
      <c r="I18" s="20">
        <v>94132.324999999997</v>
      </c>
      <c r="J18" s="20">
        <v>94625.892999999996</v>
      </c>
      <c r="K18" s="20">
        <v>94870.854000000007</v>
      </c>
      <c r="L18" s="20">
        <v>91502.764999999999</v>
      </c>
      <c r="M18" s="20">
        <v>91500.471999999994</v>
      </c>
      <c r="N18" s="20">
        <v>90385.925000000003</v>
      </c>
      <c r="O18" s="20">
        <v>91057.793999999994</v>
      </c>
      <c r="P18" s="20">
        <v>90538.600999999995</v>
      </c>
      <c r="Q18" s="20">
        <v>88000.342999999993</v>
      </c>
      <c r="R18" s="20">
        <v>85560.319000000003</v>
      </c>
      <c r="S18" s="20">
        <v>84460.21</v>
      </c>
      <c r="T18" s="20">
        <v>82401.354000000007</v>
      </c>
      <c r="U18" s="20">
        <v>78329.869000000006</v>
      </c>
      <c r="V18" s="20">
        <v>72958.592000000004</v>
      </c>
      <c r="W18" s="20">
        <v>71386.108999999997</v>
      </c>
      <c r="X18" s="20">
        <v>68449.607000000004</v>
      </c>
      <c r="Y18" s="20">
        <v>61114.669000000002</v>
      </c>
      <c r="Z18" s="20">
        <v>58515.656000000003</v>
      </c>
      <c r="AA18" s="20">
        <v>56564.777000000002</v>
      </c>
      <c r="AB18" s="20">
        <v>58622.661</v>
      </c>
      <c r="AC18" s="20">
        <v>57042.957999999999</v>
      </c>
      <c r="AD18" s="20">
        <v>57722.322</v>
      </c>
      <c r="AE18" s="20">
        <v>57470.008999999998</v>
      </c>
      <c r="AF18" s="20">
        <v>56682.993000000002</v>
      </c>
    </row>
    <row r="19" spans="1:32" x14ac:dyDescent="0.2">
      <c r="A19" s="96" t="s">
        <v>200</v>
      </c>
      <c r="B19" s="6" t="s">
        <v>133</v>
      </c>
      <c r="C19" s="20">
        <v>6472.4179999999997</v>
      </c>
      <c r="D19" s="20">
        <v>7510.5619999999999</v>
      </c>
      <c r="E19" s="20">
        <v>7921.6009999999997</v>
      </c>
      <c r="F19" s="20">
        <v>7975.3990000000003</v>
      </c>
      <c r="G19" s="20">
        <v>8253.8359999999993</v>
      </c>
      <c r="H19" s="20">
        <v>7719.2460000000001</v>
      </c>
      <c r="I19" s="20">
        <v>8354.8389999999999</v>
      </c>
      <c r="J19" s="20">
        <v>8654.6669999999995</v>
      </c>
      <c r="K19" s="20">
        <v>9043.4269999999997</v>
      </c>
      <c r="L19" s="20">
        <v>9773.4069999999992</v>
      </c>
      <c r="M19" s="20">
        <v>10112.825999999999</v>
      </c>
      <c r="N19" s="20">
        <v>10341.081</v>
      </c>
      <c r="O19" s="20">
        <v>10889.378000000001</v>
      </c>
      <c r="P19" s="20">
        <v>12909.269</v>
      </c>
      <c r="Q19" s="20">
        <v>12963.412</v>
      </c>
      <c r="R19" s="20">
        <v>14106.718000000001</v>
      </c>
      <c r="S19" s="20">
        <v>15326.492</v>
      </c>
      <c r="T19" s="20">
        <v>16945.995999999999</v>
      </c>
      <c r="U19" s="20">
        <v>19707.179</v>
      </c>
      <c r="V19" s="20">
        <v>21026.557000000001</v>
      </c>
      <c r="W19" s="20">
        <v>21864.302</v>
      </c>
      <c r="X19" s="20">
        <v>21025.852999999999</v>
      </c>
      <c r="Y19" s="20">
        <v>23884.74</v>
      </c>
      <c r="Z19" s="20">
        <v>26370.626</v>
      </c>
      <c r="AA19" s="20">
        <v>26512.291000000001</v>
      </c>
      <c r="AB19" s="20">
        <v>26268.705000000002</v>
      </c>
      <c r="AC19" s="20">
        <v>26017.920999999998</v>
      </c>
      <c r="AD19" s="20">
        <v>28821.095000000001</v>
      </c>
      <c r="AE19" s="20">
        <v>29281.72</v>
      </c>
      <c r="AF19" s="20">
        <v>29512.128000000001</v>
      </c>
    </row>
    <row r="20" spans="1:32" x14ac:dyDescent="0.2">
      <c r="A20" s="97" t="s">
        <v>137</v>
      </c>
      <c r="B20" s="6" t="s">
        <v>135</v>
      </c>
      <c r="C20" s="20">
        <v>2719.3470000000002</v>
      </c>
      <c r="D20" s="20">
        <v>3631.9</v>
      </c>
      <c r="E20" s="20">
        <v>3628.547</v>
      </c>
      <c r="F20" s="20">
        <v>3561.9090000000001</v>
      </c>
      <c r="G20" s="20">
        <v>3839.8969999999999</v>
      </c>
      <c r="H20" s="20">
        <v>3248.6669999999999</v>
      </c>
      <c r="I20" s="20">
        <v>3614.5309999999999</v>
      </c>
      <c r="J20" s="20">
        <v>3577.2139999999999</v>
      </c>
      <c r="K20" s="20">
        <v>3544.2820000000002</v>
      </c>
      <c r="L20" s="20">
        <v>3900.6880000000001</v>
      </c>
      <c r="M20" s="20">
        <v>3800.4679999999998</v>
      </c>
      <c r="N20" s="20">
        <v>4024.9589999999998</v>
      </c>
      <c r="O20" s="20">
        <v>3398.0529999999999</v>
      </c>
      <c r="P20" s="20">
        <v>3153.0349999999999</v>
      </c>
      <c r="Q20" s="20">
        <v>3640.402</v>
      </c>
      <c r="R20" s="20">
        <v>3101.181</v>
      </c>
      <c r="S20" s="20">
        <v>3180.9380000000001</v>
      </c>
      <c r="T20" s="20">
        <v>2821.6019999999999</v>
      </c>
      <c r="U20" s="20">
        <v>3578.93</v>
      </c>
      <c r="V20" s="20">
        <v>4225.0630000000001</v>
      </c>
      <c r="W20" s="20">
        <v>4395.2510000000002</v>
      </c>
      <c r="X20" s="20">
        <v>3940.0450000000001</v>
      </c>
      <c r="Y20" s="20">
        <v>3600.5929999999998</v>
      </c>
      <c r="Z20" s="20">
        <v>4537.6949999999997</v>
      </c>
      <c r="AA20" s="20">
        <v>5034.0020000000004</v>
      </c>
      <c r="AB20" s="20">
        <v>3915.5050000000001</v>
      </c>
      <c r="AC20" s="20">
        <v>3648.4740000000002</v>
      </c>
      <c r="AD20" s="20">
        <v>3112.529</v>
      </c>
      <c r="AE20" s="20">
        <v>4194.8770000000004</v>
      </c>
      <c r="AF20" s="20">
        <v>3982.6770000000001</v>
      </c>
    </row>
    <row r="21" spans="1:32" x14ac:dyDescent="0.2">
      <c r="A21" s="97" t="s">
        <v>140</v>
      </c>
      <c r="B21" s="98" t="s">
        <v>138</v>
      </c>
      <c r="C21" s="129">
        <v>2971.0520000000001</v>
      </c>
      <c r="D21" s="129">
        <v>2936.6579999999999</v>
      </c>
      <c r="E21" s="129">
        <v>3190.2170000000001</v>
      </c>
      <c r="F21" s="129">
        <v>3366.0070000000001</v>
      </c>
      <c r="G21" s="129">
        <v>3151.0459999999998</v>
      </c>
      <c r="H21" s="129">
        <v>3167.3829999999998</v>
      </c>
      <c r="I21" s="129">
        <v>3447.6930000000002</v>
      </c>
      <c r="J21" s="129">
        <v>3570.6509999999998</v>
      </c>
      <c r="K21" s="129">
        <v>3836.3429999999998</v>
      </c>
      <c r="L21" s="129">
        <v>3998.8539999999998</v>
      </c>
      <c r="M21" s="129">
        <v>4258.527</v>
      </c>
      <c r="N21" s="129">
        <v>4092.4569999999999</v>
      </c>
      <c r="O21" s="129">
        <v>4225.7330000000002</v>
      </c>
      <c r="P21" s="129">
        <v>4809.5680000000002</v>
      </c>
      <c r="Q21" s="129">
        <v>4888.1719999999996</v>
      </c>
      <c r="R21" s="129">
        <v>4791.1769999999997</v>
      </c>
      <c r="S21" s="129">
        <v>4965.63</v>
      </c>
      <c r="T21" s="129">
        <v>5001.5519999999997</v>
      </c>
      <c r="U21" s="129">
        <v>4959.5630000000001</v>
      </c>
      <c r="V21" s="129">
        <v>4806.1049999999996</v>
      </c>
      <c r="W21" s="129">
        <v>4775.8190000000004</v>
      </c>
      <c r="X21" s="129">
        <v>5015.143</v>
      </c>
      <c r="Y21" s="129">
        <v>4957.2700000000004</v>
      </c>
      <c r="Z21" s="129">
        <v>5016.2420000000002</v>
      </c>
      <c r="AA21" s="129">
        <v>5234.9530000000004</v>
      </c>
      <c r="AB21" s="129">
        <v>5469.4989999999998</v>
      </c>
      <c r="AC21" s="129">
        <v>5570.6030000000001</v>
      </c>
      <c r="AD21" s="129">
        <v>5500.7830000000004</v>
      </c>
      <c r="AE21" s="129">
        <v>5419.7449999999999</v>
      </c>
      <c r="AF21" s="129">
        <v>5395.8249999999998</v>
      </c>
    </row>
    <row r="22" spans="1:32" x14ac:dyDescent="0.2">
      <c r="A22" s="97" t="s">
        <v>201</v>
      </c>
      <c r="B22" s="99" t="s">
        <v>201</v>
      </c>
      <c r="C22" s="111">
        <v>0.17199999999999999</v>
      </c>
      <c r="D22" s="107">
        <v>0.25800000000000001</v>
      </c>
      <c r="E22" s="111">
        <v>0.17199999999999999</v>
      </c>
      <c r="F22" s="111">
        <v>0.34399999999999997</v>
      </c>
      <c r="G22" s="111">
        <v>0.60199999999999998</v>
      </c>
      <c r="H22" s="111">
        <v>0.77400000000000002</v>
      </c>
      <c r="I22" s="111">
        <v>2.8370000000000002</v>
      </c>
      <c r="J22" s="111">
        <v>10.146000000000001</v>
      </c>
      <c r="K22" s="111">
        <v>19.861999999999998</v>
      </c>
      <c r="L22" s="111">
        <v>34.652000000000001</v>
      </c>
      <c r="M22" s="111">
        <v>48.408999999999999</v>
      </c>
      <c r="N22" s="111">
        <v>101.376</v>
      </c>
      <c r="O22" s="111">
        <v>120.72199999999999</v>
      </c>
      <c r="P22" s="111">
        <v>125.36499999999999</v>
      </c>
      <c r="Q22" s="111">
        <v>158.774</v>
      </c>
      <c r="R22" s="111">
        <v>201.49600000000001</v>
      </c>
      <c r="S22" s="111">
        <v>255.43700000000001</v>
      </c>
      <c r="T22" s="111">
        <v>346.892</v>
      </c>
      <c r="U22" s="111">
        <v>417.99799999999999</v>
      </c>
      <c r="V22" s="111">
        <v>562.58500000000004</v>
      </c>
      <c r="W22" s="111">
        <v>784.68799999999999</v>
      </c>
      <c r="X22" s="111">
        <v>847.49599999999998</v>
      </c>
      <c r="Y22" s="111">
        <v>1152.8050000000001</v>
      </c>
      <c r="Z22" s="111">
        <v>1280.9079999999999</v>
      </c>
      <c r="AA22" s="111">
        <v>1305.0999999999999</v>
      </c>
      <c r="AB22" s="111">
        <v>1276.3440000000001</v>
      </c>
      <c r="AC22" s="111">
        <v>1520.952</v>
      </c>
      <c r="AD22" s="111">
        <v>1525.53</v>
      </c>
      <c r="AE22" s="111">
        <v>1523.3389999999999</v>
      </c>
      <c r="AF22" s="107">
        <v>1737.0630000000001</v>
      </c>
    </row>
    <row r="23" spans="1:32" x14ac:dyDescent="0.2">
      <c r="A23" s="97" t="s">
        <v>202</v>
      </c>
      <c r="B23" s="130" t="s">
        <v>202</v>
      </c>
      <c r="C23" s="111">
        <v>5.1690000000000005</v>
      </c>
      <c r="D23" s="137">
        <v>5.8999999999999995</v>
      </c>
      <c r="E23" s="111">
        <v>6.8879999999999999</v>
      </c>
      <c r="F23" s="111">
        <v>7.7050000000000001</v>
      </c>
      <c r="G23" s="111">
        <v>7.8249999999999993</v>
      </c>
      <c r="H23" s="111">
        <v>8.1159999999999997</v>
      </c>
      <c r="I23" s="111">
        <v>8.322000000000001</v>
      </c>
      <c r="J23" s="111">
        <v>8.527000000000001</v>
      </c>
      <c r="K23" s="111">
        <v>11.024999999999999</v>
      </c>
      <c r="L23" s="111">
        <v>11.279</v>
      </c>
      <c r="M23" s="111">
        <v>12.439</v>
      </c>
      <c r="N23" s="111">
        <v>13.743</v>
      </c>
      <c r="O23" s="111">
        <v>15.802</v>
      </c>
      <c r="P23" s="111">
        <v>18.138000000000002</v>
      </c>
      <c r="Q23" s="111">
        <v>20.980999999999998</v>
      </c>
      <c r="R23" s="111">
        <v>29.990000000000002</v>
      </c>
      <c r="S23" s="111">
        <v>37.808999999999997</v>
      </c>
      <c r="T23" s="111">
        <v>55.561000000000007</v>
      </c>
      <c r="U23" s="111">
        <v>83.468999999999994</v>
      </c>
      <c r="V23" s="111">
        <v>143.101</v>
      </c>
      <c r="W23" s="111">
        <v>297.99299999999999</v>
      </c>
      <c r="X23" s="111">
        <v>1068.6590000000001</v>
      </c>
      <c r="Y23" s="111">
        <v>1777.162</v>
      </c>
      <c r="Z23" s="111">
        <v>2024.482</v>
      </c>
      <c r="AA23" s="111">
        <v>2097.59</v>
      </c>
      <c r="AB23" s="111">
        <v>2162.6750000000002</v>
      </c>
      <c r="AC23" s="111">
        <v>2100.8249999999998</v>
      </c>
      <c r="AD23" s="111">
        <v>2305</v>
      </c>
      <c r="AE23" s="111">
        <v>2166.444</v>
      </c>
      <c r="AF23" s="107">
        <v>2264.9870000000001</v>
      </c>
    </row>
    <row r="24" spans="1:32" x14ac:dyDescent="0.2">
      <c r="A24" s="97" t="s">
        <v>203</v>
      </c>
      <c r="B24" s="131" t="s">
        <v>156</v>
      </c>
      <c r="C24" s="107">
        <v>0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2650.386</v>
      </c>
      <c r="AE24" s="107">
        <v>2596.1559999999999</v>
      </c>
      <c r="AF24" s="107">
        <v>2498.46</v>
      </c>
    </row>
    <row r="25" spans="1:32" x14ac:dyDescent="0.2">
      <c r="A25" s="105" t="s">
        <v>204</v>
      </c>
      <c r="B25" s="106" t="s">
        <v>204</v>
      </c>
      <c r="C25" s="107">
        <v>764.45</v>
      </c>
      <c r="D25" s="107">
        <v>909.11900000000003</v>
      </c>
      <c r="E25" s="107">
        <v>1070.221</v>
      </c>
      <c r="F25" s="107">
        <v>1012.826</v>
      </c>
      <c r="G25" s="107">
        <v>1219.9290000000001</v>
      </c>
      <c r="H25" s="107">
        <v>1209.587</v>
      </c>
      <c r="I25" s="107">
        <v>1167.598</v>
      </c>
      <c r="J25" s="107">
        <v>1304.3610000000001</v>
      </c>
      <c r="K25" s="107">
        <v>1353.11</v>
      </c>
      <c r="L25" s="107">
        <v>1492.261</v>
      </c>
      <c r="M25" s="107">
        <v>1695.0940000000001</v>
      </c>
      <c r="N25" s="107">
        <v>1752.713</v>
      </c>
      <c r="O25" s="107">
        <v>2699.9090000000001</v>
      </c>
      <c r="P25" s="107">
        <v>4202.0349999999999</v>
      </c>
      <c r="Q25" s="107">
        <v>3190.3560000000002</v>
      </c>
      <c r="R25" s="107">
        <v>4926.7460000000001</v>
      </c>
      <c r="S25" s="107">
        <v>5690.0359999999991</v>
      </c>
      <c r="T25" s="107">
        <v>7453.9549999999999</v>
      </c>
      <c r="U25" s="107">
        <v>8872.3129999999983</v>
      </c>
      <c r="V25" s="107">
        <v>8741.9320000000007</v>
      </c>
      <c r="W25" s="107">
        <v>8333.2950000000001</v>
      </c>
      <c r="X25" s="107">
        <v>6287.174</v>
      </c>
      <c r="Y25" s="107">
        <v>8441.2720000000008</v>
      </c>
      <c r="Z25" s="107">
        <v>8889.2659999999996</v>
      </c>
      <c r="AA25" s="107">
        <v>8110.5380000000005</v>
      </c>
      <c r="AB25" s="107">
        <v>8619.9630000000016</v>
      </c>
      <c r="AC25" s="107">
        <v>8485.3349999999991</v>
      </c>
      <c r="AD25" s="107">
        <v>9052.393</v>
      </c>
      <c r="AE25" s="107">
        <v>8556.3559999999998</v>
      </c>
      <c r="AF25" s="107">
        <v>8559.9750000000004</v>
      </c>
    </row>
    <row r="26" spans="1:32" x14ac:dyDescent="0.2">
      <c r="A26" s="109" t="s">
        <v>205</v>
      </c>
      <c r="B26" s="110" t="s">
        <v>205</v>
      </c>
      <c r="C26" s="111">
        <v>0</v>
      </c>
      <c r="D26" s="138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252.74700000000001</v>
      </c>
      <c r="R26" s="111">
        <v>176.74600000000001</v>
      </c>
      <c r="S26" s="111">
        <v>197.072</v>
      </c>
      <c r="T26" s="111">
        <v>178.51300000000001</v>
      </c>
      <c r="U26" s="111">
        <v>745.87</v>
      </c>
      <c r="V26" s="111">
        <v>1435.1320000000001</v>
      </c>
      <c r="W26" s="111">
        <v>1991.3330000000001</v>
      </c>
      <c r="X26" s="111">
        <v>1920.4560000000001</v>
      </c>
      <c r="Y26" s="111">
        <v>1970.0619999999999</v>
      </c>
      <c r="Z26" s="111">
        <v>1978.8679999999999</v>
      </c>
      <c r="AA26" s="111">
        <v>1910.6279999999999</v>
      </c>
      <c r="AB26" s="111">
        <v>2107.2730000000001</v>
      </c>
      <c r="AC26" s="111">
        <v>1946.0070000000001</v>
      </c>
      <c r="AD26" s="111">
        <v>1923.5809999999999</v>
      </c>
      <c r="AE26" s="111">
        <v>2086.0230000000001</v>
      </c>
      <c r="AF26" s="138">
        <v>2186.9399999999996</v>
      </c>
    </row>
    <row r="27" spans="1:32" ht="15" thickBot="1" x14ac:dyDescent="0.25">
      <c r="A27" s="97" t="s">
        <v>206</v>
      </c>
      <c r="B27" s="132" t="s">
        <v>172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</row>
    <row r="28" spans="1:32" x14ac:dyDescent="0.2">
      <c r="A28" s="97" t="s">
        <v>182</v>
      </c>
      <c r="B28" s="115" t="s">
        <v>180</v>
      </c>
      <c r="C28" s="20">
        <v>1.0029999999999999</v>
      </c>
      <c r="D28" s="20">
        <v>2.9140000000000001</v>
      </c>
      <c r="E28" s="20">
        <v>4.0599999999999996</v>
      </c>
      <c r="F28" s="20">
        <v>3.6070000000000002</v>
      </c>
      <c r="G28" s="20">
        <v>10.032</v>
      </c>
      <c r="H28" s="20">
        <v>22.619</v>
      </c>
      <c r="I28" s="20">
        <v>46.981000000000002</v>
      </c>
      <c r="J28" s="20">
        <v>97.784000000000006</v>
      </c>
      <c r="K28" s="20">
        <v>142.42400000000001</v>
      </c>
      <c r="L28" s="20">
        <v>148.51400000000001</v>
      </c>
      <c r="M28" s="20">
        <v>130.88800000000001</v>
      </c>
      <c r="N28" s="20">
        <v>157.184</v>
      </c>
      <c r="O28" s="20">
        <v>216.036</v>
      </c>
      <c r="P28" s="20">
        <v>255.35</v>
      </c>
      <c r="Q28" s="20">
        <v>318.93099999999998</v>
      </c>
      <c r="R28" s="20">
        <v>323.851</v>
      </c>
      <c r="S28" s="20">
        <v>358.86599999999999</v>
      </c>
      <c r="T28" s="20">
        <v>387.88600000000002</v>
      </c>
      <c r="U28" s="20">
        <v>409.97899999999998</v>
      </c>
      <c r="V28" s="20">
        <v>426.65</v>
      </c>
      <c r="W28" s="20">
        <v>507.548</v>
      </c>
      <c r="X28" s="20">
        <v>1103.8979999999999</v>
      </c>
      <c r="Y28" s="20">
        <v>1178.752</v>
      </c>
      <c r="Z28" s="20">
        <v>1815.539</v>
      </c>
      <c r="AA28" s="20">
        <v>1961.0440000000001</v>
      </c>
      <c r="AB28" s="20">
        <v>1871.4770000000001</v>
      </c>
      <c r="AC28" s="20">
        <v>1875.06</v>
      </c>
      <c r="AD28" s="20">
        <v>1897.7</v>
      </c>
      <c r="AE28" s="20">
        <v>1892.15</v>
      </c>
      <c r="AF28" s="20">
        <v>2013.1890000000001</v>
      </c>
    </row>
    <row r="29" spans="1:32" x14ac:dyDescent="0.2">
      <c r="A29" s="97" t="s">
        <v>207</v>
      </c>
      <c r="B29" s="6" t="s">
        <v>185</v>
      </c>
      <c r="C29" s="20">
        <v>11.226000000000001</v>
      </c>
      <c r="D29" s="20">
        <v>23.812999999999999</v>
      </c>
      <c r="E29" s="20">
        <v>21.495999999999999</v>
      </c>
      <c r="F29" s="20">
        <v>23.001000000000001</v>
      </c>
      <c r="G29" s="20">
        <v>24.506</v>
      </c>
      <c r="H29" s="20">
        <v>62.1</v>
      </c>
      <c r="I29" s="20">
        <v>66.876999999999995</v>
      </c>
      <c r="J29" s="20">
        <v>85.984999999999999</v>
      </c>
      <c r="K29" s="20">
        <v>136.381</v>
      </c>
      <c r="L29" s="20">
        <v>187.16</v>
      </c>
      <c r="M29" s="20">
        <v>167.001</v>
      </c>
      <c r="N29" s="20">
        <v>198.648</v>
      </c>
      <c r="O29" s="20">
        <v>213.12200000000001</v>
      </c>
      <c r="P29" s="20">
        <v>345.77699999999999</v>
      </c>
      <c r="Q29" s="20">
        <v>493.05</v>
      </c>
      <c r="R29" s="20">
        <v>555.53200000000004</v>
      </c>
      <c r="S29" s="20">
        <v>640.70399999999995</v>
      </c>
      <c r="T29" s="20">
        <v>700.03300000000002</v>
      </c>
      <c r="U29" s="20">
        <v>639.05600000000004</v>
      </c>
      <c r="V29" s="20">
        <v>685.98900000000003</v>
      </c>
      <c r="W29" s="20">
        <v>778.375</v>
      </c>
      <c r="X29" s="20">
        <v>842.98299999999995</v>
      </c>
      <c r="Y29" s="20">
        <v>806.82100000000003</v>
      </c>
      <c r="Z29" s="20">
        <v>827.625</v>
      </c>
      <c r="AA29" s="20">
        <v>858.43600000000004</v>
      </c>
      <c r="AB29" s="20">
        <v>845.96799999999996</v>
      </c>
      <c r="AC29" s="20">
        <v>870.66499999999996</v>
      </c>
      <c r="AD29" s="20">
        <v>853.19299999999998</v>
      </c>
      <c r="AE29" s="20">
        <v>846.62900000000002</v>
      </c>
      <c r="AF29" s="20">
        <v>873.01199999999994</v>
      </c>
    </row>
    <row r="30" spans="1:32" x14ac:dyDescent="0.2">
      <c r="A30" s="116" t="s">
        <v>208</v>
      </c>
      <c r="B30" s="6" t="s">
        <v>190</v>
      </c>
      <c r="C30" s="20">
        <v>164.25399999999999</v>
      </c>
      <c r="D30" s="20">
        <v>141.13399999999999</v>
      </c>
      <c r="E30" s="20">
        <v>113.452</v>
      </c>
      <c r="F30" s="20">
        <v>107.982</v>
      </c>
      <c r="G30" s="20">
        <v>109.43899999999999</v>
      </c>
      <c r="H30" s="20">
        <v>162.10499999999999</v>
      </c>
      <c r="I30" s="20">
        <v>171.96899999999999</v>
      </c>
      <c r="J30" s="20">
        <v>191.077</v>
      </c>
      <c r="K30" s="20">
        <v>241.47300000000001</v>
      </c>
      <c r="L30" s="20">
        <v>346.75599999999997</v>
      </c>
      <c r="M30" s="20">
        <v>258.52699999999999</v>
      </c>
      <c r="N30" s="20">
        <v>293.39800000000002</v>
      </c>
      <c r="O30" s="20">
        <v>295.38099999999997</v>
      </c>
      <c r="P30" s="20">
        <v>476.21100000000001</v>
      </c>
      <c r="Q30" s="20">
        <v>656.08600000000001</v>
      </c>
      <c r="R30" s="20">
        <v>672.75699999999995</v>
      </c>
      <c r="S30" s="20">
        <v>766.00300000000004</v>
      </c>
      <c r="T30" s="20">
        <v>825.71400000000006</v>
      </c>
      <c r="U30" s="20">
        <v>751.95899999999995</v>
      </c>
      <c r="V30" s="20">
        <v>802.37900000000002</v>
      </c>
      <c r="W30" s="20">
        <v>1041.058</v>
      </c>
      <c r="X30" s="20">
        <v>1135.1389999999999</v>
      </c>
      <c r="Y30" s="20">
        <v>1132.2729999999999</v>
      </c>
      <c r="Z30" s="20">
        <v>1137.981</v>
      </c>
      <c r="AA30" s="20">
        <v>1157.758</v>
      </c>
      <c r="AB30" s="20">
        <v>1149.2070000000001</v>
      </c>
      <c r="AC30" s="20">
        <v>1183.123</v>
      </c>
      <c r="AD30" s="20">
        <v>1134.201</v>
      </c>
      <c r="AE30" s="20">
        <v>1132.9839999999999</v>
      </c>
      <c r="AF30" s="20">
        <v>1182.3309999999999</v>
      </c>
    </row>
    <row r="31" spans="1:32" x14ac:dyDescent="0.2">
      <c r="A31" s="95" t="s">
        <v>209</v>
      </c>
      <c r="B31" s="6" t="s">
        <v>192</v>
      </c>
      <c r="C31" s="20">
        <v>2979.7939999999999</v>
      </c>
      <c r="D31" s="20">
        <v>3016.509</v>
      </c>
      <c r="E31" s="20">
        <v>3035.2539999999999</v>
      </c>
      <c r="F31" s="20">
        <v>3390.5419999999999</v>
      </c>
      <c r="G31" s="20">
        <v>3232.9319999999998</v>
      </c>
      <c r="H31" s="20">
        <v>3218.143</v>
      </c>
      <c r="I31" s="20">
        <v>3214.875</v>
      </c>
      <c r="J31" s="20">
        <v>3338.951</v>
      </c>
      <c r="K31" s="20">
        <v>3502.3220000000001</v>
      </c>
      <c r="L31" s="20">
        <v>3612.21</v>
      </c>
      <c r="M31" s="20">
        <v>3813.1559999999999</v>
      </c>
      <c r="N31" s="20">
        <v>4159.6729999999998</v>
      </c>
      <c r="O31" s="20">
        <v>4350.5590000000002</v>
      </c>
      <c r="P31" s="20">
        <v>4382.4589999999998</v>
      </c>
      <c r="Q31" s="20">
        <v>3923.904</v>
      </c>
      <c r="R31" s="20">
        <v>4226.5690000000004</v>
      </c>
      <c r="S31" s="20">
        <v>3868.0140000000001</v>
      </c>
      <c r="T31" s="20">
        <v>3979.6219999999998</v>
      </c>
      <c r="U31" s="20">
        <v>3442.39</v>
      </c>
      <c r="V31" s="20">
        <v>3865.7779999999998</v>
      </c>
      <c r="W31" s="20">
        <v>3797.0770000000002</v>
      </c>
      <c r="X31" s="20">
        <v>3932.2440000000001</v>
      </c>
      <c r="Y31" s="20">
        <v>3706.1909999999998</v>
      </c>
      <c r="Z31" s="20">
        <v>3623.2159999999999</v>
      </c>
      <c r="AA31" s="20">
        <v>3758.8989999999999</v>
      </c>
      <c r="AB31" s="20">
        <v>3987.79</v>
      </c>
      <c r="AC31" s="20">
        <v>3183.7489999999998</v>
      </c>
      <c r="AD31" s="20">
        <v>3246.8310000000001</v>
      </c>
      <c r="AE31" s="20">
        <v>3774.616</v>
      </c>
      <c r="AF31" s="20">
        <v>3279.556</v>
      </c>
    </row>
    <row r="32" spans="1:32" x14ac:dyDescent="0.2">
      <c r="B32" s="6" t="s">
        <v>193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</row>
    <row r="33" spans="1:32" x14ac:dyDescent="0.2">
      <c r="A33" s="117" t="s">
        <v>210</v>
      </c>
      <c r="B33" s="6" t="s">
        <v>191</v>
      </c>
      <c r="C33" s="20">
        <v>0</v>
      </c>
      <c r="D33" s="118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18">
        <v>0</v>
      </c>
    </row>
    <row r="35" spans="1:32" x14ac:dyDescent="0.2">
      <c r="B35" s="1"/>
    </row>
    <row r="36" spans="1:32" x14ac:dyDescent="0.2">
      <c r="B36" s="97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</row>
    <row r="37" spans="1:32" x14ac:dyDescent="0.2">
      <c r="B37" s="41" t="s">
        <v>216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</row>
    <row r="38" spans="1:32" x14ac:dyDescent="0.2">
      <c r="B38" s="101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1:32" x14ac:dyDescent="0.2">
      <c r="B39" s="134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</row>
    <row r="57" spans="2:2" x14ac:dyDescent="0.2">
      <c r="B57" s="41" t="s">
        <v>217</v>
      </c>
    </row>
    <row r="78" spans="2:6" x14ac:dyDescent="0.2">
      <c r="B78" s="41" t="s">
        <v>220</v>
      </c>
    </row>
    <row r="80" spans="2:6" ht="45.75" thickBot="1" x14ac:dyDescent="0.25">
      <c r="B80" s="119" t="s">
        <v>213</v>
      </c>
      <c r="C80" s="120">
        <v>1991</v>
      </c>
      <c r="D80" s="120">
        <v>2019</v>
      </c>
      <c r="E80" s="9" t="s">
        <v>214</v>
      </c>
      <c r="F80" s="121" t="s">
        <v>215</v>
      </c>
    </row>
    <row r="81" spans="1:6" x14ac:dyDescent="0.2">
      <c r="A81" s="97" t="s">
        <v>137</v>
      </c>
      <c r="B81" s="122" t="s">
        <v>137</v>
      </c>
      <c r="C81" s="25">
        <v>3631.9</v>
      </c>
      <c r="D81" s="25">
        <v>3982.6770000000001</v>
      </c>
      <c r="E81" s="135">
        <f>D81/$D$91</f>
        <v>0.13495051932547869</v>
      </c>
      <c r="F81" s="25">
        <f>D81-C81</f>
        <v>350.77700000000004</v>
      </c>
    </row>
    <row r="82" spans="1:6" x14ac:dyDescent="0.2">
      <c r="A82" s="97" t="s">
        <v>140</v>
      </c>
      <c r="B82" s="122" t="s">
        <v>140</v>
      </c>
      <c r="C82" s="25">
        <v>2936.6579999999999</v>
      </c>
      <c r="D82" s="25">
        <v>5395.8249999999998</v>
      </c>
      <c r="E82" s="135">
        <f t="shared" ref="E82:E91" si="0">D82/$D$91</f>
        <v>0.18283415550379831</v>
      </c>
      <c r="F82" s="25">
        <f t="shared" ref="F82:F90" si="1">D82-C82</f>
        <v>2459.1669999999999</v>
      </c>
    </row>
    <row r="83" spans="1:6" x14ac:dyDescent="0.2">
      <c r="A83" s="97" t="s">
        <v>201</v>
      </c>
      <c r="B83" s="122" t="s">
        <v>201</v>
      </c>
      <c r="C83" s="25">
        <v>0.25800000000000001</v>
      </c>
      <c r="D83" s="25">
        <v>1737.0630000000001</v>
      </c>
      <c r="E83" s="135">
        <f t="shared" si="0"/>
        <v>5.885929337254163E-2</v>
      </c>
      <c r="F83" s="25">
        <f t="shared" si="1"/>
        <v>1736.8050000000001</v>
      </c>
    </row>
    <row r="84" spans="1:6" x14ac:dyDescent="0.2">
      <c r="A84" s="97" t="s">
        <v>202</v>
      </c>
      <c r="B84" s="122" t="s">
        <v>202</v>
      </c>
      <c r="C84" s="25">
        <v>5.8999999999999995</v>
      </c>
      <c r="D84" s="25">
        <v>2264.9870000000001</v>
      </c>
      <c r="E84" s="135">
        <f t="shared" si="0"/>
        <v>7.674766794180346E-2</v>
      </c>
      <c r="F84" s="25">
        <f t="shared" si="1"/>
        <v>2259.087</v>
      </c>
    </row>
    <row r="85" spans="1:6" x14ac:dyDescent="0.2">
      <c r="A85" s="97" t="s">
        <v>203</v>
      </c>
      <c r="B85" s="122" t="s">
        <v>203</v>
      </c>
      <c r="C85" s="25">
        <v>0</v>
      </c>
      <c r="D85" s="25">
        <v>2498.46</v>
      </c>
      <c r="E85" s="135">
        <f t="shared" si="0"/>
        <v>8.4658754529663205E-2</v>
      </c>
      <c r="F85" s="25">
        <f t="shared" si="1"/>
        <v>2498.46</v>
      </c>
    </row>
    <row r="86" spans="1:6" x14ac:dyDescent="0.2">
      <c r="A86" s="105" t="s">
        <v>204</v>
      </c>
      <c r="B86" s="122" t="s">
        <v>204</v>
      </c>
      <c r="C86" s="25">
        <v>909.11900000000003</v>
      </c>
      <c r="D86" s="25">
        <v>8559.9750000000004</v>
      </c>
      <c r="E86" s="135">
        <f t="shared" si="0"/>
        <v>0.2900493993520224</v>
      </c>
      <c r="F86" s="25">
        <f t="shared" si="1"/>
        <v>7650.8560000000007</v>
      </c>
    </row>
    <row r="87" spans="1:6" x14ac:dyDescent="0.2">
      <c r="A87" s="109" t="s">
        <v>205</v>
      </c>
      <c r="B87" s="122" t="s">
        <v>205</v>
      </c>
      <c r="C87" s="25">
        <v>0</v>
      </c>
      <c r="D87" s="25">
        <v>2186.9399999999996</v>
      </c>
      <c r="E87" s="135">
        <f t="shared" si="0"/>
        <v>7.410309415844224E-2</v>
      </c>
      <c r="F87" s="25">
        <f t="shared" si="1"/>
        <v>2186.9399999999996</v>
      </c>
    </row>
    <row r="88" spans="1:6" x14ac:dyDescent="0.2">
      <c r="A88" s="97" t="s">
        <v>206</v>
      </c>
      <c r="B88" s="122" t="s">
        <v>206</v>
      </c>
      <c r="C88" s="25">
        <v>0</v>
      </c>
      <c r="D88" s="25">
        <v>0</v>
      </c>
      <c r="E88" s="135">
        <f t="shared" si="0"/>
        <v>0</v>
      </c>
      <c r="F88" s="25">
        <f t="shared" si="1"/>
        <v>0</v>
      </c>
    </row>
    <row r="89" spans="1:6" x14ac:dyDescent="0.2">
      <c r="A89" s="97" t="s">
        <v>182</v>
      </c>
      <c r="B89" s="122" t="s">
        <v>182</v>
      </c>
      <c r="C89" s="25">
        <v>2.9140000000000001</v>
      </c>
      <c r="D89" s="25">
        <v>2013.1890000000001</v>
      </c>
      <c r="E89" s="135">
        <f t="shared" si="0"/>
        <v>6.8215650189644081E-2</v>
      </c>
      <c r="F89" s="25">
        <f t="shared" si="1"/>
        <v>2010.2750000000001</v>
      </c>
    </row>
    <row r="90" spans="1:6" x14ac:dyDescent="0.2">
      <c r="A90" s="97" t="s">
        <v>207</v>
      </c>
      <c r="B90" s="122" t="s">
        <v>207</v>
      </c>
      <c r="C90" s="25">
        <v>23.812999999999999</v>
      </c>
      <c r="D90" s="25">
        <v>873.01199999999994</v>
      </c>
      <c r="E90" s="135">
        <f t="shared" si="0"/>
        <v>2.9581465626606119E-2</v>
      </c>
      <c r="F90" s="25">
        <f t="shared" si="1"/>
        <v>849.19899999999996</v>
      </c>
    </row>
    <row r="91" spans="1:6" x14ac:dyDescent="0.2">
      <c r="B91" s="124" t="s">
        <v>122</v>
      </c>
      <c r="C91" s="125">
        <f>SUM(C81:C90)</f>
        <v>7510.561999999999</v>
      </c>
      <c r="D91" s="125">
        <f>SUM(D81:D90)</f>
        <v>29512.127999999997</v>
      </c>
      <c r="E91" s="136">
        <f t="shared" si="0"/>
        <v>1</v>
      </c>
      <c r="F91" s="125">
        <f>D91-C91</f>
        <v>22001.565999999999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Fonte dati</vt:lpstr>
      <vt:lpstr>Tab 3.1, Graf 3.1-3.2-3.3-3.4</vt:lpstr>
      <vt:lpstr>Graf 3.5</vt:lpstr>
      <vt:lpstr>Graf 3.6</vt:lpstr>
      <vt:lpstr>Tab 3.2, Graf 3.7-3.9</vt:lpstr>
      <vt:lpstr>Tab 3.3, Graf. 3.8-3.10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2021-12-01T08:37:59Z</dcterms:created>
  <dcterms:modified xsi:type="dcterms:W3CDTF">2021-12-01T10:23:21Z</dcterms:modified>
</cp:coreProperties>
</file>