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tiziana.valentino\seadrive_root\tiziana\My Libraries\La Mia Libreria\Statistica\DATI\Dati_Pubblicazioni_Aree_Tematiche_Altro\Energia\2025\DATI x sito\"/>
    </mc:Choice>
  </mc:AlternateContent>
  <xr:revisionPtr revIDLastSave="0" documentId="13_ncr:1_{0462412B-2D81-482A-B89C-D58AEA67807F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Tab 6.1" sheetId="2" r:id="rId1"/>
    <sheet name="Graf 6.1" sheetId="3" r:id="rId2"/>
    <sheet name="Tab 6.2-6.4 Graf 6.2-6.5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4" l="1"/>
  <c r="F24" i="4"/>
  <c r="G24" i="4"/>
  <c r="H24" i="4"/>
  <c r="I24" i="4"/>
  <c r="J24" i="4"/>
  <c r="K24" i="4"/>
  <c r="L24" i="4"/>
  <c r="M24" i="4"/>
  <c r="AE23" i="4"/>
  <c r="AJ69" i="4"/>
  <c r="AI69" i="4"/>
  <c r="AH69" i="4"/>
  <c r="AG69" i="4"/>
  <c r="AF69" i="4"/>
  <c r="AE69" i="4"/>
  <c r="AD69" i="4"/>
  <c r="AC69" i="4"/>
  <c r="AB69" i="4"/>
  <c r="AA69" i="4"/>
  <c r="Z69" i="4"/>
  <c r="AG42" i="4"/>
  <c r="AF42" i="4"/>
  <c r="AE42" i="4"/>
  <c r="AD42" i="4"/>
  <c r="AC42" i="4"/>
  <c r="AB42" i="4"/>
  <c r="AA42" i="4"/>
  <c r="Z42" i="4"/>
  <c r="Y42" i="4"/>
  <c r="AJ31" i="4"/>
  <c r="AI31" i="4"/>
  <c r="AH31" i="4"/>
  <c r="AG23" i="4"/>
  <c r="AF23" i="4"/>
  <c r="AG15" i="4"/>
  <c r="AF15" i="4"/>
  <c r="AE15" i="4"/>
  <c r="AD15" i="4"/>
  <c r="AC15" i="4"/>
  <c r="AB15" i="4"/>
  <c r="AA15" i="4"/>
  <c r="Z15" i="4"/>
  <c r="Y15" i="4"/>
  <c r="E27" i="2"/>
  <c r="E29" i="2" s="1"/>
  <c r="D27" i="2"/>
  <c r="D29" i="2" s="1"/>
  <c r="C27" i="2"/>
  <c r="C29" i="2" s="1"/>
</calcChain>
</file>

<file path=xl/sharedStrings.xml><?xml version="1.0" encoding="utf-8"?>
<sst xmlns="http://schemas.openxmlformats.org/spreadsheetml/2006/main" count="228" uniqueCount="101">
  <si>
    <t>Tabella 6.1: Consumi finali lordi di energia da fonti rinnovabili in Abruzzo per settore di utilizzo e fonte (ktep). Anni 2021-2023</t>
  </si>
  <si>
    <t>Settore</t>
  </si>
  <si>
    <t>Energia elettrica prodotta da fonti rinnovabili (settore Elettrico)</t>
  </si>
  <si>
    <t xml:space="preserve">   Idraulica (normalizzata)</t>
  </si>
  <si>
    <t xml:space="preserve">   Eolica (normalizzata)</t>
  </si>
  <si>
    <t xml:space="preserve">   Solare </t>
  </si>
  <si>
    <t xml:space="preserve">   Geotermica </t>
  </si>
  <si>
    <t xml:space="preserve">   Biomasse solide e rifiuti rinnovabili</t>
  </si>
  <si>
    <t xml:space="preserve">   Biogas</t>
  </si>
  <si>
    <t xml:space="preserve">   Bioliquidi sostenibili</t>
  </si>
  <si>
    <t>Consumi finali di energia da FER (settore Termico)</t>
  </si>
  <si>
    <t xml:space="preserve">   Solare termica</t>
  </si>
  <si>
    <t xml:space="preserve">   Geotermica</t>
  </si>
  <si>
    <t xml:space="preserve">   Energia ambiente per riscaldamento e acqua calda sanitaria</t>
  </si>
  <si>
    <t xml:space="preserve">   Energia ambiente per raffrescamento</t>
  </si>
  <si>
    <t>Calore derivato prodotto da fonti rinnovabili (settore Termico)</t>
  </si>
  <si>
    <t xml:space="preserve">   Biogas </t>
  </si>
  <si>
    <t>CFL di energia da fonti rinnovabili da FER
(escluso il settore Trasporti)</t>
  </si>
  <si>
    <t>Consumi finali lordi di energia (CFL)</t>
  </si>
  <si>
    <t>Quota dei Consumi Finali Lordi di energia coperta da fonti rinnovabili (%)</t>
  </si>
  <si>
    <t>NB: mancate quadrature nella tabella derivano da arrotondamenti sui dati sottostanti.</t>
  </si>
  <si>
    <t>(*) Fino al 2020 viene applicata la metodologia di monitoraggio definita dalla direttiva 2009/28/CE (RED I); a partire dal 2021 viene invece applicata quella definita dalla direttiva (UE) 2018/2001 (RED II). Le variazioni tra il 2021 e gli anni precedenti possono pertanto essere legate ad aspetti metodologici, oltre che all'andamento effettivo dei fenomeni oggetto di rilevazione.</t>
  </si>
  <si>
    <t>Consumi finali di energia da FER (settore termico)</t>
  </si>
  <si>
    <t>Consumi finali lordi di calore derivato</t>
  </si>
  <si>
    <t>Consumi finali lordi di energia elettrica</t>
  </si>
  <si>
    <t>Consumi finali della frazione non biodegradabile dei rifiuti</t>
  </si>
  <si>
    <t>Consumi finali di prodotti petroliferi</t>
  </si>
  <si>
    <t>Olio combustibile</t>
  </si>
  <si>
    <t>Gasolio</t>
  </si>
  <si>
    <t>GPL</t>
  </si>
  <si>
    <t>Benzine</t>
  </si>
  <si>
    <t>Coke di petrolio</t>
  </si>
  <si>
    <t>Distillati leggeri</t>
  </si>
  <si>
    <t>Carboturbo</t>
  </si>
  <si>
    <t>Gas di raffineria</t>
  </si>
  <si>
    <t>Consumi finali di carbone e prodotti derivati</t>
  </si>
  <si>
    <t>Carbone</t>
  </si>
  <si>
    <t>Lignite</t>
  </si>
  <si>
    <t>Coke da cokeria</t>
  </si>
  <si>
    <t>Gas da cokeria</t>
  </si>
  <si>
    <t>Gas da altoforno</t>
  </si>
  <si>
    <t>Consumi finali di gas</t>
  </si>
  <si>
    <t>Gas naturale</t>
  </si>
  <si>
    <t>Altri gas</t>
  </si>
  <si>
    <t>CFL FER/ CFL (Dato rilevato RED I) (%)</t>
  </si>
  <si>
    <t>Dato rilevato
(Consumi finali lordi di energia da FER / Consumi finali lordi di energia)</t>
  </si>
  <si>
    <t>CFL FER/ CFL (Dato rilevato RED II) (%)</t>
  </si>
  <si>
    <t>Grafico 6.1: Quota consumi finali lordi di energia coperta da FER in Abruzzo (escluso i trasporti). Anni 2012-2023*</t>
  </si>
  <si>
    <t>Monitoraggio obiettivi regionali sulle fonti rinnovablii fissati dal DM 15 marzo 2012 "Burden sharing"
Consumi finali lordi di energia da fonti rinnovabili e totali (ktep)</t>
  </si>
  <si>
    <t>Tabella 6.2: Consumi finali lordi di energia da fonti rinnovabili in Abruzzo. Settore elettrico. Ktep. Anni 2018-2023</t>
  </si>
  <si>
    <t>2021*</t>
  </si>
  <si>
    <t>Settore elettrico - Fonte</t>
  </si>
  <si>
    <t>Direttiva 2009/28/CE 
(RED I)</t>
  </si>
  <si>
    <t>Direttiva (UE) 2018/2001
 (RED II)</t>
  </si>
  <si>
    <t>Grafico 6.2: Consumi finali lordi di energia da fonte rinnovabile in Abruzzo per settore. ktep. Anni 2012-2020</t>
  </si>
  <si>
    <t>Grafico 6.3: Consumi finali lordi di energia da fonte rinnovabile in Abruzzo per settore. ktep. Anni 2021-2023</t>
  </si>
  <si>
    <r>
      <t>CONSUMI FINALI LORDI DI ENERGIA DA FONTI RINNOVABILI
(</t>
    </r>
    <r>
      <rPr>
        <b/>
        <i/>
        <sz val="13"/>
        <color theme="0"/>
        <rFont val="Calibri"/>
        <family val="2"/>
        <scheme val="minor"/>
      </rPr>
      <t>escluso il settore Trasporti</t>
    </r>
    <r>
      <rPr>
        <b/>
        <sz val="13"/>
        <color theme="0"/>
        <rFont val="Calibri"/>
        <family val="2"/>
        <scheme val="minor"/>
      </rPr>
      <t>)</t>
    </r>
  </si>
  <si>
    <t>Settore elettrico</t>
  </si>
  <si>
    <t xml:space="preserve">Energia prodotta da fonti rinnovabili 
</t>
  </si>
  <si>
    <t>Idraulica (normalizzata)</t>
  </si>
  <si>
    <t>Eolica (normalizzata)</t>
  </si>
  <si>
    <t xml:space="preserve">Solare </t>
  </si>
  <si>
    <t>Solare</t>
  </si>
  <si>
    <t xml:space="preserve">Geotermica </t>
  </si>
  <si>
    <t>Geotermica</t>
  </si>
  <si>
    <t>Biomasse solide</t>
  </si>
  <si>
    <t>Biomasse solide e rifiuti rinnovabili</t>
  </si>
  <si>
    <t xml:space="preserve">Biogas </t>
  </si>
  <si>
    <t>Biogas</t>
  </si>
  <si>
    <t>Bioliquidi sostenibili</t>
  </si>
  <si>
    <t>FER termico</t>
  </si>
  <si>
    <t>Energia geotermica</t>
  </si>
  <si>
    <t>Altro</t>
  </si>
  <si>
    <t>Energia solare termica</t>
  </si>
  <si>
    <t>Frazione biodegradabile dei rifiuti</t>
  </si>
  <si>
    <t>Tabella 6.3: Consumi finali lordi di energia da fonti rinnovabili in Abruzzo per fonte. Settore termico. Ktep. Anni 2018-2023</t>
  </si>
  <si>
    <t>Energia da biomasse solide nel settore residenziale</t>
  </si>
  <si>
    <t>Settore termico - Fonte</t>
  </si>
  <si>
    <t>Energia da biomasse solide nel settore non residenziale</t>
  </si>
  <si>
    <t>Settore termico</t>
  </si>
  <si>
    <t>Energia da bioliquidi</t>
  </si>
  <si>
    <t xml:space="preserve">Energia prodotta da fonte rinnovabile </t>
  </si>
  <si>
    <t>Energia da biogas e biometano immesso in rete</t>
  </si>
  <si>
    <t>Energia ambiente per riscaldamento e acqua calda sanitaria</t>
  </si>
  <si>
    <t>Energia rinnovabile da pompe di calore</t>
  </si>
  <si>
    <t>Energia ambiente per raffrescamento</t>
  </si>
  <si>
    <t>Solare termica</t>
  </si>
  <si>
    <t>FER termico - calore derivato</t>
  </si>
  <si>
    <t>Biomasse solide e rifiuti biodegradabili</t>
  </si>
  <si>
    <t>-</t>
  </si>
  <si>
    <t>Rifiuti, solare termico, biogas, calore derivato</t>
  </si>
  <si>
    <t>CONSUMI FINALI LORDI DI ENERGIA</t>
  </si>
  <si>
    <t>Termico totale</t>
  </si>
  <si>
    <t>Altri prodotti petroliferi</t>
  </si>
  <si>
    <t>Tabella 6.4: Consumi finali lordi di energia per fonte in Abruzzo. Ktep. Anni 2012-2021</t>
  </si>
  <si>
    <t>Grafico 6.4: Consumi finali lordi di energia in Abruzzo per fonte. Ktep. Anni 2012-2020</t>
  </si>
  <si>
    <t>Grafico 6.5: Consumi finali lordi di energia in Abruzzo per fonte. Ktep. Anni 2021-2023</t>
  </si>
  <si>
    <t xml:space="preserve">Dettaglio consumi per settore e per fonte </t>
  </si>
  <si>
    <t>Obiettivi DM 15 marzo 2012 (decreto Burden sharing)</t>
  </si>
  <si>
    <t>6 - Monitoraggio rinnovabili in Abruzzo</t>
  </si>
  <si>
    <t>Fonte dati: elaborazione Ufficio di Statistica della Regione Abruzzo su dati GSE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</si>
</sst>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#,##0_ ;\-#,##0\ "/>
    <numFmt numFmtId="166" formatCode="0.0%"/>
    <numFmt numFmtId="167" formatCode="0.0"/>
    <numFmt numFmtId="168" formatCode="#,##0.00000"/>
  </numFmts>
  <fonts count="6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1"/>
      <color theme="1"/>
      <name val="Calibri"/>
      <family val="2"/>
    </font>
    <font>
      <i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sz val="8"/>
      <name val="Calibri"/>
      <family val="2"/>
    </font>
    <font>
      <sz val="8"/>
      <color theme="1"/>
      <name val="Calibri"/>
      <family val="2"/>
    </font>
    <font>
      <b/>
      <sz val="8"/>
      <name val="Calibri"/>
      <family val="2"/>
    </font>
    <font>
      <b/>
      <sz val="1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2"/>
      <color theme="6" tint="-0.499984740745262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i/>
      <sz val="13"/>
      <color theme="0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Calibri"/>
      <family val="2"/>
    </font>
    <font>
      <sz val="12"/>
      <color rgb="FFFF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sz val="8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10"/>
      <color theme="0" tint="-0.249977111117893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sz val="12"/>
      <color theme="9" tint="-0.249977111117893"/>
      <name val="Calibri"/>
      <family val="2"/>
      <scheme val="minor"/>
    </font>
    <font>
      <b/>
      <sz val="8"/>
      <color rgb="FF000000"/>
      <name val="Calibri"/>
      <family val="2"/>
    </font>
    <font>
      <b/>
      <sz val="8"/>
      <color theme="0" tint="-0.34998626667073579"/>
      <name val="Calibri"/>
      <family val="2"/>
    </font>
    <font>
      <sz val="8"/>
      <color rgb="FF000000"/>
      <name val="Calibri"/>
      <family val="2"/>
    </font>
    <font>
      <sz val="8"/>
      <color theme="0" tint="-0.34998626667073579"/>
      <name val="Calibri"/>
      <family val="2"/>
    </font>
    <font>
      <sz val="12"/>
      <color theme="8"/>
      <name val="Calibri"/>
      <family val="2"/>
    </font>
    <font>
      <sz val="12"/>
      <color rgb="FF00B0F0"/>
      <name val="Calibri"/>
      <family val="2"/>
      <scheme val="minor"/>
    </font>
    <font>
      <sz val="8"/>
      <color rgb="FFFF0000"/>
      <name val="Calibri"/>
      <family val="2"/>
    </font>
    <font>
      <sz val="8"/>
      <color rgb="FFFF0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2"/>
      <color theme="0" tint="-0.14999847407452621"/>
      <name val="Calibri"/>
      <family val="2"/>
      <scheme val="minor"/>
    </font>
    <font>
      <sz val="13"/>
      <color theme="0" tint="-0.14999847407452621"/>
      <name val="Calibri"/>
      <family val="2"/>
      <scheme val="minor"/>
    </font>
    <font>
      <b/>
      <sz val="8"/>
      <color theme="0" tint="-0.14999847407452621"/>
      <name val="Calibri"/>
      <family val="2"/>
      <scheme val="minor"/>
    </font>
    <font>
      <b/>
      <sz val="8"/>
      <color theme="0" tint="-0.249977111117893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sz val="12"/>
      <color rgb="FF00B05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30"/>
      <color rgb="FF000000"/>
      <name val="Calibri"/>
      <family val="2"/>
      <scheme val="minor"/>
    </font>
    <font>
      <b/>
      <sz val="11"/>
      <name val="Calibri"/>
      <family val="2"/>
    </font>
    <font>
      <i/>
      <sz val="8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</font>
    <font>
      <b/>
      <sz val="1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EC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7E2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E1F42C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234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164" fontId="4" fillId="3" borderId="0" xfId="1" applyNumberFormat="1" applyFont="1" applyFill="1" applyAlignment="1">
      <alignment vertical="center"/>
    </xf>
    <xf numFmtId="0" fontId="2" fillId="0" borderId="3" xfId="0" applyFont="1" applyBorder="1" applyAlignment="1">
      <alignment vertical="center"/>
    </xf>
    <xf numFmtId="164" fontId="2" fillId="0" borderId="0" xfId="1" applyNumberFormat="1" applyFont="1" applyAlignment="1">
      <alignment vertical="center"/>
    </xf>
    <xf numFmtId="165" fontId="2" fillId="0" borderId="0" xfId="1" applyNumberFormat="1" applyFont="1" applyAlignment="1">
      <alignment vertical="center"/>
    </xf>
    <xf numFmtId="0" fontId="4" fillId="3" borderId="3" xfId="0" applyFont="1" applyFill="1" applyBorder="1" applyAlignment="1">
      <alignment vertical="center" wrapText="1"/>
    </xf>
    <xf numFmtId="0" fontId="4" fillId="4" borderId="3" xfId="0" applyFont="1" applyFill="1" applyBorder="1"/>
    <xf numFmtId="164" fontId="4" fillId="4" borderId="0" xfId="1" applyNumberFormat="1" applyFont="1" applyFill="1"/>
    <xf numFmtId="0" fontId="4" fillId="5" borderId="3" xfId="0" applyFont="1" applyFill="1" applyBorder="1" applyAlignment="1">
      <alignment vertical="center" wrapText="1"/>
    </xf>
    <xf numFmtId="166" fontId="4" fillId="5" borderId="0" xfId="2" applyNumberFormat="1" applyFont="1" applyFill="1" applyAlignment="1">
      <alignment vertical="center"/>
    </xf>
    <xf numFmtId="0" fontId="4" fillId="0" borderId="0" xfId="0" applyFont="1" applyAlignment="1">
      <alignment vertical="center" wrapText="1"/>
    </xf>
    <xf numFmtId="166" fontId="4" fillId="0" borderId="0" xfId="2" applyNumberFormat="1" applyFont="1" applyFill="1" applyAlignment="1">
      <alignment vertical="center"/>
    </xf>
    <xf numFmtId="0" fontId="5" fillId="0" borderId="4" xfId="0" applyFont="1" applyBorder="1" applyAlignment="1">
      <alignment vertical="center"/>
    </xf>
    <xf numFmtId="164" fontId="2" fillId="0" borderId="0" xfId="1" applyNumberFormat="1" applyFont="1"/>
    <xf numFmtId="0" fontId="11" fillId="7" borderId="0" xfId="0" applyFont="1" applyFill="1" applyAlignment="1">
      <alignment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vertical="center" wrapText="1"/>
    </xf>
    <xf numFmtId="0" fontId="13" fillId="8" borderId="8" xfId="0" applyFont="1" applyFill="1" applyBorder="1" applyAlignment="1">
      <alignment vertical="center" wrapText="1"/>
    </xf>
    <xf numFmtId="166" fontId="13" fillId="8" borderId="8" xfId="4" applyNumberFormat="1" applyFont="1" applyFill="1" applyBorder="1" applyAlignment="1">
      <alignment horizontal="center" vertical="center"/>
    </xf>
    <xf numFmtId="3" fontId="14" fillId="0" borderId="7" xfId="0" applyNumberFormat="1" applyFont="1" applyBorder="1" applyAlignment="1">
      <alignment vertical="center"/>
    </xf>
    <xf numFmtId="166" fontId="15" fillId="0" borderId="7" xfId="4" applyNumberFormat="1" applyFont="1" applyBorder="1" applyAlignment="1">
      <alignment vertical="center"/>
    </xf>
    <xf numFmtId="0" fontId="15" fillId="0" borderId="9" xfId="0" applyFont="1" applyBorder="1" applyAlignment="1">
      <alignment vertical="center"/>
    </xf>
    <xf numFmtId="0" fontId="16" fillId="0" borderId="0" xfId="0" applyFont="1"/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0" fontId="15" fillId="0" borderId="7" xfId="0" applyFont="1" applyBorder="1" applyAlignment="1">
      <alignment vertical="center"/>
    </xf>
    <xf numFmtId="0" fontId="17" fillId="0" borderId="0" xfId="0" applyFont="1" applyAlignment="1">
      <alignment horizontal="left" vertical="center" wrapText="1"/>
    </xf>
    <xf numFmtId="0" fontId="18" fillId="0" borderId="10" xfId="0" applyFont="1" applyBorder="1" applyAlignment="1">
      <alignment vertical="center"/>
    </xf>
    <xf numFmtId="0" fontId="15" fillId="0" borderId="10" xfId="0" applyFont="1" applyBorder="1" applyAlignment="1">
      <alignment vertical="center"/>
    </xf>
    <xf numFmtId="0" fontId="19" fillId="0" borderId="7" xfId="0" applyFont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3" fontId="24" fillId="8" borderId="7" xfId="0" applyNumberFormat="1" applyFont="1" applyFill="1" applyBorder="1" applyAlignment="1">
      <alignment horizontal="right" vertical="center"/>
    </xf>
    <xf numFmtId="3" fontId="26" fillId="8" borderId="6" xfId="0" applyNumberFormat="1" applyFont="1" applyFill="1" applyBorder="1" applyAlignment="1">
      <alignment horizontal="right" vertical="center"/>
    </xf>
    <xf numFmtId="3" fontId="24" fillId="0" borderId="6" xfId="0" applyNumberFormat="1" applyFont="1" applyBorder="1" applyAlignment="1">
      <alignment horizontal="right" vertical="center"/>
    </xf>
    <xf numFmtId="0" fontId="23" fillId="0" borderId="8" xfId="0" applyFont="1" applyBorder="1" applyAlignment="1">
      <alignment vertical="center"/>
    </xf>
    <xf numFmtId="0" fontId="22" fillId="0" borderId="1" xfId="0" applyFont="1" applyBorder="1" applyAlignment="1">
      <alignment horizontal="left" vertical="center" wrapText="1"/>
    </xf>
    <xf numFmtId="0" fontId="27" fillId="0" borderId="2" xfId="0" applyFont="1" applyBorder="1" applyAlignment="1">
      <alignment horizontal="right" vertical="center" wrapText="1"/>
    </xf>
    <xf numFmtId="0" fontId="28" fillId="0" borderId="2" xfId="0" applyFont="1" applyBorder="1" applyAlignment="1">
      <alignment horizontal="right" vertical="center" wrapText="1"/>
    </xf>
    <xf numFmtId="0" fontId="22" fillId="0" borderId="2" xfId="0" applyFont="1" applyBorder="1" applyAlignment="1">
      <alignment horizontal="right" vertical="center" wrapText="1"/>
    </xf>
    <xf numFmtId="0" fontId="23" fillId="0" borderId="7" xfId="0" applyFont="1" applyBorder="1" applyAlignment="1">
      <alignment vertical="center"/>
    </xf>
    <xf numFmtId="0" fontId="15" fillId="0" borderId="14" xfId="0" applyFont="1" applyBorder="1" applyAlignment="1">
      <alignment vertical="center"/>
    </xf>
    <xf numFmtId="3" fontId="29" fillId="9" borderId="7" xfId="0" applyNumberFormat="1" applyFont="1" applyFill="1" applyBorder="1" applyAlignment="1">
      <alignment horizontal="right" vertical="center"/>
    </xf>
    <xf numFmtId="3" fontId="30" fillId="9" borderId="7" xfId="0" applyNumberFormat="1" applyFont="1" applyFill="1" applyBorder="1" applyAlignment="1">
      <alignment horizontal="right" vertical="center"/>
    </xf>
    <xf numFmtId="3" fontId="29" fillId="0" borderId="7" xfId="0" applyNumberFormat="1" applyFont="1" applyBorder="1" applyAlignment="1">
      <alignment horizontal="right" vertical="center"/>
    </xf>
    <xf numFmtId="0" fontId="15" fillId="0" borderId="8" xfId="0" applyFont="1" applyBorder="1" applyAlignment="1">
      <alignment vertical="center"/>
    </xf>
    <xf numFmtId="0" fontId="22" fillId="0" borderId="3" xfId="0" applyFont="1" applyBorder="1" applyAlignment="1">
      <alignment horizontal="left" vertical="center" wrapText="1"/>
    </xf>
    <xf numFmtId="0" fontId="27" fillId="0" borderId="0" xfId="0" applyFont="1" applyAlignment="1">
      <alignment vertical="center" wrapText="1"/>
    </xf>
    <xf numFmtId="167" fontId="28" fillId="0" borderId="0" xfId="0" applyNumberFormat="1" applyFont="1" applyAlignment="1">
      <alignment vertical="center" wrapText="1"/>
    </xf>
    <xf numFmtId="167" fontId="28" fillId="10" borderId="0" xfId="0" applyNumberFormat="1" applyFont="1" applyFill="1" applyAlignment="1">
      <alignment vertical="center" wrapText="1"/>
    </xf>
    <xf numFmtId="167" fontId="22" fillId="10" borderId="0" xfId="0" applyNumberFormat="1" applyFont="1" applyFill="1" applyAlignment="1">
      <alignment vertical="center" wrapText="1"/>
    </xf>
    <xf numFmtId="0" fontId="31" fillId="7" borderId="7" xfId="0" applyFont="1" applyFill="1" applyBorder="1" applyAlignment="1">
      <alignment horizontal="left" vertical="center"/>
    </xf>
    <xf numFmtId="3" fontId="14" fillId="7" borderId="7" xfId="0" applyNumberFormat="1" applyFont="1" applyFill="1" applyBorder="1" applyAlignment="1">
      <alignment horizontal="right" vertical="center"/>
    </xf>
    <xf numFmtId="3" fontId="32" fillId="7" borderId="7" xfId="0" applyNumberFormat="1" applyFont="1" applyFill="1" applyBorder="1" applyAlignment="1">
      <alignment horizontal="right" vertical="center"/>
    </xf>
    <xf numFmtId="3" fontId="14" fillId="0" borderId="7" xfId="0" applyNumberFormat="1" applyFont="1" applyBorder="1" applyAlignment="1">
      <alignment horizontal="right" vertical="center"/>
    </xf>
    <xf numFmtId="0" fontId="33" fillId="0" borderId="3" xfId="0" applyFont="1" applyBorder="1" applyAlignment="1">
      <alignment horizontal="left" vertical="center" wrapText="1"/>
    </xf>
    <xf numFmtId="0" fontId="34" fillId="0" borderId="0" xfId="0" applyFont="1" applyAlignment="1">
      <alignment vertical="center" wrapText="1"/>
    </xf>
    <xf numFmtId="167" fontId="35" fillId="0" borderId="0" xfId="0" applyNumberFormat="1" applyFont="1" applyAlignment="1">
      <alignment vertical="center" wrapText="1"/>
    </xf>
    <xf numFmtId="3" fontId="34" fillId="0" borderId="0" xfId="0" applyNumberFormat="1" applyFont="1" applyAlignment="1">
      <alignment horizontal="right" vertical="center" wrapText="1"/>
    </xf>
    <xf numFmtId="167" fontId="35" fillId="0" borderId="0" xfId="0" applyNumberFormat="1" applyFont="1" applyAlignment="1">
      <alignment horizontal="right" vertical="center" wrapText="1"/>
    </xf>
    <xf numFmtId="0" fontId="34" fillId="0" borderId="0" xfId="0" applyFont="1" applyAlignment="1">
      <alignment horizontal="right" vertical="center" wrapText="1"/>
    </xf>
    <xf numFmtId="0" fontId="15" fillId="0" borderId="6" xfId="0" applyFont="1" applyBorder="1" applyAlignment="1">
      <alignment vertical="center"/>
    </xf>
    <xf numFmtId="0" fontId="36" fillId="0" borderId="6" xfId="0" applyFont="1" applyBorder="1" applyAlignment="1">
      <alignment vertical="center"/>
    </xf>
    <xf numFmtId="0" fontId="37" fillId="0" borderId="7" xfId="0" applyFont="1" applyBorder="1" applyAlignment="1">
      <alignment vertical="center"/>
    </xf>
    <xf numFmtId="0" fontId="32" fillId="0" borderId="7" xfId="0" applyFont="1" applyBorder="1" applyAlignment="1">
      <alignment vertical="center"/>
    </xf>
    <xf numFmtId="0" fontId="29" fillId="0" borderId="8" xfId="0" applyFont="1" applyBorder="1" applyAlignment="1">
      <alignment horizontal="left" vertical="center"/>
    </xf>
    <xf numFmtId="0" fontId="36" fillId="0" borderId="7" xfId="0" applyFont="1" applyBorder="1" applyAlignment="1">
      <alignment vertical="center"/>
    </xf>
    <xf numFmtId="1" fontId="37" fillId="0" borderId="7" xfId="0" applyNumberFormat="1" applyFont="1" applyBorder="1" applyAlignment="1">
      <alignment vertical="center"/>
    </xf>
    <xf numFmtId="1" fontId="32" fillId="0" borderId="7" xfId="0" applyNumberFormat="1" applyFont="1" applyBorder="1" applyAlignment="1">
      <alignment vertical="center"/>
    </xf>
    <xf numFmtId="0" fontId="15" fillId="11" borderId="14" xfId="0" applyFont="1" applyFill="1" applyBorder="1" applyAlignment="1">
      <alignment vertical="center"/>
    </xf>
    <xf numFmtId="0" fontId="31" fillId="7" borderId="10" xfId="0" applyFont="1" applyFill="1" applyBorder="1" applyAlignment="1">
      <alignment horizontal="left" vertical="center"/>
    </xf>
    <xf numFmtId="3" fontId="14" fillId="7" borderId="10" xfId="0" applyNumberFormat="1" applyFont="1" applyFill="1" applyBorder="1" applyAlignment="1">
      <alignment horizontal="right" vertical="center"/>
    </xf>
    <xf numFmtId="3" fontId="32" fillId="7" borderId="10" xfId="0" applyNumberFormat="1" applyFont="1" applyFill="1" applyBorder="1" applyAlignment="1">
      <alignment horizontal="right" vertical="center"/>
    </xf>
    <xf numFmtId="0" fontId="38" fillId="0" borderId="0" xfId="0" applyFont="1" applyAlignment="1">
      <alignment horizontal="left" vertical="center"/>
    </xf>
    <xf numFmtId="0" fontId="31" fillId="12" borderId="15" xfId="0" applyFont="1" applyFill="1" applyBorder="1" applyAlignment="1">
      <alignment horizontal="left" vertical="center"/>
    </xf>
    <xf numFmtId="3" fontId="14" fillId="7" borderId="16" xfId="0" applyNumberFormat="1" applyFont="1" applyFill="1" applyBorder="1" applyAlignment="1">
      <alignment horizontal="right" vertical="center"/>
    </xf>
    <xf numFmtId="3" fontId="32" fillId="7" borderId="17" xfId="0" applyNumberFormat="1" applyFont="1" applyFill="1" applyBorder="1" applyAlignment="1">
      <alignment horizontal="right" vertical="center"/>
    </xf>
    <xf numFmtId="3" fontId="14" fillId="0" borderId="14" xfId="0" applyNumberFormat="1" applyFont="1" applyBorder="1" applyAlignment="1">
      <alignment horizontal="right" vertical="center"/>
    </xf>
    <xf numFmtId="0" fontId="18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40" fillId="13" borderId="8" xfId="0" applyFont="1" applyFill="1" applyBorder="1" applyAlignment="1">
      <alignment vertical="center"/>
    </xf>
    <xf numFmtId="0" fontId="31" fillId="12" borderId="18" xfId="0" applyFont="1" applyFill="1" applyBorder="1" applyAlignment="1">
      <alignment horizontal="left" vertical="center"/>
    </xf>
    <xf numFmtId="3" fontId="32" fillId="7" borderId="19" xfId="0" applyNumberFormat="1" applyFont="1" applyFill="1" applyBorder="1" applyAlignment="1">
      <alignment horizontal="right" vertical="center"/>
    </xf>
    <xf numFmtId="0" fontId="31" fillId="12" borderId="20" xfId="0" applyFont="1" applyFill="1" applyBorder="1" applyAlignment="1">
      <alignment horizontal="left" vertical="center"/>
    </xf>
    <xf numFmtId="3" fontId="14" fillId="7" borderId="21" xfId="0" applyNumberFormat="1" applyFont="1" applyFill="1" applyBorder="1" applyAlignment="1">
      <alignment horizontal="right" vertical="center"/>
    </xf>
    <xf numFmtId="3" fontId="14" fillId="7" borderId="22" xfId="0" applyNumberFormat="1" applyFont="1" applyFill="1" applyBorder="1" applyAlignment="1">
      <alignment horizontal="right" vertical="center"/>
    </xf>
    <xf numFmtId="0" fontId="15" fillId="0" borderId="20" xfId="0" applyFont="1" applyBorder="1" applyAlignment="1">
      <alignment vertical="center"/>
    </xf>
    <xf numFmtId="0" fontId="15" fillId="0" borderId="21" xfId="0" applyFont="1" applyBorder="1" applyAlignment="1">
      <alignment vertical="center"/>
    </xf>
    <xf numFmtId="0" fontId="15" fillId="0" borderId="22" xfId="0" applyFont="1" applyBorder="1" applyAlignment="1">
      <alignment vertical="center"/>
    </xf>
    <xf numFmtId="0" fontId="31" fillId="12" borderId="24" xfId="0" applyFont="1" applyFill="1" applyBorder="1" applyAlignment="1">
      <alignment horizontal="left" vertical="center"/>
    </xf>
    <xf numFmtId="3" fontId="14" fillId="7" borderId="25" xfId="0" applyNumberFormat="1" applyFont="1" applyFill="1" applyBorder="1" applyAlignment="1">
      <alignment horizontal="right" vertical="center"/>
    </xf>
    <xf numFmtId="3" fontId="32" fillId="7" borderId="26" xfId="0" applyNumberFormat="1" applyFont="1" applyFill="1" applyBorder="1" applyAlignment="1">
      <alignment horizontal="right" vertical="center"/>
    </xf>
    <xf numFmtId="0" fontId="31" fillId="14" borderId="6" xfId="0" applyFont="1" applyFill="1" applyBorder="1" applyAlignment="1">
      <alignment horizontal="left" vertical="center"/>
    </xf>
    <xf numFmtId="3" fontId="14" fillId="7" borderId="6" xfId="0" applyNumberFormat="1" applyFont="1" applyFill="1" applyBorder="1" applyAlignment="1">
      <alignment horizontal="right" vertical="center"/>
    </xf>
    <xf numFmtId="0" fontId="41" fillId="0" borderId="1" xfId="0" applyFont="1" applyBorder="1" applyAlignment="1">
      <alignment horizontal="left" vertical="center" wrapText="1"/>
    </xf>
    <xf numFmtId="0" fontId="42" fillId="0" borderId="2" xfId="0" applyFont="1" applyBorder="1" applyAlignment="1">
      <alignment horizontal="right" vertical="center" wrapText="1"/>
    </xf>
    <xf numFmtId="0" fontId="10" fillId="0" borderId="2" xfId="0" applyFont="1" applyBorder="1" applyAlignment="1">
      <alignment horizontal="right" vertical="center" wrapText="1"/>
    </xf>
    <xf numFmtId="0" fontId="31" fillId="2" borderId="6" xfId="0" applyFont="1" applyFill="1" applyBorder="1" applyAlignment="1">
      <alignment horizontal="left" vertical="center"/>
    </xf>
    <xf numFmtId="3" fontId="32" fillId="7" borderId="6" xfId="0" applyNumberFormat="1" applyFont="1" applyFill="1" applyBorder="1" applyAlignment="1">
      <alignment horizontal="right" vertical="center"/>
    </xf>
    <xf numFmtId="0" fontId="31" fillId="2" borderId="7" xfId="0" applyFont="1" applyFill="1" applyBorder="1" applyAlignment="1">
      <alignment horizontal="left" vertical="center"/>
    </xf>
    <xf numFmtId="0" fontId="41" fillId="0" borderId="3" xfId="0" applyFont="1" applyBorder="1" applyAlignment="1">
      <alignment horizontal="left" vertical="center" wrapText="1"/>
    </xf>
    <xf numFmtId="167" fontId="42" fillId="0" borderId="0" xfId="0" applyNumberFormat="1" applyFont="1" applyAlignment="1">
      <alignment vertical="center" wrapText="1"/>
    </xf>
    <xf numFmtId="167" fontId="10" fillId="0" borderId="0" xfId="0" applyNumberFormat="1" applyFont="1" applyAlignment="1">
      <alignment vertical="center" wrapText="1"/>
    </xf>
    <xf numFmtId="0" fontId="31" fillId="14" borderId="7" xfId="0" applyFont="1" applyFill="1" applyBorder="1" applyAlignment="1">
      <alignment horizontal="left" vertical="center"/>
    </xf>
    <xf numFmtId="0" fontId="31" fillId="6" borderId="7" xfId="0" applyFont="1" applyFill="1" applyBorder="1" applyAlignment="1">
      <alignment horizontal="left" vertical="center"/>
    </xf>
    <xf numFmtId="0" fontId="43" fillId="0" borderId="3" xfId="0" applyFont="1" applyBorder="1" applyAlignment="1">
      <alignment horizontal="left" vertical="center" wrapText="1"/>
    </xf>
    <xf numFmtId="1" fontId="44" fillId="0" borderId="0" xfId="0" applyNumberFormat="1" applyFont="1" applyAlignment="1">
      <alignment vertical="center" wrapText="1"/>
    </xf>
    <xf numFmtId="167" fontId="8" fillId="0" borderId="0" xfId="0" applyNumberFormat="1" applyFont="1" applyAlignment="1">
      <alignment vertical="center" wrapText="1"/>
    </xf>
    <xf numFmtId="0" fontId="15" fillId="0" borderId="13" xfId="0" applyFont="1" applyBorder="1" applyAlignment="1">
      <alignment vertical="center"/>
    </xf>
    <xf numFmtId="0" fontId="40" fillId="13" borderId="10" xfId="0" applyFont="1" applyFill="1" applyBorder="1" applyAlignment="1">
      <alignment vertical="center"/>
    </xf>
    <xf numFmtId="3" fontId="14" fillId="0" borderId="10" xfId="0" applyNumberFormat="1" applyFont="1" applyBorder="1" applyAlignment="1">
      <alignment horizontal="right" vertical="center"/>
    </xf>
    <xf numFmtId="3" fontId="29" fillId="0" borderId="14" xfId="0" applyNumberFormat="1" applyFont="1" applyBorder="1" applyAlignment="1">
      <alignment horizontal="right" vertical="center"/>
    </xf>
    <xf numFmtId="0" fontId="43" fillId="12" borderId="3" xfId="0" applyFont="1" applyFill="1" applyBorder="1" applyAlignment="1">
      <alignment horizontal="left" vertical="center" wrapText="1"/>
    </xf>
    <xf numFmtId="167" fontId="8" fillId="0" borderId="0" xfId="0" quotePrefix="1" applyNumberFormat="1" applyFont="1" applyAlignment="1">
      <alignment horizontal="right" vertical="center" wrapText="1"/>
    </xf>
    <xf numFmtId="0" fontId="15" fillId="11" borderId="27" xfId="0" applyFont="1" applyFill="1" applyBorder="1" applyAlignment="1">
      <alignment vertical="center"/>
    </xf>
    <xf numFmtId="0" fontId="40" fillId="13" borderId="28" xfId="0" applyFont="1" applyFill="1" applyBorder="1" applyAlignment="1">
      <alignment vertical="center"/>
    </xf>
    <xf numFmtId="0" fontId="45" fillId="7" borderId="7" xfId="0" applyFont="1" applyFill="1" applyBorder="1" applyAlignment="1">
      <alignment horizontal="left" vertical="center"/>
    </xf>
    <xf numFmtId="3" fontId="46" fillId="0" borderId="28" xfId="0" applyNumberFormat="1" applyFont="1" applyBorder="1" applyAlignment="1">
      <alignment horizontal="right" vertical="center"/>
    </xf>
    <xf numFmtId="3" fontId="32" fillId="0" borderId="28" xfId="0" applyNumberFormat="1" applyFont="1" applyBorder="1" applyAlignment="1">
      <alignment horizontal="right" vertical="center"/>
    </xf>
    <xf numFmtId="3" fontId="46" fillId="0" borderId="29" xfId="0" applyNumberFormat="1" applyFont="1" applyBorder="1" applyAlignment="1">
      <alignment horizontal="right" vertical="center"/>
    </xf>
    <xf numFmtId="0" fontId="9" fillId="0" borderId="7" xfId="0" applyFont="1" applyBorder="1" applyAlignment="1">
      <alignment vertical="center"/>
    </xf>
    <xf numFmtId="3" fontId="24" fillId="8" borderId="6" xfId="0" applyNumberFormat="1" applyFont="1" applyFill="1" applyBorder="1" applyAlignment="1">
      <alignment horizontal="right" vertical="center"/>
    </xf>
    <xf numFmtId="0" fontId="43" fillId="14" borderId="3" xfId="0" applyFont="1" applyFill="1" applyBorder="1" applyAlignment="1">
      <alignment horizontal="left" vertical="center" wrapText="1"/>
    </xf>
    <xf numFmtId="1" fontId="47" fillId="0" borderId="0" xfId="0" applyNumberFormat="1" applyFont="1" applyAlignment="1">
      <alignment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vertical="center"/>
    </xf>
    <xf numFmtId="1" fontId="8" fillId="0" borderId="0" xfId="0" applyNumberFormat="1" applyFont="1" applyAlignment="1">
      <alignment vertical="center" wrapText="1"/>
    </xf>
    <xf numFmtId="0" fontId="8" fillId="6" borderId="3" xfId="0" applyFont="1" applyFill="1" applyBorder="1" applyAlignment="1">
      <alignment horizontal="left" vertical="center" wrapText="1"/>
    </xf>
    <xf numFmtId="0" fontId="15" fillId="0" borderId="27" xfId="0" applyFont="1" applyBorder="1" applyAlignment="1">
      <alignment vertical="center"/>
    </xf>
    <xf numFmtId="0" fontId="15" fillId="0" borderId="28" xfId="0" applyFont="1" applyBorder="1" applyAlignment="1">
      <alignment vertical="center"/>
    </xf>
    <xf numFmtId="0" fontId="15" fillId="0" borderId="28" xfId="0" applyFont="1" applyBorder="1" applyAlignment="1">
      <alignment horizontal="right" vertical="center"/>
    </xf>
    <xf numFmtId="168" fontId="15" fillId="0" borderId="28" xfId="0" applyNumberFormat="1" applyFont="1" applyBorder="1" applyAlignment="1">
      <alignment horizontal="right" vertical="center"/>
    </xf>
    <xf numFmtId="0" fontId="43" fillId="6" borderId="3" xfId="0" applyFont="1" applyFill="1" applyBorder="1" applyAlignment="1">
      <alignment horizontal="left" vertical="center" wrapText="1"/>
    </xf>
    <xf numFmtId="0" fontId="28" fillId="0" borderId="3" xfId="0" applyFont="1" applyBorder="1" applyAlignment="1">
      <alignment horizontal="left" vertical="center" wrapText="1"/>
    </xf>
    <xf numFmtId="1" fontId="48" fillId="0" borderId="0" xfId="0" applyNumberFormat="1" applyFont="1" applyAlignment="1">
      <alignment vertical="center" wrapText="1"/>
    </xf>
    <xf numFmtId="167" fontId="28" fillId="0" borderId="0" xfId="0" applyNumberFormat="1" applyFont="1" applyAlignment="1">
      <alignment horizontal="right" vertical="center" wrapText="1"/>
    </xf>
    <xf numFmtId="0" fontId="39" fillId="0" borderId="7" xfId="0" applyFont="1" applyBorder="1" applyAlignment="1">
      <alignment vertical="center"/>
    </xf>
    <xf numFmtId="0" fontId="31" fillId="7" borderId="7" xfId="3" applyFont="1" applyFill="1" applyBorder="1" applyAlignment="1">
      <alignment horizontal="left" vertical="center"/>
    </xf>
    <xf numFmtId="0" fontId="48" fillId="0" borderId="3" xfId="0" applyFont="1" applyBorder="1" applyAlignment="1">
      <alignment horizontal="left" vertical="center" wrapText="1"/>
    </xf>
    <xf numFmtId="167" fontId="28" fillId="6" borderId="0" xfId="0" applyNumberFormat="1" applyFont="1" applyFill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49" fillId="0" borderId="3" xfId="0" applyFont="1" applyBorder="1" applyAlignment="1">
      <alignment horizontal="left" vertical="center" wrapText="1"/>
    </xf>
    <xf numFmtId="1" fontId="49" fillId="0" borderId="0" xfId="0" applyNumberFormat="1" applyFont="1" applyAlignment="1">
      <alignment vertical="center" wrapText="1"/>
    </xf>
    <xf numFmtId="0" fontId="50" fillId="0" borderId="7" xfId="0" applyFont="1" applyBorder="1" applyAlignment="1">
      <alignment vertical="center"/>
    </xf>
    <xf numFmtId="1" fontId="49" fillId="0" borderId="0" xfId="0" applyNumberFormat="1" applyFont="1" applyAlignment="1">
      <alignment horizontal="right" vertical="center" wrapText="1"/>
    </xf>
    <xf numFmtId="0" fontId="51" fillId="0" borderId="7" xfId="0" applyFont="1" applyBorder="1" applyAlignment="1">
      <alignment vertical="center"/>
    </xf>
    <xf numFmtId="0" fontId="52" fillId="0" borderId="3" xfId="0" applyFont="1" applyBorder="1" applyAlignment="1">
      <alignment horizontal="left" vertical="center" wrapText="1"/>
    </xf>
    <xf numFmtId="1" fontId="52" fillId="0" borderId="0" xfId="0" applyNumberFormat="1" applyFont="1" applyAlignment="1">
      <alignment horizontal="right" vertical="center" wrapText="1"/>
    </xf>
    <xf numFmtId="0" fontId="52" fillId="0" borderId="17" xfId="0" applyFont="1" applyBorder="1" applyAlignment="1">
      <alignment horizontal="left" vertical="center" wrapText="1"/>
    </xf>
    <xf numFmtId="1" fontId="52" fillId="0" borderId="31" xfId="0" applyNumberFormat="1" applyFont="1" applyBorder="1" applyAlignment="1">
      <alignment horizontal="right" vertical="center" wrapText="1"/>
    </xf>
    <xf numFmtId="1" fontId="52" fillId="0" borderId="32" xfId="0" applyNumberFormat="1" applyFont="1" applyBorder="1" applyAlignment="1">
      <alignment horizontal="right" vertical="center" wrapText="1"/>
    </xf>
    <xf numFmtId="0" fontId="31" fillId="7" borderId="14" xfId="3" applyFont="1" applyFill="1" applyBorder="1" applyAlignment="1">
      <alignment horizontal="left" vertical="center"/>
    </xf>
    <xf numFmtId="0" fontId="28" fillId="0" borderId="1" xfId="0" applyFont="1" applyBorder="1" applyAlignment="1">
      <alignment vertical="center"/>
    </xf>
    <xf numFmtId="0" fontId="53" fillId="0" borderId="2" xfId="0" applyFont="1" applyBorder="1" applyAlignment="1">
      <alignment horizontal="right" vertical="center" wrapText="1"/>
    </xf>
    <xf numFmtId="0" fontId="15" fillId="0" borderId="33" xfId="0" applyFont="1" applyBorder="1" applyAlignment="1">
      <alignment vertical="center"/>
    </xf>
    <xf numFmtId="0" fontId="15" fillId="0" borderId="25" xfId="0" applyFont="1" applyBorder="1" applyAlignment="1">
      <alignment vertical="center"/>
    </xf>
    <xf numFmtId="0" fontId="31" fillId="7" borderId="25" xfId="3" applyFont="1" applyFill="1" applyBorder="1" applyAlignment="1">
      <alignment horizontal="left" vertical="center"/>
    </xf>
    <xf numFmtId="3" fontId="32" fillId="7" borderId="25" xfId="0" applyNumberFormat="1" applyFont="1" applyFill="1" applyBorder="1" applyAlignment="1">
      <alignment horizontal="right" vertical="center"/>
    </xf>
    <xf numFmtId="0" fontId="28" fillId="0" borderId="3" xfId="0" applyFont="1" applyBorder="1" applyAlignment="1">
      <alignment vertical="center"/>
    </xf>
    <xf numFmtId="3" fontId="53" fillId="0" borderId="0" xfId="0" applyNumberFormat="1" applyFont="1" applyAlignment="1">
      <alignment horizontal="right" vertical="center"/>
    </xf>
    <xf numFmtId="3" fontId="28" fillId="0" borderId="0" xfId="0" applyNumberFormat="1" applyFont="1" applyAlignment="1">
      <alignment horizontal="right" vertical="center"/>
    </xf>
    <xf numFmtId="0" fontId="14" fillId="0" borderId="7" xfId="0" applyFont="1" applyBorder="1" applyAlignment="1">
      <alignment vertical="center"/>
    </xf>
    <xf numFmtId="3" fontId="14" fillId="0" borderId="6" xfId="0" applyNumberFormat="1" applyFont="1" applyBorder="1" applyAlignment="1">
      <alignment vertical="center"/>
    </xf>
    <xf numFmtId="0" fontId="15" fillId="0" borderId="34" xfId="0" applyFont="1" applyBorder="1" applyAlignment="1">
      <alignment vertical="center"/>
    </xf>
    <xf numFmtId="0" fontId="14" fillId="0" borderId="13" xfId="0" applyFont="1" applyBorder="1" applyAlignment="1">
      <alignment vertical="center"/>
    </xf>
    <xf numFmtId="3" fontId="14" fillId="0" borderId="35" xfId="0" applyNumberFormat="1" applyFont="1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0" fontId="54" fillId="0" borderId="0" xfId="0" applyFont="1" applyAlignment="1">
      <alignment vertical="center"/>
    </xf>
    <xf numFmtId="166" fontId="13" fillId="0" borderId="8" xfId="4" applyNumberFormat="1" applyFont="1" applyFill="1" applyBorder="1" applyAlignment="1">
      <alignment horizontal="center" vertical="center"/>
    </xf>
    <xf numFmtId="0" fontId="54" fillId="0" borderId="7" xfId="0" applyFont="1" applyBorder="1" applyAlignment="1">
      <alignment vertical="center"/>
    </xf>
    <xf numFmtId="0" fontId="35" fillId="0" borderId="3" xfId="3" applyFont="1" applyBorder="1" applyAlignment="1">
      <alignment horizontal="left" vertical="center"/>
    </xf>
    <xf numFmtId="3" fontId="55" fillId="0" borderId="0" xfId="0" applyNumberFormat="1" applyFont="1" applyAlignment="1">
      <alignment horizontal="right" vertical="center"/>
    </xf>
    <xf numFmtId="3" fontId="35" fillId="0" borderId="0" xfId="0" applyNumberFormat="1" applyFont="1" applyAlignment="1">
      <alignment horizontal="right" vertical="center"/>
    </xf>
    <xf numFmtId="166" fontId="15" fillId="0" borderId="7" xfId="4" applyNumberFormat="1" applyFont="1" applyFill="1" applyBorder="1" applyAlignment="1">
      <alignment vertical="center"/>
    </xf>
    <xf numFmtId="166" fontId="13" fillId="15" borderId="8" xfId="4" applyNumberFormat="1" applyFont="1" applyFill="1" applyBorder="1" applyAlignment="1">
      <alignment horizontal="center" vertical="center"/>
    </xf>
    <xf numFmtId="0" fontId="56" fillId="0" borderId="7" xfId="0" applyFont="1" applyBorder="1" applyAlignment="1">
      <alignment vertical="center"/>
    </xf>
    <xf numFmtId="0" fontId="15" fillId="0" borderId="14" xfId="0" applyFont="1" applyBorder="1" applyAlignment="1">
      <alignment horizontal="left" vertical="center" wrapText="1"/>
    </xf>
    <xf numFmtId="0" fontId="55" fillId="0" borderId="0" xfId="0" applyFont="1" applyAlignment="1">
      <alignment vertical="center"/>
    </xf>
    <xf numFmtId="3" fontId="55" fillId="0" borderId="7" xfId="0" applyNumberFormat="1" applyFont="1" applyBorder="1" applyAlignment="1">
      <alignment vertical="center"/>
    </xf>
    <xf numFmtId="3" fontId="28" fillId="0" borderId="7" xfId="0" applyNumberFormat="1" applyFont="1" applyBorder="1" applyAlignment="1">
      <alignment vertical="center"/>
    </xf>
    <xf numFmtId="0" fontId="57" fillId="0" borderId="0" xfId="0" applyFont="1" applyAlignment="1">
      <alignment vertical="center"/>
    </xf>
    <xf numFmtId="0" fontId="58" fillId="0" borderId="0" xfId="0" applyFont="1" applyAlignment="1">
      <alignment horizontal="left" vertical="center"/>
    </xf>
    <xf numFmtId="0" fontId="59" fillId="16" borderId="0" xfId="0" applyFont="1" applyFill="1" applyAlignment="1">
      <alignment horizontal="left" vertical="center"/>
    </xf>
    <xf numFmtId="0" fontId="2" fillId="16" borderId="0" xfId="0" applyFont="1" applyFill="1"/>
    <xf numFmtId="0" fontId="0" fillId="16" borderId="0" xfId="0" applyFill="1"/>
    <xf numFmtId="0" fontId="14" fillId="0" borderId="10" xfId="0" applyFont="1" applyBorder="1" applyAlignment="1">
      <alignment vertical="center"/>
    </xf>
    <xf numFmtId="3" fontId="14" fillId="0" borderId="10" xfId="0" applyNumberFormat="1" applyFont="1" applyBorder="1" applyAlignment="1">
      <alignment vertical="center"/>
    </xf>
    <xf numFmtId="0" fontId="15" fillId="16" borderId="7" xfId="0" applyFont="1" applyFill="1" applyBorder="1" applyAlignment="1">
      <alignment vertical="center"/>
    </xf>
    <xf numFmtId="0" fontId="60" fillId="0" borderId="0" xfId="0" applyFont="1"/>
    <xf numFmtId="0" fontId="61" fillId="0" borderId="0" xfId="0" applyFont="1" applyAlignment="1">
      <alignment horizontal="left" vertical="center"/>
    </xf>
    <xf numFmtId="0" fontId="62" fillId="0" borderId="0" xfId="0" applyFont="1"/>
    <xf numFmtId="0" fontId="63" fillId="0" borderId="7" xfId="0" applyFont="1" applyBorder="1" applyAlignment="1">
      <alignment vertical="center"/>
    </xf>
    <xf numFmtId="0" fontId="64" fillId="0" borderId="7" xfId="0" applyFont="1" applyBorder="1" applyAlignment="1">
      <alignment vertical="center"/>
    </xf>
    <xf numFmtId="0" fontId="13" fillId="8" borderId="8" xfId="0" applyFont="1" applyFill="1" applyBorder="1" applyAlignment="1">
      <alignment horizontal="left" vertical="center" wrapText="1"/>
    </xf>
    <xf numFmtId="0" fontId="13" fillId="8" borderId="9" xfId="0" applyFont="1" applyFill="1" applyBorder="1" applyAlignment="1">
      <alignment horizontal="left" vertical="center" wrapText="1"/>
    </xf>
    <xf numFmtId="0" fontId="13" fillId="15" borderId="8" xfId="0" applyFont="1" applyFill="1" applyBorder="1" applyAlignment="1">
      <alignment horizontal="left" vertical="center" wrapText="1"/>
    </xf>
    <xf numFmtId="0" fontId="13" fillId="15" borderId="9" xfId="0" applyFont="1" applyFill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0" fontId="29" fillId="9" borderId="8" xfId="0" applyFont="1" applyFill="1" applyBorder="1" applyAlignment="1">
      <alignment horizontal="left" vertical="center"/>
    </xf>
    <xf numFmtId="0" fontId="29" fillId="9" borderId="14" xfId="0" applyFont="1" applyFill="1" applyBorder="1" applyAlignment="1">
      <alignment horizontal="left" vertical="center"/>
    </xf>
    <xf numFmtId="0" fontId="11" fillId="7" borderId="36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24" fillId="8" borderId="30" xfId="0" applyFont="1" applyFill="1" applyBorder="1" applyAlignment="1">
      <alignment horizontal="left" vertical="center"/>
    </xf>
    <xf numFmtId="0" fontId="24" fillId="8" borderId="31" xfId="0" applyFont="1" applyFill="1" applyBorder="1" applyAlignment="1">
      <alignment horizontal="left" vertical="center"/>
    </xf>
    <xf numFmtId="0" fontId="24" fillId="8" borderId="32" xfId="0" applyFont="1" applyFill="1" applyBorder="1" applyAlignment="1">
      <alignment horizontal="left" vertical="center"/>
    </xf>
    <xf numFmtId="0" fontId="24" fillId="8" borderId="6" xfId="0" applyFont="1" applyFill="1" applyBorder="1" applyAlignment="1">
      <alignment horizontal="left" vertical="center"/>
    </xf>
    <xf numFmtId="0" fontId="32" fillId="0" borderId="23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17" fillId="0" borderId="11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4" fillId="8" borderId="8" xfId="0" applyFont="1" applyFill="1" applyBorder="1" applyAlignment="1">
      <alignment horizontal="left" vertical="center" wrapText="1"/>
    </xf>
    <xf numFmtId="0" fontId="24" fillId="8" borderId="9" xfId="0" applyFont="1" applyFill="1" applyBorder="1" applyAlignment="1">
      <alignment horizontal="left" vertical="center"/>
    </xf>
    <xf numFmtId="0" fontId="24" fillId="8" borderId="14" xfId="0" applyFont="1" applyFill="1" applyBorder="1" applyAlignment="1">
      <alignment horizontal="left" vertical="center"/>
    </xf>
    <xf numFmtId="0" fontId="24" fillId="8" borderId="9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left" vertical="center" wrapText="1"/>
    </xf>
  </cellXfs>
  <cellStyles count="5">
    <cellStyle name="Migliaia" xfId="1" builtinId="3"/>
    <cellStyle name="Normale" xfId="0" builtinId="0"/>
    <cellStyle name="Normale 2" xfId="3" xr:uid="{DD14E02F-34BA-4766-A782-9962E09B37A2}"/>
    <cellStyle name="Percentuale" xfId="2" builtinId="5"/>
    <cellStyle name="Percentuale 2" xfId="4" xr:uid="{D50C463D-B8A6-47CE-9526-D6226FEEB22B}"/>
  </cellStyles>
  <dxfs count="0"/>
  <tableStyles count="0" defaultTableStyle="TableStyleMedium2" defaultPivotStyle="PivotStyleLight16"/>
  <colors>
    <mruColors>
      <color rgb="FFE1F42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122530864197532E-2"/>
          <c:y val="3.9196839080459761E-2"/>
          <c:w val="0.92896770746739254"/>
          <c:h val="0.699159961685823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6.1'!$A$6</c:f>
              <c:strCache>
                <c:ptCount val="1"/>
                <c:pt idx="0">
                  <c:v>CFL FER/ CFL (Dato rilevato RED I) (%)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6.1'!$C$5:$N$5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'Graf 6.1'!$C$6:$N$6</c:f>
              <c:numCache>
                <c:formatCode>0.0%</c:formatCode>
                <c:ptCount val="12"/>
                <c:pt idx="0">
                  <c:v>0.22474268942075151</c:v>
                </c:pt>
                <c:pt idx="1">
                  <c:v>0.22968413689247702</c:v>
                </c:pt>
                <c:pt idx="2">
                  <c:v>0.24455087457016725</c:v>
                </c:pt>
                <c:pt idx="3">
                  <c:v>0.2530637618124093</c:v>
                </c:pt>
                <c:pt idx="4">
                  <c:v>0.24879502639396447</c:v>
                </c:pt>
                <c:pt idx="5">
                  <c:v>0.27092050297583814</c:v>
                </c:pt>
                <c:pt idx="6">
                  <c:v>0.26426481901992754</c:v>
                </c:pt>
                <c:pt idx="7">
                  <c:v>0.26550486359496461</c:v>
                </c:pt>
                <c:pt idx="8">
                  <c:v>0.28023421338071691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67-4FEA-81F8-9374A32699F0}"/>
            </c:ext>
          </c:extLst>
        </c:ser>
        <c:ser>
          <c:idx val="1"/>
          <c:order val="1"/>
          <c:tx>
            <c:strRef>
              <c:f>'Graf 6.1'!$A$7</c:f>
              <c:strCache>
                <c:ptCount val="1"/>
                <c:pt idx="0">
                  <c:v>CFL FER/ CFL (Dato rilevato RED II) (%)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6.1'!$C$5:$N$5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'Graf 6.1'!$C$7:$N$7</c:f>
              <c:numCache>
                <c:formatCode>0.0%</c:formatCode>
                <c:ptCount val="12"/>
                <c:pt idx="9">
                  <c:v>0.22938666748639197</c:v>
                </c:pt>
                <c:pt idx="10">
                  <c:v>0.23416712747493973</c:v>
                </c:pt>
                <c:pt idx="11">
                  <c:v>0.2318911590765648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67-4FEA-81F8-9374A3269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8734568"/>
        <c:axId val="298740056"/>
      </c:barChart>
      <c:catAx>
        <c:axId val="298734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it-IT"/>
          </a:p>
        </c:txPr>
        <c:crossAx val="298740056"/>
        <c:crosses val="autoZero"/>
        <c:auto val="1"/>
        <c:lblAlgn val="ctr"/>
        <c:lblOffset val="100"/>
        <c:noMultiLvlLbl val="0"/>
      </c:catAx>
      <c:valAx>
        <c:axId val="29874005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it-IT"/>
          </a:p>
        </c:txPr>
        <c:crossAx val="298734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4537808641975302E-2"/>
          <c:y val="0.86921695402298849"/>
          <c:w val="0.95700910493827163"/>
          <c:h val="9.52945402298850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517293231913501E-2"/>
          <c:y val="6.3880553881440982E-2"/>
          <c:w val="0.93073097075821509"/>
          <c:h val="0.742493234697246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'Tab 6.2-6.4 Graf 6.2-6.5'!$X$5</c:f>
              <c:strCache>
                <c:ptCount val="1"/>
                <c:pt idx="0">
                  <c:v>Settore elettrico</c:v>
                </c:pt>
              </c:strCache>
            </c:strRef>
          </c:tx>
          <c:spPr>
            <a:solidFill>
              <a:schemeClr val="tx2">
                <a:lumMod val="25000"/>
                <a:lumOff val="75000"/>
              </a:schemeClr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 6.2-6.4 Graf 6.2-6.5'!$AH$5:$AJ$5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'Tab 6.2-6.4 Graf 6.2-6.5'!$AH$6:$AJ$6</c:f>
              <c:numCache>
                <c:formatCode>0.0</c:formatCode>
                <c:ptCount val="3"/>
                <c:pt idx="0">
                  <c:v>271.85949421754481</c:v>
                </c:pt>
                <c:pt idx="1">
                  <c:v>279.89388410745067</c:v>
                </c:pt>
                <c:pt idx="2">
                  <c:v>287.06058639625223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80-4180-801A-4ADD0CF10AA7}"/>
            </c:ext>
          </c:extLst>
        </c:ser>
        <c:ser>
          <c:idx val="1"/>
          <c:order val="1"/>
          <c:tx>
            <c:strRef>
              <c:f>'Tab 6.2-6.4 Graf 6.2-6.5'!$X$19</c:f>
              <c:strCache>
                <c:ptCount val="1"/>
                <c:pt idx="0">
                  <c:v>Settore termico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 6.2-6.4 Graf 6.2-6.5'!$AH$5:$AJ$5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'Tab 6.2-6.4 Graf 6.2-6.5'!$AH$31:$AJ$31</c:f>
              <c:numCache>
                <c:formatCode>0.0</c:formatCode>
                <c:ptCount val="3"/>
                <c:pt idx="0">
                  <c:v>320.93080369709514</c:v>
                </c:pt>
                <c:pt idx="1">
                  <c:v>299.04229917029795</c:v>
                </c:pt>
                <c:pt idx="2">
                  <c:v>284.57912700361089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80-4180-801A-4ADD0CF10A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298733000"/>
        <c:axId val="298733392"/>
      </c:barChart>
      <c:catAx>
        <c:axId val="298733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it-IT"/>
          </a:p>
        </c:txPr>
        <c:crossAx val="298733392"/>
        <c:crosses val="autoZero"/>
        <c:auto val="1"/>
        <c:lblAlgn val="ctr"/>
        <c:lblOffset val="100"/>
        <c:noMultiLvlLbl val="0"/>
      </c:catAx>
      <c:valAx>
        <c:axId val="29873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it-IT"/>
          </a:p>
        </c:txPr>
        <c:crossAx val="298733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5548389404255678"/>
          <c:y val="0.89102261014937167"/>
          <c:w val="0.48777869266074664"/>
          <c:h val="0.100667887881168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755002258134195E-2"/>
          <c:y val="4.5964139725132851E-2"/>
          <c:w val="0.93428240422565634"/>
          <c:h val="0.7146782011476404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'Tab 6.2-6.4 Graf 6.2-6.5'!$X$47</c:f>
              <c:strCache>
                <c:ptCount val="1"/>
                <c:pt idx="0">
                  <c:v>Consumi finali di energia da FER (settore termico)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88E-4344-840D-479B42FB9A7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88E-4344-840D-479B42FB9A7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 6.2-6.4 Graf 6.2-6.5'!$AH$46:$AJ$46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'Tab 6.2-6.4 Graf 6.2-6.5'!$AH$47:$AJ$47</c:f>
              <c:numCache>
                <c:formatCode>#,##0</c:formatCode>
                <c:ptCount val="3"/>
                <c:pt idx="0">
                  <c:v>320.92312337215623</c:v>
                </c:pt>
                <c:pt idx="1">
                  <c:v>298.88605874566275</c:v>
                </c:pt>
                <c:pt idx="2">
                  <c:v>284.59015008455651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88E-4344-840D-479B42FB9A78}"/>
            </c:ext>
          </c:extLst>
        </c:ser>
        <c:ser>
          <c:idx val="2"/>
          <c:order val="1"/>
          <c:tx>
            <c:strRef>
              <c:f>'Tab 6.2-6.4 Graf 6.2-6.5'!$X$48</c:f>
              <c:strCache>
                <c:ptCount val="1"/>
                <c:pt idx="0">
                  <c:v>Consumi finali lordi di calore derivato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888E-4344-840D-479B42FB9A7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888E-4344-840D-479B42FB9A78}"/>
              </c:ext>
            </c:extLst>
          </c:dPt>
          <c:cat>
            <c:numRef>
              <c:f>'Tab 6.2-6.4 Graf 6.2-6.5'!$AH$46:$AJ$46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'Tab 6.2-6.4 Graf 6.2-6.5'!$AH$48:$AJ$48</c:f>
              <c:numCache>
                <c:formatCode>#,##0</c:formatCode>
                <c:ptCount val="3"/>
                <c:pt idx="0">
                  <c:v>15.009816622092821</c:v>
                </c:pt>
                <c:pt idx="1">
                  <c:v>11.625271757406457</c:v>
                </c:pt>
                <c:pt idx="2">
                  <c:v>12.38783595387372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88E-4344-840D-479B42FB9A78}"/>
            </c:ext>
          </c:extLst>
        </c:ser>
        <c:ser>
          <c:idx val="3"/>
          <c:order val="2"/>
          <c:tx>
            <c:strRef>
              <c:f>'Tab 6.2-6.4 Graf 6.2-6.5'!$X$49</c:f>
              <c:strCache>
                <c:ptCount val="1"/>
                <c:pt idx="0">
                  <c:v>Consumi finali lordi di energia elettrica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888E-4344-840D-479B42FB9A78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888E-4344-840D-479B42FB9A7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 6.2-6.4 Graf 6.2-6.5'!$AH$46:$AJ$46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'Tab 6.2-6.4 Graf 6.2-6.5'!$AH$49:$AJ$49</c:f>
              <c:numCache>
                <c:formatCode>#,##0</c:formatCode>
                <c:ptCount val="3"/>
                <c:pt idx="0">
                  <c:v>569.19169662374634</c:v>
                </c:pt>
                <c:pt idx="1">
                  <c:v>559.1555633266313</c:v>
                </c:pt>
                <c:pt idx="2">
                  <c:v>539.70587386308785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88E-4344-840D-479B42FB9A78}"/>
            </c:ext>
          </c:extLst>
        </c:ser>
        <c:ser>
          <c:idx val="4"/>
          <c:order val="3"/>
          <c:tx>
            <c:strRef>
              <c:f>'Tab 6.2-6.4 Graf 6.2-6.5'!$X$50</c:f>
              <c:strCache>
                <c:ptCount val="1"/>
                <c:pt idx="0">
                  <c:v>Consumi finali della frazione non biodegradabile dei rifiuti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888E-4344-840D-479B42FB9A7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888E-4344-840D-479B42FB9A78}"/>
              </c:ext>
            </c:extLst>
          </c:dPt>
          <c:cat>
            <c:numRef>
              <c:f>'Tab 6.2-6.4 Graf 6.2-6.5'!$AH$46:$AJ$46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'Tab 6.2-6.4 Graf 6.2-6.5'!$AH$50:$AJ$50</c:f>
              <c:numCache>
                <c:formatCode>#,##0</c:formatCode>
                <c:ptCount val="3"/>
                <c:pt idx="0">
                  <c:v>15.04677059711474</c:v>
                </c:pt>
                <c:pt idx="1">
                  <c:v>18.689213170679277</c:v>
                </c:pt>
                <c:pt idx="2">
                  <c:v>17.783510135425622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888E-4344-840D-479B42FB9A78}"/>
            </c:ext>
          </c:extLst>
        </c:ser>
        <c:ser>
          <c:idx val="5"/>
          <c:order val="4"/>
          <c:tx>
            <c:strRef>
              <c:f>'Tab 6.2-6.4 Graf 6.2-6.5'!$X$51</c:f>
              <c:strCache>
                <c:ptCount val="1"/>
                <c:pt idx="0">
                  <c:v>Consumi finali di prodotti petroliferi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888E-4344-840D-479B42FB9A78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888E-4344-840D-479B42FB9A7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 6.2-6.4 Graf 6.2-6.5'!$AH$46:$AJ$46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'Tab 6.2-6.4 Graf 6.2-6.5'!$AH$51:$AJ$51</c:f>
              <c:numCache>
                <c:formatCode>#,##0</c:formatCode>
                <c:ptCount val="3"/>
                <c:pt idx="0">
                  <c:v>791.11004250171334</c:v>
                </c:pt>
                <c:pt idx="1">
                  <c:v>838.62547678187229</c:v>
                </c:pt>
                <c:pt idx="2">
                  <c:v>905.43787412883762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888E-4344-840D-479B42FB9A78}"/>
            </c:ext>
          </c:extLst>
        </c:ser>
        <c:ser>
          <c:idx val="6"/>
          <c:order val="5"/>
          <c:tx>
            <c:strRef>
              <c:f>'Tab 6.2-6.4 Graf 6.2-6.5'!$X$66</c:f>
              <c:strCache>
                <c:ptCount val="1"/>
                <c:pt idx="0">
                  <c:v>Consumi finali di gas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 6.2-6.4 Graf 6.2-6.5'!$AH$46:$AJ$46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'Tab 6.2-6.4 Graf 6.2-6.5'!$AH$66:$AJ$66</c:f>
              <c:numCache>
                <c:formatCode>#,##0</c:formatCode>
                <c:ptCount val="3"/>
                <c:pt idx="0">
                  <c:v>872.9180883590135</c:v>
                </c:pt>
                <c:pt idx="1">
                  <c:v>745.32479898923737</c:v>
                </c:pt>
                <c:pt idx="2">
                  <c:v>705.21072211503792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88E-4344-840D-479B42FB9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98734176"/>
        <c:axId val="298739664"/>
      </c:barChart>
      <c:catAx>
        <c:axId val="298734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98739664"/>
        <c:crosses val="autoZero"/>
        <c:auto val="1"/>
        <c:lblAlgn val="ctr"/>
        <c:lblOffset val="100"/>
        <c:noMultiLvlLbl val="0"/>
      </c:catAx>
      <c:valAx>
        <c:axId val="2987396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98734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1241320590917611E-2"/>
          <c:y val="0.84091932269392933"/>
          <c:w val="0.92021951903244781"/>
          <c:h val="0.146412609282867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689805753628023E-2"/>
          <c:y val="2.9006981783806375E-2"/>
          <c:w val="0.93428240422565634"/>
          <c:h val="0.7146782011476404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'Tab 6.2-6.4 Graf 6.2-6.5'!$X$47</c:f>
              <c:strCache>
                <c:ptCount val="1"/>
                <c:pt idx="0">
                  <c:v>Consumi finali di energia da FER (settore termico)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 6.2-6.4 Graf 6.2-6.5'!$Y$46:$AG$46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'Tab 6.2-6.4 Graf 6.2-6.5'!$Y$47:$AG$47</c:f>
              <c:numCache>
                <c:formatCode>#,##0</c:formatCode>
                <c:ptCount val="9"/>
                <c:pt idx="0">
                  <c:v>412.27855547132901</c:v>
                </c:pt>
                <c:pt idx="1">
                  <c:v>389.97561282078044</c:v>
                </c:pt>
                <c:pt idx="2">
                  <c:v>366.49032013994025</c:v>
                </c:pt>
                <c:pt idx="3">
                  <c:v>380.92683835311709</c:v>
                </c:pt>
                <c:pt idx="4">
                  <c:v>352.00457275515475</c:v>
                </c:pt>
                <c:pt idx="5">
                  <c:v>390.81576298782272</c:v>
                </c:pt>
                <c:pt idx="6">
                  <c:v>381.87729427882556</c:v>
                </c:pt>
                <c:pt idx="7">
                  <c:v>371.42264247861067</c:v>
                </c:pt>
                <c:pt idx="8">
                  <c:v>363.77758385748052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14-40F1-A21F-EF670EB201DC}"/>
            </c:ext>
          </c:extLst>
        </c:ser>
        <c:ser>
          <c:idx val="2"/>
          <c:order val="1"/>
          <c:tx>
            <c:strRef>
              <c:f>'Tab 6.2-6.4 Graf 6.2-6.5'!$X$48</c:f>
              <c:strCache>
                <c:ptCount val="1"/>
                <c:pt idx="0">
                  <c:v>Consumi finali lordi di calore derivato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B514-40F1-A21F-EF670EB201DC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B514-40F1-A21F-EF670EB201DC}"/>
              </c:ext>
            </c:extLst>
          </c:dPt>
          <c:cat>
            <c:numRef>
              <c:f>'Tab 6.2-6.4 Graf 6.2-6.5'!$Y$46:$AG$46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'Tab 6.2-6.4 Graf 6.2-6.5'!$AH$48:$AJ$48</c:f>
              <c:numCache>
                <c:formatCode>#,##0</c:formatCode>
                <c:ptCount val="3"/>
                <c:pt idx="0">
                  <c:v>15.009816622092821</c:v>
                </c:pt>
                <c:pt idx="1">
                  <c:v>11.625271757406457</c:v>
                </c:pt>
                <c:pt idx="2">
                  <c:v>12.38783595387372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514-40F1-A21F-EF670EB201DC}"/>
            </c:ext>
          </c:extLst>
        </c:ser>
        <c:ser>
          <c:idx val="3"/>
          <c:order val="2"/>
          <c:tx>
            <c:strRef>
              <c:f>'Tab 6.2-6.4 Graf 6.2-6.5'!$X$49</c:f>
              <c:strCache>
                <c:ptCount val="1"/>
                <c:pt idx="0">
                  <c:v>Consumi finali lordi di energia elettrica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 6.2-6.4 Graf 6.2-6.5'!$Y$46:$AG$46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'Tab 6.2-6.4 Graf 6.2-6.5'!$Y$49:$AG$49</c:f>
              <c:numCache>
                <c:formatCode>#,##0</c:formatCode>
                <c:ptCount val="9"/>
                <c:pt idx="0">
                  <c:v>596.59501289767832</c:v>
                </c:pt>
                <c:pt idx="1">
                  <c:v>584.25623387790199</c:v>
                </c:pt>
                <c:pt idx="2">
                  <c:v>558.77901977644024</c:v>
                </c:pt>
                <c:pt idx="3">
                  <c:v>555.31817076526215</c:v>
                </c:pt>
                <c:pt idx="4">
                  <c:v>543.20722269991393</c:v>
                </c:pt>
                <c:pt idx="5">
                  <c:v>553.02224419604465</c:v>
                </c:pt>
                <c:pt idx="6">
                  <c:v>558.48458221398391</c:v>
                </c:pt>
                <c:pt idx="7">
                  <c:v>557.8703426441823</c:v>
                </c:pt>
                <c:pt idx="8">
                  <c:v>535.08286965585637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514-40F1-A21F-EF670EB201DC}"/>
            </c:ext>
          </c:extLst>
        </c:ser>
        <c:ser>
          <c:idx val="4"/>
          <c:order val="3"/>
          <c:tx>
            <c:strRef>
              <c:f>'Tab 6.2-6.4 Graf 6.2-6.5'!$X$50</c:f>
              <c:strCache>
                <c:ptCount val="1"/>
                <c:pt idx="0">
                  <c:v>Consumi finali della frazione non biodegradabile dei rifiuti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'Tab 6.2-6.4 Graf 6.2-6.5'!$Y$46:$AG$46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'Tab 6.2-6.4 Graf 6.2-6.5'!$Y$50:$AG$50</c:f>
              <c:numCache>
                <c:formatCode>#,##0</c:formatCode>
                <c:ptCount val="9"/>
                <c:pt idx="0">
                  <c:v>13.685869876755516</c:v>
                </c:pt>
                <c:pt idx="1">
                  <c:v>14.306869207987006</c:v>
                </c:pt>
                <c:pt idx="2">
                  <c:v>12.027513134357461</c:v>
                </c:pt>
                <c:pt idx="3">
                  <c:v>9.1985407316731873</c:v>
                </c:pt>
                <c:pt idx="4">
                  <c:v>7.5253918816279732</c:v>
                </c:pt>
                <c:pt idx="5">
                  <c:v>8.4354925002388477</c:v>
                </c:pt>
                <c:pt idx="6">
                  <c:v>10.704774529473584</c:v>
                </c:pt>
                <c:pt idx="7">
                  <c:v>10.380242667430974</c:v>
                </c:pt>
                <c:pt idx="8">
                  <c:v>13.754933547100409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514-40F1-A21F-EF670EB201DC}"/>
            </c:ext>
          </c:extLst>
        </c:ser>
        <c:ser>
          <c:idx val="5"/>
          <c:order val="4"/>
          <c:tx>
            <c:strRef>
              <c:f>'Tab 6.2-6.4 Graf 6.2-6.5'!$X$51</c:f>
              <c:strCache>
                <c:ptCount val="1"/>
                <c:pt idx="0">
                  <c:v>Consumi finali di prodotti petroliferi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 6.2-6.4 Graf 6.2-6.5'!$Y$46:$AG$46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'Tab 6.2-6.4 Graf 6.2-6.5'!$Y$51:$AG$51</c:f>
              <c:numCache>
                <c:formatCode>#,##0</c:formatCode>
                <c:ptCount val="9"/>
                <c:pt idx="0">
                  <c:v>922.10225638518637</c:v>
                </c:pt>
                <c:pt idx="1">
                  <c:v>873.96164158023203</c:v>
                </c:pt>
                <c:pt idx="2">
                  <c:v>837.63031366136931</c:v>
                </c:pt>
                <c:pt idx="3">
                  <c:v>768.15201084665148</c:v>
                </c:pt>
                <c:pt idx="4">
                  <c:v>748.47994297757714</c:v>
                </c:pt>
                <c:pt idx="5">
                  <c:v>674.66748493819046</c:v>
                </c:pt>
                <c:pt idx="6">
                  <c:v>688.51866048723264</c:v>
                </c:pt>
                <c:pt idx="7">
                  <c:v>690.49879523583854</c:v>
                </c:pt>
                <c:pt idx="8">
                  <c:v>598.91622447560326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514-40F1-A21F-EF670EB201DC}"/>
            </c:ext>
          </c:extLst>
        </c:ser>
        <c:ser>
          <c:idx val="6"/>
          <c:order val="5"/>
          <c:tx>
            <c:strRef>
              <c:f>'Tab 6.2-6.4 Graf 6.2-6.5'!$X$66</c:f>
              <c:strCache>
                <c:ptCount val="1"/>
                <c:pt idx="0">
                  <c:v>Consumi finali di gas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 6.2-6.4 Graf 6.2-6.5'!$Y$46:$AG$46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'Tab 6.2-6.4 Graf 6.2-6.5'!$Y$66:$AG$66</c:f>
              <c:numCache>
                <c:formatCode>#,##0</c:formatCode>
                <c:ptCount val="9"/>
                <c:pt idx="0">
                  <c:v>780.75470096139316</c:v>
                </c:pt>
                <c:pt idx="1">
                  <c:v>786.66017142726889</c:v>
                </c:pt>
                <c:pt idx="2">
                  <c:v>684.01215444684647</c:v>
                </c:pt>
                <c:pt idx="3">
                  <c:v>714.80940808499531</c:v>
                </c:pt>
                <c:pt idx="4">
                  <c:v>730.835936443523</c:v>
                </c:pt>
                <c:pt idx="5">
                  <c:v>761.13038912311117</c:v>
                </c:pt>
                <c:pt idx="6">
                  <c:v>753.60160561085809</c:v>
                </c:pt>
                <c:pt idx="7">
                  <c:v>749.49587990553971</c:v>
                </c:pt>
                <c:pt idx="8">
                  <c:v>732.08379886885189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514-40F1-A21F-EF670EB20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98734176"/>
        <c:axId val="298739664"/>
      </c:barChart>
      <c:catAx>
        <c:axId val="298734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98739664"/>
        <c:crosses val="autoZero"/>
        <c:auto val="1"/>
        <c:lblAlgn val="ctr"/>
        <c:lblOffset val="100"/>
        <c:noMultiLvlLbl val="0"/>
      </c:catAx>
      <c:valAx>
        <c:axId val="2987396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it-IT"/>
          </a:p>
        </c:txPr>
        <c:crossAx val="298734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1241320590917611E-2"/>
          <c:y val="0.84091932269392933"/>
          <c:w val="0.92021951903244781"/>
          <c:h val="0.146412609282867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539108829486369E-2"/>
          <c:y val="6.4039944055585024E-2"/>
          <c:w val="0.92762290694127059"/>
          <c:h val="0.736028909198510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'Tab 6.2-6.4 Graf 6.2-6.5'!$X$5</c:f>
              <c:strCache>
                <c:ptCount val="1"/>
                <c:pt idx="0">
                  <c:v>Settore elettrico</c:v>
                </c:pt>
              </c:strCache>
            </c:strRef>
          </c:tx>
          <c:spPr>
            <a:solidFill>
              <a:schemeClr val="tx2">
                <a:lumMod val="10000"/>
                <a:lumOff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 6.2-6.4 Graf 6.2-6.5'!$Y$5:$AG$5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'Tab 6.2-6.4 Graf 6.2-6.5'!$Y$6:$AG$6</c:f>
              <c:numCache>
                <c:formatCode>General</c:formatCode>
                <c:ptCount val="9"/>
                <c:pt idx="0">
                  <c:v>209</c:v>
                </c:pt>
                <c:pt idx="1">
                  <c:v>226</c:v>
                </c:pt>
                <c:pt idx="2">
                  <c:v>243</c:v>
                </c:pt>
                <c:pt idx="3">
                  <c:v>250</c:v>
                </c:pt>
                <c:pt idx="4">
                  <c:v>249</c:v>
                </c:pt>
                <c:pt idx="5">
                  <c:v>264</c:v>
                </c:pt>
                <c:pt idx="6" formatCode="0.0">
                  <c:v>262.8043394938818</c:v>
                </c:pt>
                <c:pt idx="7" formatCode="0.0">
                  <c:v>275.23617313806301</c:v>
                </c:pt>
                <c:pt idx="8" formatCode="0.0">
                  <c:v>278.659329857334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6C-49AA-92E7-15FFA254ABAE}"/>
            </c:ext>
          </c:extLst>
        </c:ser>
        <c:ser>
          <c:idx val="1"/>
          <c:order val="1"/>
          <c:tx>
            <c:strRef>
              <c:f>'Tab 6.2-6.4 Graf 6.2-6.5'!$X$19</c:f>
              <c:strCache>
                <c:ptCount val="1"/>
                <c:pt idx="0">
                  <c:v>Settore termico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 6.2-6.4 Graf 6.2-6.5'!$Y$5:$AG$5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'Tab 6.2-6.4 Graf 6.2-6.5'!$Y$20:$AG$20</c:f>
              <c:numCache>
                <c:formatCode>0.0</c:formatCode>
                <c:ptCount val="9"/>
                <c:pt idx="0">
                  <c:v>412.27855547132901</c:v>
                </c:pt>
                <c:pt idx="1">
                  <c:v>389.97561282078044</c:v>
                </c:pt>
                <c:pt idx="2">
                  <c:v>366.49032013994025</c:v>
                </c:pt>
                <c:pt idx="3">
                  <c:v>380.92683835311709</c:v>
                </c:pt>
                <c:pt idx="4">
                  <c:v>352.00457275515475</c:v>
                </c:pt>
                <c:pt idx="5">
                  <c:v>390.81576298782272</c:v>
                </c:pt>
                <c:pt idx="6">
                  <c:v>381.87729427882556</c:v>
                </c:pt>
                <c:pt idx="7">
                  <c:v>371.42264247861067</c:v>
                </c:pt>
                <c:pt idx="8">
                  <c:v>363.77758385748052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6C-49AA-92E7-15FFA254A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298733000"/>
        <c:axId val="298733392"/>
      </c:barChart>
      <c:catAx>
        <c:axId val="298733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it-IT"/>
          </a:p>
        </c:txPr>
        <c:crossAx val="298733392"/>
        <c:crosses val="autoZero"/>
        <c:auto val="1"/>
        <c:lblAlgn val="ctr"/>
        <c:lblOffset val="100"/>
        <c:noMultiLvlLbl val="0"/>
      </c:catAx>
      <c:valAx>
        <c:axId val="29873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it-IT"/>
          </a:p>
        </c:txPr>
        <c:crossAx val="298733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8567746006400463"/>
          <c:y val="0.90243191343743223"/>
          <c:w val="0.4199373581687415"/>
          <c:h val="9.16949314928457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304800</xdr:colOff>
      <xdr:row>16</xdr:row>
      <xdr:rowOff>161925</xdr:rowOff>
    </xdr:from>
    <xdr:to>
      <xdr:col>13</xdr:col>
      <xdr:colOff>79200</xdr:colOff>
      <xdr:row>28</xdr:row>
      <xdr:rowOff>35925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AE2A6CB-119B-4F75-B3C1-7BAD95D39A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54</xdr:col>
      <xdr:colOff>349389</xdr:colOff>
      <xdr:row>4</xdr:row>
      <xdr:rowOff>229123</xdr:rowOff>
    </xdr:from>
    <xdr:to>
      <xdr:col>65</xdr:col>
      <xdr:colOff>123790</xdr:colOff>
      <xdr:row>14</xdr:row>
      <xdr:rowOff>141223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5661E447-5930-4819-9A64-C7C9878B54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56</xdr:col>
      <xdr:colOff>436263</xdr:colOff>
      <xdr:row>45</xdr:row>
      <xdr:rowOff>43641</xdr:rowOff>
    </xdr:from>
    <xdr:to>
      <xdr:col>67</xdr:col>
      <xdr:colOff>210664</xdr:colOff>
      <xdr:row>56</xdr:row>
      <xdr:rowOff>203573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E9A1846F-BC58-454A-9F3D-22956B5902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40</xdr:col>
      <xdr:colOff>563495</xdr:colOff>
      <xdr:row>46</xdr:row>
      <xdr:rowOff>30415</xdr:rowOff>
    </xdr:from>
    <xdr:to>
      <xdr:col>51</xdr:col>
      <xdr:colOff>337896</xdr:colOff>
      <xdr:row>57</xdr:row>
      <xdr:rowOff>190347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55DF7C3-7DA3-4FC7-BEE3-35E48AAC0F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39</xdr:col>
      <xdr:colOff>299358</xdr:colOff>
      <xdr:row>4</xdr:row>
      <xdr:rowOff>130627</xdr:rowOff>
    </xdr:from>
    <xdr:to>
      <xdr:col>50</xdr:col>
      <xdr:colOff>71036</xdr:colOff>
      <xdr:row>14</xdr:row>
      <xdr:rowOff>37284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543D0CE-FFCC-4105-B700-31B6CCB9B1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3877F-4AE6-4EC4-ABB8-66421C1CAEE9}">
  <sheetPr>
    <tabColor rgb="FF92D050"/>
  </sheetPr>
  <dimension ref="A1:E35"/>
  <sheetViews>
    <sheetView zoomScaleNormal="100" workbookViewId="0">
      <selection activeCell="A4" sqref="A4"/>
    </sheetView>
  </sheetViews>
  <sheetFormatPr defaultRowHeight="15" x14ac:dyDescent="0.25"/>
  <cols>
    <col min="1" max="1" width="54.85546875" style="1" customWidth="1"/>
    <col min="2" max="2" width="72" style="1" customWidth="1"/>
    <col min="3" max="3" width="12.28515625" style="1" bestFit="1" customWidth="1"/>
    <col min="4" max="6" width="10.85546875" style="1" customWidth="1"/>
    <col min="7" max="16384" width="9.140625" style="1"/>
  </cols>
  <sheetData>
    <row r="1" spans="1:5" ht="39" x14ac:dyDescent="0.25">
      <c r="A1" s="195" t="s">
        <v>99</v>
      </c>
      <c r="B1" s="196"/>
    </row>
    <row r="2" spans="1:5" x14ac:dyDescent="0.25">
      <c r="A2" s="202" t="s">
        <v>100</v>
      </c>
      <c r="B2" s="201" t="s">
        <v>0</v>
      </c>
    </row>
    <row r="3" spans="1:5" x14ac:dyDescent="0.25">
      <c r="A3" s="194"/>
    </row>
    <row r="4" spans="1:5" ht="15.75" thickBot="1" x14ac:dyDescent="0.3">
      <c r="A4" s="2"/>
      <c r="B4" s="3" t="s">
        <v>1</v>
      </c>
      <c r="C4" s="4">
        <v>2021</v>
      </c>
      <c r="D4" s="4">
        <v>2022</v>
      </c>
      <c r="E4" s="4">
        <v>2023</v>
      </c>
    </row>
    <row r="5" spans="1:5" x14ac:dyDescent="0.25">
      <c r="B5" s="5" t="s">
        <v>2</v>
      </c>
      <c r="C5" s="6">
        <v>271.85949421754481</v>
      </c>
      <c r="D5" s="6">
        <v>279.89388410745067</v>
      </c>
      <c r="E5" s="6">
        <v>287.06058639625223</v>
      </c>
    </row>
    <row r="6" spans="1:5" x14ac:dyDescent="0.25">
      <c r="B6" s="7" t="s">
        <v>3</v>
      </c>
      <c r="C6" s="8">
        <v>147.54824305240788</v>
      </c>
      <c r="D6" s="8">
        <v>151.37566593159414</v>
      </c>
      <c r="E6" s="8">
        <v>152.08754182684419</v>
      </c>
    </row>
    <row r="7" spans="1:5" x14ac:dyDescent="0.25">
      <c r="B7" s="7" t="s">
        <v>4</v>
      </c>
      <c r="C7" s="8">
        <v>36.594178447900575</v>
      </c>
      <c r="D7" s="8">
        <v>36.870593240344867</v>
      </c>
      <c r="E7" s="8">
        <v>39.731280799283553</v>
      </c>
    </row>
    <row r="8" spans="1:5" x14ac:dyDescent="0.25">
      <c r="B8" s="7" t="s">
        <v>5</v>
      </c>
      <c r="C8" s="8">
        <v>78.240900000000011</v>
      </c>
      <c r="D8" s="8">
        <v>84.789624075666381</v>
      </c>
      <c r="E8" s="8">
        <v>90.731859329320727</v>
      </c>
    </row>
    <row r="9" spans="1:5" x14ac:dyDescent="0.25">
      <c r="B9" s="7" t="s">
        <v>6</v>
      </c>
      <c r="C9" s="9">
        <v>0</v>
      </c>
      <c r="D9" s="9">
        <v>0</v>
      </c>
      <c r="E9" s="9">
        <v>0</v>
      </c>
    </row>
    <row r="10" spans="1:5" x14ac:dyDescent="0.25">
      <c r="B10" s="7" t="s">
        <v>7</v>
      </c>
      <c r="C10" s="8">
        <v>0.81839243336199474</v>
      </c>
      <c r="D10" s="8">
        <v>0.72616423043852107</v>
      </c>
      <c r="E10" s="8">
        <v>0.79160188868841908</v>
      </c>
    </row>
    <row r="11" spans="1:5" x14ac:dyDescent="0.25">
      <c r="B11" s="7" t="s">
        <v>8</v>
      </c>
      <c r="C11" s="8">
        <v>5.6276363018056745</v>
      </c>
      <c r="D11" s="8">
        <v>5.3576319862424766</v>
      </c>
      <c r="E11" s="8">
        <v>3.2800828616596589</v>
      </c>
    </row>
    <row r="12" spans="1:5" x14ac:dyDescent="0.25">
      <c r="B12" s="7" t="s">
        <v>9</v>
      </c>
      <c r="C12" s="8">
        <v>3.0301439820686271</v>
      </c>
      <c r="D12" s="8">
        <v>0.77420464316423043</v>
      </c>
      <c r="E12" s="8">
        <v>0.43821969045571796</v>
      </c>
    </row>
    <row r="13" spans="1:5" x14ac:dyDescent="0.25">
      <c r="B13" s="5" t="s">
        <v>10</v>
      </c>
      <c r="C13" s="6">
        <v>320.92312337215623</v>
      </c>
      <c r="D13" s="6">
        <v>298.88605874566275</v>
      </c>
      <c r="E13" s="6">
        <v>284.45635381266862</v>
      </c>
    </row>
    <row r="14" spans="1:5" x14ac:dyDescent="0.25">
      <c r="B14" s="7" t="s">
        <v>11</v>
      </c>
      <c r="C14" s="8">
        <v>2.7093959891164885</v>
      </c>
      <c r="D14" s="8">
        <v>3.4678115961247746</v>
      </c>
      <c r="E14" s="8">
        <v>4.7628893794489171</v>
      </c>
    </row>
    <row r="15" spans="1:5" x14ac:dyDescent="0.25">
      <c r="B15" s="7" t="s">
        <v>12</v>
      </c>
      <c r="C15" s="9">
        <v>0</v>
      </c>
      <c r="D15" s="9">
        <v>0</v>
      </c>
      <c r="E15" s="9">
        <v>0</v>
      </c>
    </row>
    <row r="16" spans="1:5" x14ac:dyDescent="0.25">
      <c r="B16" s="7" t="s">
        <v>7</v>
      </c>
      <c r="C16" s="8">
        <v>284.49761336721383</v>
      </c>
      <c r="D16" s="8">
        <v>258.11696181185778</v>
      </c>
      <c r="E16" s="8">
        <v>240.01292138004646</v>
      </c>
    </row>
    <row r="17" spans="2:5" x14ac:dyDescent="0.25">
      <c r="B17" s="7" t="s">
        <v>8</v>
      </c>
      <c r="C17" s="8">
        <v>0.92207846164814833</v>
      </c>
      <c r="D17" s="8">
        <v>0.93908076496123816</v>
      </c>
      <c r="E17" s="8">
        <v>1.1041412745203212</v>
      </c>
    </row>
    <row r="18" spans="2:5" x14ac:dyDescent="0.25">
      <c r="B18" s="7" t="s">
        <v>9</v>
      </c>
      <c r="C18" s="9">
        <v>0</v>
      </c>
      <c r="D18" s="9">
        <v>0</v>
      </c>
      <c r="E18" s="9">
        <v>0</v>
      </c>
    </row>
    <row r="19" spans="2:5" x14ac:dyDescent="0.25">
      <c r="B19" s="7" t="s">
        <v>13</v>
      </c>
      <c r="C19" s="8">
        <v>30.246243922653079</v>
      </c>
      <c r="D19" s="8">
        <v>33.650786280277089</v>
      </c>
      <c r="E19" s="8">
        <v>35.730377970706826</v>
      </c>
    </row>
    <row r="20" spans="2:5" x14ac:dyDescent="0.25">
      <c r="B20" s="7" t="s">
        <v>14</v>
      </c>
      <c r="C20" s="8">
        <v>2.5477916315246434</v>
      </c>
      <c r="D20" s="8">
        <v>2.7114182924418548</v>
      </c>
      <c r="E20" s="8">
        <v>2.8212769850118002</v>
      </c>
    </row>
    <row r="21" spans="2:5" x14ac:dyDescent="0.25">
      <c r="B21" s="5" t="s">
        <v>15</v>
      </c>
      <c r="C21" s="6">
        <v>7.6803249389156445E-3</v>
      </c>
      <c r="D21" s="6">
        <v>0.15624042463518081</v>
      </c>
      <c r="E21" s="6">
        <v>0.12277319094225812</v>
      </c>
    </row>
    <row r="22" spans="2:5" x14ac:dyDescent="0.25">
      <c r="B22" s="7" t="s">
        <v>11</v>
      </c>
      <c r="C22" s="9">
        <v>0</v>
      </c>
      <c r="D22" s="9">
        <v>0</v>
      </c>
      <c r="E22" s="9">
        <v>0</v>
      </c>
    </row>
    <row r="23" spans="2:5" x14ac:dyDescent="0.25">
      <c r="B23" s="7" t="s">
        <v>12</v>
      </c>
      <c r="C23" s="9">
        <v>0</v>
      </c>
      <c r="D23" s="9">
        <v>0</v>
      </c>
      <c r="E23" s="9">
        <v>0</v>
      </c>
    </row>
    <row r="24" spans="2:5" x14ac:dyDescent="0.25">
      <c r="B24" s="7" t="s">
        <v>7</v>
      </c>
      <c r="C24" s="9">
        <v>0</v>
      </c>
      <c r="D24" s="9">
        <v>0</v>
      </c>
      <c r="E24" s="9">
        <v>0</v>
      </c>
    </row>
    <row r="25" spans="2:5" x14ac:dyDescent="0.25">
      <c r="B25" s="7" t="s">
        <v>16</v>
      </c>
      <c r="C25" s="9">
        <v>0</v>
      </c>
      <c r="D25" s="9">
        <v>0</v>
      </c>
      <c r="E25" s="9">
        <v>0</v>
      </c>
    </row>
    <row r="26" spans="2:5" x14ac:dyDescent="0.25">
      <c r="B26" s="7" t="s">
        <v>9</v>
      </c>
      <c r="C26" s="9">
        <v>0</v>
      </c>
      <c r="D26" s="9">
        <v>0</v>
      </c>
      <c r="E26" s="9">
        <v>0</v>
      </c>
    </row>
    <row r="27" spans="2:5" ht="30" x14ac:dyDescent="0.25">
      <c r="B27" s="10" t="s">
        <v>17</v>
      </c>
      <c r="C27" s="6">
        <f>C5+C13+C21</f>
        <v>592.79029791463984</v>
      </c>
      <c r="D27" s="6">
        <f>D5+D13+D21</f>
        <v>578.93618327774857</v>
      </c>
      <c r="E27" s="6">
        <f>E5+E13+E21</f>
        <v>571.63971339986313</v>
      </c>
    </row>
    <row r="28" spans="2:5" x14ac:dyDescent="0.25">
      <c r="B28" s="11" t="s">
        <v>18</v>
      </c>
      <c r="C28" s="12">
        <v>2584.2404199442249</v>
      </c>
      <c r="D28" s="12">
        <v>2472.3204726492004</v>
      </c>
      <c r="E28" s="12">
        <v>2465.1207733673091</v>
      </c>
    </row>
    <row r="29" spans="2:5" x14ac:dyDescent="0.25">
      <c r="B29" s="13" t="s">
        <v>19</v>
      </c>
      <c r="C29" s="14">
        <f>C27/C28</f>
        <v>0.22938666748639197</v>
      </c>
      <c r="D29" s="14">
        <f>D27/D28</f>
        <v>0.23416712747493973</v>
      </c>
      <c r="E29" s="14">
        <f>E27/E28</f>
        <v>0.2318911590765648</v>
      </c>
    </row>
    <row r="30" spans="2:5" x14ac:dyDescent="0.25">
      <c r="B30" s="15"/>
      <c r="C30" s="16"/>
      <c r="D30" s="16"/>
      <c r="E30" s="16"/>
    </row>
    <row r="31" spans="2:5" ht="15.75" x14ac:dyDescent="0.25">
      <c r="B31" s="17" t="s">
        <v>20</v>
      </c>
      <c r="C31" s="18"/>
      <c r="D31" s="18"/>
      <c r="E31" s="18"/>
    </row>
    <row r="32" spans="2:5" x14ac:dyDescent="0.25">
      <c r="B32" s="1" t="s">
        <v>21</v>
      </c>
      <c r="C32" s="18"/>
      <c r="D32" s="18"/>
      <c r="E32" s="18"/>
    </row>
    <row r="33" spans="2:5" x14ac:dyDescent="0.25">
      <c r="C33" s="18"/>
      <c r="D33" s="18"/>
      <c r="E33" s="18"/>
    </row>
    <row r="34" spans="2:5" x14ac:dyDescent="0.25">
      <c r="B34" s="202" t="s">
        <v>100</v>
      </c>
      <c r="C34" s="18"/>
      <c r="D34" s="18"/>
      <c r="E34" s="18"/>
    </row>
    <row r="35" spans="2:5" x14ac:dyDescent="0.25">
      <c r="B35" s="19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D13D2-9CB4-4A61-9EC1-0196597F77BF}">
  <sheetPr>
    <tabColor rgb="FF92D050"/>
  </sheetPr>
  <dimension ref="A1:N30"/>
  <sheetViews>
    <sheetView zoomScale="85" zoomScaleNormal="85" workbookViewId="0">
      <selection activeCell="A2" sqref="A2"/>
    </sheetView>
  </sheetViews>
  <sheetFormatPr defaultRowHeight="15" x14ac:dyDescent="0.25"/>
  <cols>
    <col min="1" max="1" width="26.140625" customWidth="1"/>
    <col min="2" max="2" width="109.42578125" customWidth="1"/>
  </cols>
  <sheetData>
    <row r="1" spans="1:14" ht="33" customHeight="1" x14ac:dyDescent="0.25">
      <c r="A1" s="195" t="s">
        <v>99</v>
      </c>
      <c r="B1" s="197"/>
    </row>
    <row r="2" spans="1:14" x14ac:dyDescent="0.25">
      <c r="A2" s="202" t="s">
        <v>100</v>
      </c>
    </row>
    <row r="3" spans="1:14" x14ac:dyDescent="0.25">
      <c r="A3" s="202"/>
    </row>
    <row r="4" spans="1:14" ht="24" customHeight="1" x14ac:dyDescent="0.25">
      <c r="B4" s="19" t="s">
        <v>19</v>
      </c>
      <c r="C4" s="19"/>
      <c r="D4" s="19"/>
      <c r="E4" s="19"/>
      <c r="F4" s="19"/>
      <c r="G4" s="19"/>
      <c r="H4" s="19"/>
      <c r="I4" s="19"/>
      <c r="J4" s="19"/>
      <c r="K4" s="19"/>
    </row>
    <row r="5" spans="1:14" ht="18.75" x14ac:dyDescent="0.25">
      <c r="B5" s="20"/>
      <c r="C5" s="21">
        <v>2012</v>
      </c>
      <c r="D5" s="21">
        <v>2013</v>
      </c>
      <c r="E5" s="21">
        <v>2014</v>
      </c>
      <c r="F5" s="21">
        <v>2015</v>
      </c>
      <c r="G5" s="21">
        <v>2016</v>
      </c>
      <c r="H5" s="21">
        <v>2017</v>
      </c>
      <c r="I5" s="21">
        <v>2018</v>
      </c>
      <c r="J5" s="21">
        <v>2019</v>
      </c>
      <c r="K5" s="21">
        <v>2020</v>
      </c>
      <c r="L5" s="21">
        <v>2021</v>
      </c>
      <c r="M5" s="21">
        <v>2022</v>
      </c>
      <c r="N5" s="21">
        <v>2023</v>
      </c>
    </row>
    <row r="6" spans="1:14" ht="42" x14ac:dyDescent="0.25">
      <c r="A6" s="22" t="s">
        <v>44</v>
      </c>
      <c r="B6" s="23" t="s">
        <v>45</v>
      </c>
      <c r="C6" s="24">
        <v>0.22474268942075151</v>
      </c>
      <c r="D6" s="24">
        <v>0.22968413689247702</v>
      </c>
      <c r="E6" s="24">
        <v>0.24455087457016725</v>
      </c>
      <c r="F6" s="24">
        <v>0.2530637618124093</v>
      </c>
      <c r="G6" s="24">
        <v>0.24879502639396447</v>
      </c>
      <c r="H6" s="24">
        <v>0.27092050297583814</v>
      </c>
      <c r="I6" s="24">
        <v>0.26426481901992754</v>
      </c>
      <c r="J6" s="24">
        <v>0.26550486359496461</v>
      </c>
      <c r="K6" s="24">
        <v>0.28023421338071691</v>
      </c>
    </row>
    <row r="7" spans="1:14" ht="42" x14ac:dyDescent="0.25">
      <c r="A7" s="22" t="s">
        <v>46</v>
      </c>
      <c r="B7" s="23" t="s">
        <v>45</v>
      </c>
      <c r="C7" s="25"/>
      <c r="D7" s="26"/>
      <c r="E7" s="26"/>
      <c r="F7" s="26"/>
      <c r="G7" s="26"/>
      <c r="H7" s="26"/>
      <c r="I7" s="26"/>
      <c r="J7" s="26"/>
      <c r="K7" s="26"/>
      <c r="L7" s="24">
        <v>0.22938666748639197</v>
      </c>
      <c r="M7" s="24">
        <v>0.23416712747493973</v>
      </c>
      <c r="N7" s="24">
        <v>0.2318911590765648</v>
      </c>
    </row>
    <row r="12" spans="1:14" ht="15.75" x14ac:dyDescent="0.25">
      <c r="B12" s="27" t="s">
        <v>21</v>
      </c>
      <c r="C12" s="27"/>
      <c r="D12" s="27"/>
      <c r="E12" s="27"/>
      <c r="F12" s="27"/>
      <c r="G12" s="27"/>
      <c r="H12" s="27"/>
      <c r="I12" s="27"/>
      <c r="J12" s="27"/>
      <c r="K12" s="27"/>
    </row>
    <row r="15" spans="1:14" x14ac:dyDescent="0.25">
      <c r="D15" s="203" t="s">
        <v>47</v>
      </c>
    </row>
    <row r="30" spans="3:3" x14ac:dyDescent="0.25">
      <c r="C30" t="s">
        <v>21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7D00B-6478-42C7-8333-19E61A02A2FF}">
  <sheetPr>
    <tabColor rgb="FF92D050"/>
  </sheetPr>
  <dimension ref="A1:BE113"/>
  <sheetViews>
    <sheetView showGridLines="0" tabSelected="1" topLeftCell="W1" zoomScale="85" zoomScaleNormal="85" workbookViewId="0">
      <selection activeCell="AI1" sqref="AI1"/>
    </sheetView>
  </sheetViews>
  <sheetFormatPr defaultColWidth="9.140625" defaultRowHeight="15.75" x14ac:dyDescent="0.25"/>
  <cols>
    <col min="1" max="1" width="5" style="29" customWidth="1"/>
    <col min="2" max="2" width="8.140625" style="54" customWidth="1"/>
    <col min="3" max="3" width="8.140625" style="31" customWidth="1"/>
    <col min="4" max="4" width="54.7109375" style="174" customWidth="1"/>
    <col min="5" max="5" width="12.140625" style="25" hidden="1" customWidth="1"/>
    <col min="6" max="10" width="12.140625" style="31" hidden="1" customWidth="1"/>
    <col min="11" max="13" width="12.140625" style="31" customWidth="1"/>
    <col min="14" max="14" width="17.42578125" style="31" customWidth="1"/>
    <col min="15" max="15" width="9.85546875" style="31" customWidth="1"/>
    <col min="16" max="17" width="17.42578125" style="31" customWidth="1"/>
    <col min="18" max="18" width="38.140625" style="31" customWidth="1"/>
    <col min="19" max="22" width="17.42578125" style="31" customWidth="1"/>
    <col min="23" max="23" width="9" style="31" customWidth="1"/>
    <col min="24" max="24" width="48.5703125" style="31" customWidth="1"/>
    <col min="25" max="16384" width="9.140625" style="31"/>
  </cols>
  <sheetData>
    <row r="1" spans="1:55" ht="39" x14ac:dyDescent="0.25">
      <c r="B1" s="29"/>
      <c r="D1" s="198"/>
      <c r="E1" s="19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X1" s="195" t="s">
        <v>99</v>
      </c>
      <c r="Y1" s="197"/>
      <c r="Z1" s="200"/>
      <c r="AA1" s="200"/>
      <c r="AB1" s="200"/>
      <c r="AC1" s="200"/>
    </row>
    <row r="2" spans="1:55" ht="21.75" customHeight="1" x14ac:dyDescent="0.25">
      <c r="B2" s="29"/>
      <c r="D2" s="198"/>
      <c r="E2" s="199"/>
      <c r="F2" s="29"/>
      <c r="G2" s="29"/>
      <c r="H2" s="29"/>
      <c r="I2" s="29"/>
      <c r="J2" s="29"/>
      <c r="K2" s="29"/>
      <c r="L2" s="29"/>
      <c r="M2" s="29"/>
      <c r="N2" s="30"/>
      <c r="O2" s="30"/>
      <c r="P2" s="30"/>
      <c r="Q2" s="30"/>
      <c r="R2" s="30"/>
      <c r="S2" s="30"/>
      <c r="T2" s="30"/>
      <c r="U2" s="30"/>
      <c r="V2" s="30"/>
      <c r="X2" s="202" t="s">
        <v>100</v>
      </c>
    </row>
    <row r="3" spans="1:55" ht="29.25" customHeight="1" x14ac:dyDescent="0.25">
      <c r="B3" s="224" t="s">
        <v>48</v>
      </c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32"/>
      <c r="P3" s="32"/>
      <c r="Q3" s="32"/>
      <c r="R3" s="32"/>
      <c r="S3" s="32"/>
      <c r="T3" s="32"/>
      <c r="U3" s="32"/>
      <c r="V3" s="32"/>
      <c r="X3" s="33" t="s">
        <v>49</v>
      </c>
      <c r="AE3" s="34"/>
      <c r="AF3" s="34"/>
      <c r="AG3" s="34"/>
      <c r="AH3" s="34"/>
      <c r="AI3" s="34"/>
      <c r="AJ3" s="34"/>
      <c r="AM3" s="35"/>
    </row>
    <row r="4" spans="1:55" s="38" customFormat="1" ht="26.25" customHeight="1" thickBot="1" x14ac:dyDescent="0.3">
      <c r="A4" s="36"/>
      <c r="B4" s="225"/>
      <c r="C4" s="226"/>
      <c r="D4" s="226"/>
      <c r="E4" s="21">
        <v>2012</v>
      </c>
      <c r="F4" s="21">
        <v>2013</v>
      </c>
      <c r="G4" s="21">
        <v>2014</v>
      </c>
      <c r="H4" s="21">
        <v>2015</v>
      </c>
      <c r="I4" s="21">
        <v>2016</v>
      </c>
      <c r="J4" s="21">
        <v>2017</v>
      </c>
      <c r="K4" s="21">
        <v>2018</v>
      </c>
      <c r="L4" s="21">
        <v>2019</v>
      </c>
      <c r="M4" s="21">
        <v>2020</v>
      </c>
      <c r="N4" s="37"/>
      <c r="S4" s="38">
        <v>2021</v>
      </c>
      <c r="T4" s="38">
        <v>2022</v>
      </c>
      <c r="U4" s="38">
        <v>2023</v>
      </c>
      <c r="W4" s="39"/>
      <c r="X4" s="40" t="s">
        <v>51</v>
      </c>
      <c r="Y4" s="41"/>
      <c r="Z4" s="42"/>
      <c r="AA4" s="42"/>
      <c r="AB4" s="42"/>
      <c r="AC4" s="42"/>
      <c r="AD4" s="39"/>
      <c r="AE4" s="227" t="s">
        <v>52</v>
      </c>
      <c r="AF4" s="227"/>
      <c r="AG4" s="228"/>
      <c r="AH4" s="227" t="s">
        <v>53</v>
      </c>
      <c r="AI4" s="227"/>
      <c r="AJ4" s="228"/>
      <c r="AK4" s="43"/>
      <c r="AO4" s="204" t="s">
        <v>54</v>
      </c>
      <c r="BC4" s="204" t="s">
        <v>55</v>
      </c>
    </row>
    <row r="5" spans="1:55" s="53" customFormat="1" ht="28.5" customHeight="1" thickBot="1" x14ac:dyDescent="0.3">
      <c r="A5" s="44"/>
      <c r="B5" s="229" t="s">
        <v>56</v>
      </c>
      <c r="C5" s="230"/>
      <c r="D5" s="231"/>
      <c r="E5" s="45">
        <v>625.2273922880637</v>
      </c>
      <c r="F5" s="45">
        <v>619.38908108920873</v>
      </c>
      <c r="G5" s="45">
        <v>613.89195819632027</v>
      </c>
      <c r="H5" s="45">
        <v>634.91983072673952</v>
      </c>
      <c r="I5" s="45">
        <v>603.30994398976645</v>
      </c>
      <c r="J5" s="45">
        <v>661.65954864594482</v>
      </c>
      <c r="K5" s="45">
        <v>647.94894427395013</v>
      </c>
      <c r="L5" s="45">
        <v>650.37462368424576</v>
      </c>
      <c r="M5" s="45">
        <v>645.91263860521724</v>
      </c>
      <c r="N5" s="46"/>
      <c r="O5" s="47"/>
      <c r="P5" s="229" t="s">
        <v>56</v>
      </c>
      <c r="Q5" s="232"/>
      <c r="R5" s="233"/>
      <c r="S5" s="45">
        <v>592.79029791463984</v>
      </c>
      <c r="T5" s="45">
        <v>578.93618327774857</v>
      </c>
      <c r="U5" s="45">
        <v>571.63971339986313</v>
      </c>
      <c r="V5" s="47"/>
      <c r="W5" s="48"/>
      <c r="X5" s="49" t="s">
        <v>57</v>
      </c>
      <c r="Y5" s="50">
        <v>2012</v>
      </c>
      <c r="Z5" s="50">
        <v>2013</v>
      </c>
      <c r="AA5" s="50">
        <v>2014</v>
      </c>
      <c r="AB5" s="50">
        <v>2015</v>
      </c>
      <c r="AC5" s="50">
        <v>2016</v>
      </c>
      <c r="AD5" s="50">
        <v>2017</v>
      </c>
      <c r="AE5" s="51">
        <v>2018</v>
      </c>
      <c r="AF5" s="51">
        <v>2019</v>
      </c>
      <c r="AG5" s="51">
        <v>2020</v>
      </c>
      <c r="AH5" s="51">
        <v>2021</v>
      </c>
      <c r="AI5" s="52">
        <v>2022</v>
      </c>
      <c r="AJ5" s="52">
        <v>2023</v>
      </c>
    </row>
    <row r="6" spans="1:55" ht="17.25" customHeight="1" x14ac:dyDescent="0.25">
      <c r="C6" s="212" t="s">
        <v>2</v>
      </c>
      <c r="D6" s="213"/>
      <c r="E6" s="55">
        <v>209.31269950984174</v>
      </c>
      <c r="F6" s="55">
        <v>226.46615846619267</v>
      </c>
      <c r="G6" s="55">
        <v>242.82544539539978</v>
      </c>
      <c r="H6" s="55">
        <v>249.88170639325614</v>
      </c>
      <c r="I6" s="55">
        <v>248.60943044394935</v>
      </c>
      <c r="J6" s="55">
        <v>263.69350162171918</v>
      </c>
      <c r="K6" s="55">
        <v>262.8043394938818</v>
      </c>
      <c r="L6" s="55">
        <v>275.23617313806346</v>
      </c>
      <c r="M6" s="55">
        <v>278.65932985733434</v>
      </c>
      <c r="N6" s="56"/>
      <c r="O6" s="57"/>
      <c r="P6" s="54"/>
      <c r="Q6" s="212" t="s">
        <v>2</v>
      </c>
      <c r="R6" s="213"/>
      <c r="S6" s="55">
        <v>271.85949421754481</v>
      </c>
      <c r="T6" s="55">
        <v>279.89388410745067</v>
      </c>
      <c r="U6" s="55">
        <v>287.06058639625223</v>
      </c>
      <c r="V6" s="57"/>
      <c r="W6" s="58"/>
      <c r="X6" s="59" t="s">
        <v>58</v>
      </c>
      <c r="Y6" s="60">
        <v>209</v>
      </c>
      <c r="Z6" s="60">
        <v>226</v>
      </c>
      <c r="AA6" s="60">
        <v>243</v>
      </c>
      <c r="AB6" s="60">
        <v>250</v>
      </c>
      <c r="AC6" s="60">
        <v>249</v>
      </c>
      <c r="AD6" s="60">
        <v>264</v>
      </c>
      <c r="AE6" s="61">
        <v>262.8043394938818</v>
      </c>
      <c r="AF6" s="61">
        <v>275.23617313806301</v>
      </c>
      <c r="AG6" s="61">
        <v>278.659329857334</v>
      </c>
      <c r="AH6" s="62">
        <v>271.85949421754481</v>
      </c>
      <c r="AI6" s="63">
        <v>279.89388410745067</v>
      </c>
      <c r="AJ6" s="63">
        <v>287.06058639625223</v>
      </c>
      <c r="AY6" s="53"/>
    </row>
    <row r="7" spans="1:55" ht="16.5" customHeight="1" x14ac:dyDescent="0.25">
      <c r="D7" s="64" t="s">
        <v>59</v>
      </c>
      <c r="E7" s="65">
        <v>114.31369059808451</v>
      </c>
      <c r="F7" s="65">
        <v>118.51158247277738</v>
      </c>
      <c r="G7" s="65">
        <v>126.00868310396608</v>
      </c>
      <c r="H7" s="65">
        <v>132.04966637896203</v>
      </c>
      <c r="I7" s="65">
        <v>135.9771589451089</v>
      </c>
      <c r="J7" s="65">
        <v>140.20661072440132</v>
      </c>
      <c r="K7" s="65">
        <v>146.63337512693838</v>
      </c>
      <c r="L7" s="65">
        <v>151.30491314636387</v>
      </c>
      <c r="M7" s="65">
        <v>149.43289011809796</v>
      </c>
      <c r="N7" s="66"/>
      <c r="O7" s="67"/>
      <c r="P7" s="54"/>
      <c r="R7" s="64" t="s">
        <v>59</v>
      </c>
      <c r="S7" s="65">
        <v>147.54824305240788</v>
      </c>
      <c r="T7" s="65">
        <v>151.37566593159414</v>
      </c>
      <c r="U7" s="65">
        <v>152.08754182684419</v>
      </c>
      <c r="V7" s="67"/>
      <c r="W7" s="58"/>
      <c r="X7" s="68" t="s">
        <v>59</v>
      </c>
      <c r="Y7" s="69">
        <v>114</v>
      </c>
      <c r="Z7" s="69">
        <v>119</v>
      </c>
      <c r="AA7" s="69">
        <v>126</v>
      </c>
      <c r="AB7" s="69">
        <v>132</v>
      </c>
      <c r="AC7" s="69">
        <v>136</v>
      </c>
      <c r="AD7" s="69">
        <v>140</v>
      </c>
      <c r="AE7" s="70">
        <v>146.63337512693838</v>
      </c>
      <c r="AF7" s="70">
        <v>151.30491314636387</v>
      </c>
      <c r="AG7" s="70">
        <v>149.43289011809796</v>
      </c>
      <c r="AH7" s="70">
        <v>147.54824305240788</v>
      </c>
      <c r="AI7" s="70">
        <v>151.37566593159414</v>
      </c>
      <c r="AJ7" s="70">
        <v>152.08754182684419</v>
      </c>
    </row>
    <row r="8" spans="1:55" ht="16.5" customHeight="1" x14ac:dyDescent="0.25">
      <c r="D8" s="64" t="s">
        <v>60</v>
      </c>
      <c r="E8" s="65">
        <v>29.070064887681571</v>
      </c>
      <c r="F8" s="65">
        <v>29.03923446289075</v>
      </c>
      <c r="G8" s="65">
        <v>28.899179402353703</v>
      </c>
      <c r="H8" s="65">
        <v>29.763391052557242</v>
      </c>
      <c r="I8" s="65">
        <v>30.564414736759627</v>
      </c>
      <c r="J8" s="65">
        <v>28.981727182786475</v>
      </c>
      <c r="K8" s="65">
        <v>29.623975280958955</v>
      </c>
      <c r="L8" s="65">
        <v>32.398780092403001</v>
      </c>
      <c r="M8" s="65">
        <v>34.362234460248366</v>
      </c>
      <c r="N8" s="66"/>
      <c r="O8" s="67"/>
      <c r="P8" s="54"/>
      <c r="R8" s="64" t="s">
        <v>60</v>
      </c>
      <c r="S8" s="65">
        <v>36.594178447900575</v>
      </c>
      <c r="T8" s="65">
        <v>36.870593240344867</v>
      </c>
      <c r="U8" s="65">
        <v>39.731280799283553</v>
      </c>
      <c r="V8" s="67"/>
      <c r="W8" s="58"/>
      <c r="X8" s="68" t="s">
        <v>60</v>
      </c>
      <c r="Y8" s="69">
        <v>29</v>
      </c>
      <c r="Z8" s="69">
        <v>29</v>
      </c>
      <c r="AA8" s="69">
        <v>29</v>
      </c>
      <c r="AB8" s="69">
        <v>30</v>
      </c>
      <c r="AC8" s="69">
        <v>31</v>
      </c>
      <c r="AD8" s="69">
        <v>29</v>
      </c>
      <c r="AE8" s="70">
        <v>29.623975280958955</v>
      </c>
      <c r="AF8" s="70">
        <v>32.398780092403001</v>
      </c>
      <c r="AG8" s="70">
        <v>34.362234460248366</v>
      </c>
      <c r="AH8" s="70">
        <v>36.594178447900575</v>
      </c>
      <c r="AI8" s="70">
        <v>36.870593240344867</v>
      </c>
      <c r="AJ8" s="70">
        <v>39.731280799283553</v>
      </c>
    </row>
    <row r="9" spans="1:55" ht="16.5" customHeight="1" x14ac:dyDescent="0.25">
      <c r="D9" s="64" t="s">
        <v>61</v>
      </c>
      <c r="E9" s="65">
        <v>60.837370507308691</v>
      </c>
      <c r="F9" s="65">
        <v>70.713251332760109</v>
      </c>
      <c r="G9" s="65">
        <v>74.069493465176279</v>
      </c>
      <c r="H9" s="65">
        <v>75.279870937231294</v>
      </c>
      <c r="I9" s="65">
        <v>71.447244368013756</v>
      </c>
      <c r="J9" s="65">
        <v>80.647964230438518</v>
      </c>
      <c r="K9" s="65">
        <v>73.723524333619949</v>
      </c>
      <c r="L9" s="65">
        <v>78.371126999140145</v>
      </c>
      <c r="M9" s="65">
        <v>81.296979707652611</v>
      </c>
      <c r="N9" s="66"/>
      <c r="O9" s="67"/>
      <c r="P9" s="54"/>
      <c r="R9" s="64" t="s">
        <v>61</v>
      </c>
      <c r="S9" s="65">
        <v>78.240900000000011</v>
      </c>
      <c r="T9" s="65">
        <v>84.789624075666381</v>
      </c>
      <c r="U9" s="65">
        <v>90.731859329320727</v>
      </c>
      <c r="V9" s="67"/>
      <c r="W9" s="58"/>
      <c r="X9" s="68" t="s">
        <v>62</v>
      </c>
      <c r="Y9" s="71">
        <v>61</v>
      </c>
      <c r="Z9" s="71">
        <v>71</v>
      </c>
      <c r="AA9" s="71">
        <v>74</v>
      </c>
      <c r="AB9" s="71">
        <v>75</v>
      </c>
      <c r="AC9" s="71">
        <v>71</v>
      </c>
      <c r="AD9" s="71">
        <v>81</v>
      </c>
      <c r="AE9" s="72">
        <v>73.723524333619949</v>
      </c>
      <c r="AF9" s="72">
        <v>78.371126999140145</v>
      </c>
      <c r="AG9" s="72">
        <v>81.296979707652611</v>
      </c>
      <c r="AH9" s="72">
        <v>78.240900000000011</v>
      </c>
      <c r="AI9" s="72">
        <v>84.789624075666381</v>
      </c>
      <c r="AJ9" s="72">
        <v>90.731859329320727</v>
      </c>
    </row>
    <row r="10" spans="1:55" ht="16.5" customHeight="1" x14ac:dyDescent="0.25">
      <c r="D10" s="64" t="s">
        <v>63</v>
      </c>
      <c r="E10" s="65">
        <v>0</v>
      </c>
      <c r="F10" s="65">
        <v>0</v>
      </c>
      <c r="G10" s="65">
        <v>0</v>
      </c>
      <c r="H10" s="65">
        <v>0</v>
      </c>
      <c r="I10" s="65">
        <v>0</v>
      </c>
      <c r="J10" s="65">
        <v>0</v>
      </c>
      <c r="K10" s="65">
        <v>0</v>
      </c>
      <c r="L10" s="65">
        <v>0</v>
      </c>
      <c r="M10" s="65">
        <v>0</v>
      </c>
      <c r="N10" s="66"/>
      <c r="O10" s="67"/>
      <c r="P10" s="54"/>
      <c r="R10" s="64" t="s">
        <v>63</v>
      </c>
      <c r="S10" s="65">
        <v>0</v>
      </c>
      <c r="T10" s="65">
        <v>0</v>
      </c>
      <c r="U10" s="65">
        <v>0</v>
      </c>
      <c r="V10" s="67"/>
      <c r="W10" s="58"/>
      <c r="X10" s="68" t="s">
        <v>64</v>
      </c>
      <c r="Y10" s="73">
        <v>0</v>
      </c>
      <c r="Z10" s="73">
        <v>0</v>
      </c>
      <c r="AA10" s="73">
        <v>0</v>
      </c>
      <c r="AB10" s="73">
        <v>0</v>
      </c>
      <c r="AC10" s="73">
        <v>0</v>
      </c>
      <c r="AD10" s="73">
        <v>0</v>
      </c>
      <c r="AE10" s="72">
        <v>0</v>
      </c>
      <c r="AF10" s="72">
        <v>0</v>
      </c>
      <c r="AG10" s="72">
        <v>0</v>
      </c>
      <c r="AH10" s="72">
        <v>0</v>
      </c>
      <c r="AI10" s="72">
        <v>0</v>
      </c>
      <c r="AJ10" s="72">
        <v>0</v>
      </c>
    </row>
    <row r="11" spans="1:55" ht="16.5" customHeight="1" x14ac:dyDescent="0.25">
      <c r="D11" s="64" t="s">
        <v>65</v>
      </c>
      <c r="E11" s="65">
        <v>0.92168099742046428</v>
      </c>
      <c r="F11" s="65">
        <v>1.0268208082545143</v>
      </c>
      <c r="G11" s="65">
        <v>0.9573171969045573</v>
      </c>
      <c r="H11" s="65">
        <v>0.55406844368013752</v>
      </c>
      <c r="I11" s="65">
        <v>0.75995021496130699</v>
      </c>
      <c r="J11" s="65">
        <v>0.54082141014617369</v>
      </c>
      <c r="K11" s="65">
        <v>0.66787179707652622</v>
      </c>
      <c r="L11" s="65">
        <v>0.79065932932072225</v>
      </c>
      <c r="M11" s="65">
        <v>0.72957033533963878</v>
      </c>
      <c r="N11" s="66"/>
      <c r="O11" s="67"/>
      <c r="P11" s="54"/>
      <c r="R11" s="64" t="s">
        <v>66</v>
      </c>
      <c r="S11" s="65">
        <v>0.81839243336199474</v>
      </c>
      <c r="T11" s="65">
        <v>0.72616423043852107</v>
      </c>
      <c r="U11" s="65">
        <v>0.79160188868841908</v>
      </c>
      <c r="V11" s="67"/>
      <c r="W11" s="58"/>
      <c r="X11" s="68" t="s">
        <v>65</v>
      </c>
      <c r="Y11" s="73">
        <v>1</v>
      </c>
      <c r="Z11" s="73">
        <v>1</v>
      </c>
      <c r="AA11" s="73">
        <v>1</v>
      </c>
      <c r="AB11" s="73">
        <v>1</v>
      </c>
      <c r="AC11" s="73">
        <v>1</v>
      </c>
      <c r="AD11" s="73">
        <v>1</v>
      </c>
      <c r="AE11" s="72">
        <v>0.66787179707652622</v>
      </c>
      <c r="AF11" s="72">
        <v>0.79065932932072225</v>
      </c>
      <c r="AG11" s="72">
        <v>0.72957033533963878</v>
      </c>
      <c r="AH11" s="72">
        <v>0.81839243336199474</v>
      </c>
      <c r="AI11" s="72">
        <v>0.72616423043852107</v>
      </c>
      <c r="AJ11" s="72">
        <v>0.79160188868841908</v>
      </c>
    </row>
    <row r="12" spans="1:55" ht="16.5" customHeight="1" x14ac:dyDescent="0.25">
      <c r="D12" s="64" t="s">
        <v>67</v>
      </c>
      <c r="E12" s="65">
        <v>4.1149075666380046</v>
      </c>
      <c r="F12" s="65">
        <v>7.0064302665520204</v>
      </c>
      <c r="G12" s="65">
        <v>7.5389340498710231</v>
      </c>
      <c r="H12" s="65">
        <v>6.7390493551160793</v>
      </c>
      <c r="I12" s="65">
        <v>7.0150633705932934</v>
      </c>
      <c r="J12" s="65">
        <v>6.5971486672398969</v>
      </c>
      <c r="K12" s="65">
        <v>6.8101019836629391</v>
      </c>
      <c r="L12" s="65">
        <v>6.1688409587274284</v>
      </c>
      <c r="M12" s="65">
        <v>6.0725757979363699</v>
      </c>
      <c r="N12" s="66"/>
      <c r="O12" s="67"/>
      <c r="P12" s="54"/>
      <c r="R12" s="64" t="s">
        <v>68</v>
      </c>
      <c r="S12" s="65">
        <v>5.6276363018056745</v>
      </c>
      <c r="T12" s="65">
        <v>5.3576319862424766</v>
      </c>
      <c r="U12" s="65">
        <v>3.2800828616596589</v>
      </c>
      <c r="V12" s="67"/>
      <c r="W12" s="58"/>
      <c r="X12" s="68" t="s">
        <v>68</v>
      </c>
      <c r="Y12" s="73">
        <v>4</v>
      </c>
      <c r="Z12" s="73">
        <v>7</v>
      </c>
      <c r="AA12" s="73">
        <v>8</v>
      </c>
      <c r="AB12" s="73">
        <v>7</v>
      </c>
      <c r="AC12" s="73">
        <v>7</v>
      </c>
      <c r="AD12" s="73">
        <v>7</v>
      </c>
      <c r="AE12" s="72">
        <v>6.8101019836629391</v>
      </c>
      <c r="AF12" s="72">
        <v>6.1688409587274284</v>
      </c>
      <c r="AG12" s="72">
        <v>6.0725757979363699</v>
      </c>
      <c r="AH12" s="72">
        <v>5.6276363018056745</v>
      </c>
      <c r="AI12" s="72">
        <v>5.3576319862424766</v>
      </c>
      <c r="AJ12" s="72">
        <v>3.2800828616596589</v>
      </c>
    </row>
    <row r="13" spans="1:55" ht="16.5" customHeight="1" x14ac:dyDescent="0.25">
      <c r="D13" s="64" t="s">
        <v>69</v>
      </c>
      <c r="E13" s="65">
        <v>5.4984952708513099E-2</v>
      </c>
      <c r="F13" s="65">
        <v>0.16883912295786757</v>
      </c>
      <c r="G13" s="65">
        <v>5.3518381771281174</v>
      </c>
      <c r="H13" s="65">
        <v>5.4956602257093721</v>
      </c>
      <c r="I13" s="65">
        <v>2.8455988085124675</v>
      </c>
      <c r="J13" s="65">
        <v>6.719229406706793</v>
      </c>
      <c r="K13" s="65">
        <v>5.3454909716251073</v>
      </c>
      <c r="L13" s="65">
        <v>6.2018526121083131</v>
      </c>
      <c r="M13" s="65">
        <v>6.7650794380593355</v>
      </c>
      <c r="N13" s="66"/>
      <c r="O13" s="67"/>
      <c r="P13" s="54"/>
      <c r="R13" s="64" t="s">
        <v>69</v>
      </c>
      <c r="S13" s="65">
        <v>3.0301439820686271</v>
      </c>
      <c r="T13" s="65">
        <v>0.77420464316423043</v>
      </c>
      <c r="U13" s="65">
        <v>0.43821969045571796</v>
      </c>
      <c r="V13" s="67"/>
      <c r="W13" s="58"/>
      <c r="X13" s="68" t="s">
        <v>69</v>
      </c>
      <c r="Y13" s="73">
        <v>0</v>
      </c>
      <c r="Z13" s="73">
        <v>0</v>
      </c>
      <c r="AA13" s="73">
        <v>5</v>
      </c>
      <c r="AB13" s="73">
        <v>5</v>
      </c>
      <c r="AC13" s="73">
        <v>3</v>
      </c>
      <c r="AD13" s="73">
        <v>7</v>
      </c>
      <c r="AE13" s="72">
        <v>5.3454909716251073</v>
      </c>
      <c r="AF13" s="72">
        <v>6.2018526121083131</v>
      </c>
      <c r="AG13" s="72">
        <v>6.7650794380593355</v>
      </c>
      <c r="AH13" s="72">
        <v>3.0301439820686271</v>
      </c>
      <c r="AI13" s="72">
        <v>0.77420464316423043</v>
      </c>
      <c r="AJ13" s="72">
        <v>0.43821969045571796</v>
      </c>
    </row>
    <row r="14" spans="1:55" x14ac:dyDescent="0.25">
      <c r="B14" s="54" t="s">
        <v>70</v>
      </c>
      <c r="C14" s="212" t="s">
        <v>10</v>
      </c>
      <c r="D14" s="213"/>
      <c r="E14" s="55">
        <v>412.27855547132901</v>
      </c>
      <c r="F14" s="55">
        <v>389.97561282078044</v>
      </c>
      <c r="G14" s="55">
        <v>366.49032013994025</v>
      </c>
      <c r="H14" s="55">
        <v>380.92683835311709</v>
      </c>
      <c r="I14" s="55">
        <v>352.00457275515475</v>
      </c>
      <c r="J14" s="55">
        <v>390.81576298782272</v>
      </c>
      <c r="K14" s="55">
        <v>381.87729427882556</v>
      </c>
      <c r="L14" s="55">
        <v>371.42264247861067</v>
      </c>
      <c r="M14" s="55">
        <v>363.77758385748052</v>
      </c>
      <c r="N14" s="56"/>
      <c r="O14" s="57"/>
      <c r="P14" s="54"/>
      <c r="Q14" s="212" t="s">
        <v>10</v>
      </c>
      <c r="R14" s="213"/>
      <c r="S14" s="55">
        <v>320.92312337215623</v>
      </c>
      <c r="T14" s="55">
        <v>298.88605874566275</v>
      </c>
      <c r="U14" s="55">
        <v>284.45635381266862</v>
      </c>
      <c r="V14" s="57"/>
      <c r="X14" s="74"/>
      <c r="Y14" s="75"/>
      <c r="Z14" s="75"/>
      <c r="AA14" s="75"/>
      <c r="AB14" s="75"/>
      <c r="AC14" s="75"/>
      <c r="AD14" s="75"/>
      <c r="AE14" s="76"/>
      <c r="AF14" s="76"/>
      <c r="AG14" s="76"/>
      <c r="AH14" s="77"/>
    </row>
    <row r="15" spans="1:55" ht="16.5" customHeight="1" x14ac:dyDescent="0.25">
      <c r="D15" s="64" t="s">
        <v>71</v>
      </c>
      <c r="E15" s="65">
        <v>0</v>
      </c>
      <c r="F15" s="65">
        <v>0</v>
      </c>
      <c r="G15" s="65">
        <v>0</v>
      </c>
      <c r="H15" s="65">
        <v>0</v>
      </c>
      <c r="I15" s="65">
        <v>0</v>
      </c>
      <c r="J15" s="65">
        <v>0</v>
      </c>
      <c r="K15" s="65">
        <v>0</v>
      </c>
      <c r="L15" s="65">
        <v>0</v>
      </c>
      <c r="M15" s="65">
        <v>0</v>
      </c>
      <c r="N15" s="66"/>
      <c r="O15" s="67"/>
      <c r="P15" s="54"/>
      <c r="Q15" s="78"/>
      <c r="R15" s="64" t="s">
        <v>71</v>
      </c>
      <c r="S15" s="65">
        <v>0</v>
      </c>
      <c r="T15" s="65">
        <v>0</v>
      </c>
      <c r="U15" s="65">
        <v>0</v>
      </c>
      <c r="V15" s="67"/>
      <c r="X15" s="31" t="s">
        <v>72</v>
      </c>
      <c r="Y15" s="79">
        <f>SUM(Y10:Y13)</f>
        <v>5</v>
      </c>
      <c r="Z15" s="79">
        <f>SUM(Z10:Z13)</f>
        <v>8</v>
      </c>
      <c r="AA15" s="79">
        <f t="shared" ref="AA15:AG15" si="0">SUM(AA10:AA13)</f>
        <v>14</v>
      </c>
      <c r="AB15" s="79">
        <f t="shared" si="0"/>
        <v>13</v>
      </c>
      <c r="AC15" s="79">
        <f t="shared" si="0"/>
        <v>11</v>
      </c>
      <c r="AD15" s="79">
        <f t="shared" si="0"/>
        <v>15</v>
      </c>
      <c r="AE15" s="80">
        <f>SUM(AE10:AE13)</f>
        <v>12.823464752364572</v>
      </c>
      <c r="AF15" s="80">
        <f t="shared" si="0"/>
        <v>13.161352900156464</v>
      </c>
      <c r="AG15" s="80">
        <f t="shared" si="0"/>
        <v>13.567225571335344</v>
      </c>
      <c r="AH15" s="81"/>
    </row>
    <row r="16" spans="1:55" ht="16.5" customHeight="1" x14ac:dyDescent="0.25">
      <c r="B16" s="82"/>
      <c r="D16" s="83" t="s">
        <v>73</v>
      </c>
      <c r="E16" s="84">
        <v>1.7178259948781762</v>
      </c>
      <c r="F16" s="84">
        <v>1.7541089549599169</v>
      </c>
      <c r="G16" s="84">
        <v>1.9222639329732882</v>
      </c>
      <c r="H16" s="84">
        <v>2.0847057427505007</v>
      </c>
      <c r="I16" s="84">
        <v>2.3283075650702796</v>
      </c>
      <c r="J16" s="84">
        <v>2.2863189308551228</v>
      </c>
      <c r="K16" s="84">
        <v>2.3843041659599971</v>
      </c>
      <c r="L16" s="84">
        <v>2.5450065238268262</v>
      </c>
      <c r="M16" s="84">
        <v>2.6286744630189776</v>
      </c>
      <c r="N16" s="85"/>
      <c r="O16" s="67"/>
      <c r="P16" s="54"/>
      <c r="R16" s="64" t="s">
        <v>73</v>
      </c>
      <c r="S16" s="65">
        <v>2.7093959891164885</v>
      </c>
      <c r="T16" s="65">
        <v>3.4678115961247746</v>
      </c>
      <c r="U16" s="65">
        <v>4.7628893794489171</v>
      </c>
      <c r="V16" s="67"/>
      <c r="AH16" s="77"/>
      <c r="AJ16" s="86"/>
    </row>
    <row r="17" spans="1:55" ht="16.5" customHeight="1" x14ac:dyDescent="0.25">
      <c r="B17" s="82"/>
      <c r="C17" s="58"/>
      <c r="D17" s="87" t="s">
        <v>74</v>
      </c>
      <c r="E17" s="88">
        <v>1.17034489347473</v>
      </c>
      <c r="F17" s="88">
        <v>0.96033281690792194</v>
      </c>
      <c r="G17" s="88">
        <v>0.62287904392340465</v>
      </c>
      <c r="H17" s="88">
        <v>0.15262994813986172</v>
      </c>
      <c r="I17" s="88">
        <v>7.3192055985478205E-2</v>
      </c>
      <c r="J17" s="88">
        <v>0.1098141778924238</v>
      </c>
      <c r="K17" s="88">
        <v>0.18069348906085794</v>
      </c>
      <c r="L17" s="88">
        <v>0.16742679373268368</v>
      </c>
      <c r="M17" s="88">
        <v>0.75605935444731054</v>
      </c>
      <c r="N17" s="89"/>
      <c r="O17" s="90"/>
      <c r="P17" s="54"/>
      <c r="R17" s="34"/>
      <c r="S17" s="34"/>
      <c r="T17" s="34"/>
      <c r="U17" s="34"/>
      <c r="V17" s="67"/>
      <c r="X17" s="91" t="s">
        <v>75</v>
      </c>
      <c r="AE17" s="34"/>
      <c r="AF17" s="34"/>
      <c r="AG17" s="34"/>
      <c r="AH17" s="77"/>
      <c r="AM17" s="92"/>
      <c r="AO17" s="202" t="s">
        <v>100</v>
      </c>
      <c r="BC17" s="202" t="s">
        <v>100</v>
      </c>
    </row>
    <row r="18" spans="1:55" ht="16.5" customHeight="1" x14ac:dyDescent="0.25">
      <c r="C18" s="93"/>
      <c r="D18" s="94" t="s">
        <v>76</v>
      </c>
      <c r="E18" s="65">
        <v>361.84012977076492</v>
      </c>
      <c r="F18" s="65">
        <v>337.57373582139064</v>
      </c>
      <c r="G18" s="65">
        <v>313.11748628534707</v>
      </c>
      <c r="H18" s="65">
        <v>327.7874928849418</v>
      </c>
      <c r="I18" s="65">
        <v>298.26845627897342</v>
      </c>
      <c r="J18" s="65">
        <v>336.27616111419655</v>
      </c>
      <c r="K18" s="65">
        <v>328.15152685152179</v>
      </c>
      <c r="L18" s="65">
        <v>319.46363744973314</v>
      </c>
      <c r="M18" s="65">
        <v>311.55063275615413</v>
      </c>
      <c r="N18" s="95"/>
      <c r="O18" s="90"/>
      <c r="P18" s="54"/>
      <c r="Q18" s="58"/>
      <c r="R18" s="96" t="s">
        <v>66</v>
      </c>
      <c r="S18" s="97">
        <v>284.49761336721383</v>
      </c>
      <c r="T18" s="97">
        <v>258.116961811858</v>
      </c>
      <c r="U18" s="98">
        <v>240.01292138004646</v>
      </c>
      <c r="V18" s="90"/>
      <c r="W18" s="58"/>
      <c r="X18" s="40" t="s">
        <v>77</v>
      </c>
      <c r="Y18" s="54"/>
      <c r="AD18" s="58"/>
      <c r="AE18" s="99"/>
      <c r="AF18" s="100"/>
      <c r="AG18" s="101"/>
      <c r="AH18" s="221"/>
      <c r="AI18" s="222"/>
      <c r="AJ18" s="223"/>
    </row>
    <row r="19" spans="1:55" ht="16.5" customHeight="1" thickBot="1" x14ac:dyDescent="0.3">
      <c r="C19" s="58"/>
      <c r="D19" s="102" t="s">
        <v>78</v>
      </c>
      <c r="E19" s="103">
        <v>0</v>
      </c>
      <c r="F19" s="103">
        <v>0.34372952133859763</v>
      </c>
      <c r="G19" s="103">
        <v>0.34903268775380769</v>
      </c>
      <c r="H19" s="103">
        <v>0.36443429738872779</v>
      </c>
      <c r="I19" s="103">
        <v>0.348694322894606</v>
      </c>
      <c r="J19" s="103">
        <v>0.41055161272775714</v>
      </c>
      <c r="K19" s="103">
        <v>0.48296302842605732</v>
      </c>
      <c r="L19" s="103">
        <v>0.57689586382549696</v>
      </c>
      <c r="M19" s="103">
        <v>0.6253348783546665</v>
      </c>
      <c r="N19" s="104"/>
      <c r="O19" s="90"/>
      <c r="P19" s="54"/>
      <c r="R19" s="105" t="s">
        <v>68</v>
      </c>
      <c r="S19" s="106">
        <v>0.92207846164814833</v>
      </c>
      <c r="T19" s="106">
        <v>0.93908076496123816</v>
      </c>
      <c r="U19" s="106">
        <v>1.1041412745203212</v>
      </c>
      <c r="V19" s="67"/>
      <c r="X19" s="107" t="s">
        <v>79</v>
      </c>
      <c r="Y19" s="108">
        <v>2012</v>
      </c>
      <c r="Z19" s="108">
        <v>2013</v>
      </c>
      <c r="AA19" s="108">
        <v>2014</v>
      </c>
      <c r="AB19" s="108">
        <v>2015</v>
      </c>
      <c r="AC19" s="108">
        <v>2016</v>
      </c>
      <c r="AD19" s="108">
        <v>2017</v>
      </c>
      <c r="AE19" s="109">
        <v>2018</v>
      </c>
      <c r="AF19" s="109">
        <v>2019</v>
      </c>
      <c r="AG19" s="109">
        <v>2020</v>
      </c>
      <c r="AH19" s="109">
        <v>2021</v>
      </c>
      <c r="AI19" s="109">
        <v>2022</v>
      </c>
      <c r="AJ19" s="109">
        <v>2023</v>
      </c>
    </row>
    <row r="20" spans="1:55" ht="16.5" customHeight="1" x14ac:dyDescent="0.25">
      <c r="D20" s="110" t="s">
        <v>80</v>
      </c>
      <c r="E20" s="106">
        <v>0</v>
      </c>
      <c r="F20" s="106">
        <v>0</v>
      </c>
      <c r="G20" s="106">
        <v>0</v>
      </c>
      <c r="H20" s="106">
        <v>0</v>
      </c>
      <c r="I20" s="106">
        <v>0</v>
      </c>
      <c r="J20" s="106">
        <v>0</v>
      </c>
      <c r="K20" s="106">
        <v>0</v>
      </c>
      <c r="L20" s="106">
        <v>0</v>
      </c>
      <c r="M20" s="106">
        <v>0</v>
      </c>
      <c r="N20" s="111"/>
      <c r="O20" s="67"/>
      <c r="P20" s="54"/>
      <c r="R20" s="112" t="s">
        <v>69</v>
      </c>
      <c r="S20" s="65">
        <v>0</v>
      </c>
      <c r="T20" s="65">
        <v>0</v>
      </c>
      <c r="U20" s="65">
        <v>2.4746822934273473E-2</v>
      </c>
      <c r="V20" s="67"/>
      <c r="W20" s="54"/>
      <c r="X20" s="113" t="s">
        <v>81</v>
      </c>
      <c r="Y20" s="114">
        <v>412.27855547132901</v>
      </c>
      <c r="Z20" s="114">
        <v>389.97561282078044</v>
      </c>
      <c r="AA20" s="114">
        <v>366.49032013994025</v>
      </c>
      <c r="AB20" s="114">
        <v>380.92683835311709</v>
      </c>
      <c r="AC20" s="114">
        <v>352.00457275515475</v>
      </c>
      <c r="AD20" s="114">
        <v>390.81576298782272</v>
      </c>
      <c r="AE20" s="115">
        <v>381.87729427882556</v>
      </c>
      <c r="AF20" s="115">
        <v>371.42264247861067</v>
      </c>
      <c r="AG20" s="115">
        <v>363.77758385748052</v>
      </c>
      <c r="AH20" s="115">
        <v>320.92312337215623</v>
      </c>
      <c r="AI20" s="115">
        <v>298.88605874566275</v>
      </c>
      <c r="AJ20" s="115">
        <v>284.45635381266862</v>
      </c>
    </row>
    <row r="21" spans="1:55" ht="16.5" customHeight="1" x14ac:dyDescent="0.25">
      <c r="B21" s="82"/>
      <c r="D21" s="116" t="s">
        <v>82</v>
      </c>
      <c r="E21" s="65">
        <v>0.97721864175280448</v>
      </c>
      <c r="F21" s="65">
        <v>0.79236843348145847</v>
      </c>
      <c r="G21" s="65">
        <v>0.79236843348145847</v>
      </c>
      <c r="H21" s="65">
        <v>0.79249364399992273</v>
      </c>
      <c r="I21" s="65">
        <v>0.78217719961031429</v>
      </c>
      <c r="J21" s="65">
        <v>0.73419347346701047</v>
      </c>
      <c r="K21" s="65">
        <v>0.74288982251044045</v>
      </c>
      <c r="L21" s="65">
        <v>0.64547409063211092</v>
      </c>
      <c r="M21" s="65">
        <v>0.64681663460959204</v>
      </c>
      <c r="N21" s="66"/>
      <c r="O21" s="67"/>
      <c r="P21" s="54"/>
      <c r="R21" s="117" t="s">
        <v>83</v>
      </c>
      <c r="S21" s="65">
        <v>30.246243922653079</v>
      </c>
      <c r="T21" s="65">
        <v>33.650786280277089</v>
      </c>
      <c r="U21" s="65">
        <v>35.730377970706826</v>
      </c>
      <c r="V21" s="67"/>
      <c r="X21" s="118" t="s">
        <v>64</v>
      </c>
      <c r="Y21" s="119">
        <v>0</v>
      </c>
      <c r="Z21" s="119">
        <v>0</v>
      </c>
      <c r="AA21" s="119">
        <v>0</v>
      </c>
      <c r="AB21" s="119">
        <v>0</v>
      </c>
      <c r="AC21" s="119">
        <v>0</v>
      </c>
      <c r="AD21" s="119">
        <v>0</v>
      </c>
      <c r="AE21" s="120">
        <v>0</v>
      </c>
      <c r="AF21" s="120">
        <v>0</v>
      </c>
      <c r="AG21" s="120">
        <v>0</v>
      </c>
      <c r="AH21" s="120">
        <v>0</v>
      </c>
      <c r="AI21" s="120">
        <v>0</v>
      </c>
      <c r="AJ21" s="120">
        <v>0</v>
      </c>
    </row>
    <row r="22" spans="1:55" ht="16.5" customHeight="1" x14ac:dyDescent="0.25">
      <c r="B22" s="121"/>
      <c r="C22" s="122"/>
      <c r="D22" s="117" t="s">
        <v>84</v>
      </c>
      <c r="E22" s="65">
        <v>46.573036170458366</v>
      </c>
      <c r="F22" s="65">
        <v>48.551337272701915</v>
      </c>
      <c r="G22" s="65">
        <v>49.68628975646125</v>
      </c>
      <c r="H22" s="65">
        <v>49.745081835896279</v>
      </c>
      <c r="I22" s="65">
        <v>50.203745332620635</v>
      </c>
      <c r="J22" s="65">
        <v>50.998723678683824</v>
      </c>
      <c r="K22" s="65">
        <v>49.934916921346364</v>
      </c>
      <c r="L22" s="84">
        <v>48.02420175686045</v>
      </c>
      <c r="M22" s="84">
        <v>47.570065770895845</v>
      </c>
      <c r="N22" s="85"/>
      <c r="O22" s="123"/>
      <c r="P22" s="54"/>
      <c r="R22" s="117" t="s">
        <v>85</v>
      </c>
      <c r="S22" s="65">
        <v>2.5477916315246434</v>
      </c>
      <c r="T22" s="65">
        <v>2.7114182924418548</v>
      </c>
      <c r="U22" s="65">
        <v>2.8212769850118002</v>
      </c>
      <c r="V22" s="123"/>
      <c r="X22" s="118" t="s">
        <v>86</v>
      </c>
      <c r="Y22" s="119">
        <v>1.7178259948781762</v>
      </c>
      <c r="Z22" s="119">
        <v>1.7541089549599169</v>
      </c>
      <c r="AA22" s="119">
        <v>1.9222639329732882</v>
      </c>
      <c r="AB22" s="119">
        <v>2.0847057427505007</v>
      </c>
      <c r="AC22" s="119">
        <v>2.3283075650702796</v>
      </c>
      <c r="AD22" s="119">
        <v>2.2863189308551228</v>
      </c>
      <c r="AE22" s="120">
        <v>2.3843041659599971</v>
      </c>
      <c r="AF22" s="120">
        <v>2.5450065238268262</v>
      </c>
      <c r="AG22" s="120">
        <v>2.6286744630189776</v>
      </c>
      <c r="AH22" s="120">
        <v>2.7093959891164885</v>
      </c>
      <c r="AI22" s="120">
        <v>3.4678115961247746</v>
      </c>
      <c r="AJ22" s="120">
        <v>4.7628893794489171</v>
      </c>
    </row>
    <row r="23" spans="1:55" x14ac:dyDescent="0.25">
      <c r="B23" s="29" t="s">
        <v>87</v>
      </c>
      <c r="C23" s="212" t="s">
        <v>15</v>
      </c>
      <c r="D23" s="213"/>
      <c r="E23" s="55">
        <v>3.6361373068929068</v>
      </c>
      <c r="F23" s="55">
        <v>2.9473098022355972</v>
      </c>
      <c r="G23" s="55">
        <v>4.5761926609802526</v>
      </c>
      <c r="H23" s="55">
        <v>4.1112859803663602</v>
      </c>
      <c r="I23" s="55">
        <v>2.6959407906623265</v>
      </c>
      <c r="J23" s="55">
        <v>7.1502840364028719</v>
      </c>
      <c r="K23" s="55">
        <v>3.2673105012428714</v>
      </c>
      <c r="L23" s="55">
        <v>3.7158080675716088</v>
      </c>
      <c r="M23" s="55">
        <v>3.4757248904023941</v>
      </c>
      <c r="N23" s="56"/>
      <c r="O23" s="124"/>
      <c r="P23" s="29"/>
      <c r="Q23" s="212" t="s">
        <v>15</v>
      </c>
      <c r="R23" s="213"/>
      <c r="S23" s="55">
        <v>7.6803249389156445E-3</v>
      </c>
      <c r="T23" s="55">
        <v>0.15624042463518081</v>
      </c>
      <c r="U23" s="55">
        <v>0.12277319094225812</v>
      </c>
      <c r="V23" s="124"/>
      <c r="X23" s="125" t="s">
        <v>88</v>
      </c>
      <c r="Y23" s="119"/>
      <c r="Z23" s="119"/>
      <c r="AA23" s="119"/>
      <c r="AB23" s="119"/>
      <c r="AC23" s="119"/>
      <c r="AD23" s="119"/>
      <c r="AE23" s="120">
        <f>K17+K18+K19</f>
        <v>328.81518336900871</v>
      </c>
      <c r="AF23" s="120">
        <f t="shared" ref="AF23" si="1">L17+L18+L19</f>
        <v>320.20796010729129</v>
      </c>
      <c r="AG23" s="120">
        <f>M17+M18+M19</f>
        <v>312.93202698895612</v>
      </c>
      <c r="AH23" s="126" t="s">
        <v>89</v>
      </c>
      <c r="AI23" s="126" t="s">
        <v>89</v>
      </c>
      <c r="AJ23" s="126" t="s">
        <v>89</v>
      </c>
    </row>
    <row r="24" spans="1:55" x14ac:dyDescent="0.25">
      <c r="B24" s="127"/>
      <c r="C24" s="128"/>
      <c r="D24" s="129" t="s">
        <v>90</v>
      </c>
      <c r="E24" s="130">
        <f>E16+E17+E21+E23</f>
        <v>7.5015268369986181</v>
      </c>
      <c r="F24" s="130">
        <f t="shared" ref="F24:L24" si="2">F16+F17+F21+F23</f>
        <v>6.4541200075848941</v>
      </c>
      <c r="G24" s="130">
        <f t="shared" si="2"/>
        <v>7.9137040713584037</v>
      </c>
      <c r="H24" s="130">
        <f t="shared" si="2"/>
        <v>7.1411153152566449</v>
      </c>
      <c r="I24" s="130">
        <f t="shared" si="2"/>
        <v>5.8796176113283991</v>
      </c>
      <c r="J24" s="130">
        <f t="shared" si="2"/>
        <v>10.280610618617429</v>
      </c>
      <c r="K24" s="130">
        <f t="shared" si="2"/>
        <v>6.5751979787741668</v>
      </c>
      <c r="L24" s="130">
        <f t="shared" si="2"/>
        <v>7.0737154757632297</v>
      </c>
      <c r="M24" s="130">
        <f>M16+M17+M21+M23</f>
        <v>7.5072753424782741</v>
      </c>
      <c r="N24" s="131"/>
      <c r="O24" s="132"/>
      <c r="P24" s="54"/>
      <c r="R24" s="64" t="s">
        <v>73</v>
      </c>
      <c r="S24" s="65">
        <v>7.6803249389156445E-3</v>
      </c>
      <c r="T24" s="65">
        <v>7.6803249389156454E-3</v>
      </c>
      <c r="U24" s="65">
        <v>7.181997154375278E-3</v>
      </c>
      <c r="V24" s="132"/>
      <c r="X24" s="125" t="s">
        <v>66</v>
      </c>
      <c r="Y24" s="133"/>
      <c r="Z24" s="133"/>
      <c r="AA24" s="133"/>
      <c r="AB24" s="133"/>
      <c r="AC24" s="133"/>
      <c r="AD24" s="133"/>
      <c r="AE24" s="126" t="s">
        <v>89</v>
      </c>
      <c r="AF24" s="126" t="s">
        <v>89</v>
      </c>
      <c r="AG24" s="126" t="s">
        <v>89</v>
      </c>
      <c r="AH24" s="120">
        <v>284.49761336721383</v>
      </c>
      <c r="AI24" s="120">
        <v>258.11696181185778</v>
      </c>
      <c r="AJ24" s="120">
        <v>240.01292138004646</v>
      </c>
    </row>
    <row r="25" spans="1:55" s="53" customFormat="1" ht="17.25" x14ac:dyDescent="0.25">
      <c r="A25" s="44"/>
      <c r="B25" s="220" t="s">
        <v>91</v>
      </c>
      <c r="C25" s="220"/>
      <c r="D25" s="220"/>
      <c r="E25" s="134">
        <v>2781.9698780837566</v>
      </c>
      <c r="F25" s="134">
        <v>2696.6994302230191</v>
      </c>
      <c r="G25" s="134">
        <v>2510.2832254242485</v>
      </c>
      <c r="H25" s="134">
        <v>2508.9330030943602</v>
      </c>
      <c r="I25" s="134">
        <v>2424.9280070463228</v>
      </c>
      <c r="J25" s="134">
        <v>2443.0917543265505</v>
      </c>
      <c r="K25" s="134">
        <v>2451.8925624567905</v>
      </c>
      <c r="L25" s="134">
        <v>2449.5770618967313</v>
      </c>
      <c r="M25" s="134">
        <v>2304.9028554115257</v>
      </c>
      <c r="N25" s="46"/>
      <c r="O25" s="47"/>
      <c r="P25" s="54"/>
      <c r="Q25" s="31"/>
      <c r="R25" s="64" t="s">
        <v>71</v>
      </c>
      <c r="S25" s="65">
        <v>0</v>
      </c>
      <c r="T25" s="65">
        <v>0</v>
      </c>
      <c r="U25" s="65">
        <v>0</v>
      </c>
      <c r="V25" s="47"/>
      <c r="X25" s="135" t="s">
        <v>67</v>
      </c>
      <c r="Y25" s="133"/>
      <c r="Z25" s="133"/>
      <c r="AA25" s="133"/>
      <c r="AB25" s="136"/>
      <c r="AC25" s="136"/>
      <c r="AD25" s="136"/>
      <c r="AE25" s="120">
        <v>0.74288982251044045</v>
      </c>
      <c r="AF25" s="120">
        <v>0.64547409063211092</v>
      </c>
      <c r="AG25" s="120">
        <v>0.64681663460959204</v>
      </c>
      <c r="AH25" s="120">
        <v>0.92207846164814833</v>
      </c>
      <c r="AI25" s="120">
        <v>0.93908076496123816</v>
      </c>
      <c r="AJ25" s="120">
        <v>1.1041412745203212</v>
      </c>
    </row>
    <row r="26" spans="1:55" x14ac:dyDescent="0.25">
      <c r="C26" s="212" t="s">
        <v>22</v>
      </c>
      <c r="D26" s="213"/>
      <c r="E26" s="55">
        <v>412.27855547132901</v>
      </c>
      <c r="F26" s="55">
        <v>389.97561282078044</v>
      </c>
      <c r="G26" s="55">
        <v>366.49032013994025</v>
      </c>
      <c r="H26" s="55">
        <v>380.92683835311709</v>
      </c>
      <c r="I26" s="55">
        <v>352.00457275515475</v>
      </c>
      <c r="J26" s="55">
        <v>390.81576298782272</v>
      </c>
      <c r="K26" s="55">
        <v>381.87729427882556</v>
      </c>
      <c r="L26" s="55">
        <v>371.42264247861067</v>
      </c>
      <c r="M26" s="55">
        <v>363.77758385748052</v>
      </c>
      <c r="N26" s="56"/>
      <c r="O26" s="57"/>
      <c r="P26" s="54"/>
      <c r="R26" s="64" t="s">
        <v>66</v>
      </c>
      <c r="S26" s="65">
        <v>0</v>
      </c>
      <c r="T26" s="65">
        <v>0</v>
      </c>
      <c r="U26" s="65">
        <v>0</v>
      </c>
      <c r="V26" s="57"/>
      <c r="X26" s="137" t="s">
        <v>69</v>
      </c>
      <c r="Y26" s="138"/>
      <c r="Z26" s="138"/>
      <c r="AA26" s="138"/>
      <c r="AB26" s="139"/>
      <c r="AC26" s="139"/>
      <c r="AD26" s="139"/>
      <c r="AE26" s="120">
        <v>0</v>
      </c>
      <c r="AF26" s="120">
        <v>0</v>
      </c>
      <c r="AG26" s="120">
        <v>0</v>
      </c>
      <c r="AH26" s="120">
        <v>0</v>
      </c>
      <c r="AI26" s="120">
        <v>0</v>
      </c>
      <c r="AJ26" s="120">
        <v>2.4746822934273473E-2</v>
      </c>
    </row>
    <row r="27" spans="1:55" x14ac:dyDescent="0.25">
      <c r="C27" s="212" t="s">
        <v>23</v>
      </c>
      <c r="D27" s="213"/>
      <c r="E27" s="55">
        <v>55.916212859463059</v>
      </c>
      <c r="F27" s="55">
        <v>47.446450749976115</v>
      </c>
      <c r="G27" s="55">
        <v>51.253654342218411</v>
      </c>
      <c r="H27" s="55">
        <v>80.373746059042702</v>
      </c>
      <c r="I27" s="55">
        <v>42.874940288525842</v>
      </c>
      <c r="J27" s="55">
        <v>55.020380581142874</v>
      </c>
      <c r="K27" s="55">
        <v>58.680753696022897</v>
      </c>
      <c r="L27" s="55">
        <v>69.882148123140851</v>
      </c>
      <c r="M27" s="55">
        <v>61.264869652800279</v>
      </c>
      <c r="N27" s="56"/>
      <c r="O27" s="57"/>
      <c r="P27" s="54"/>
      <c r="R27" s="64" t="s">
        <v>67</v>
      </c>
      <c r="S27" s="65">
        <v>0</v>
      </c>
      <c r="T27" s="65">
        <v>0.14856009969626516</v>
      </c>
      <c r="U27" s="65">
        <v>4.0508984866500709E-2</v>
      </c>
      <c r="V27" s="57"/>
      <c r="X27" s="140" t="s">
        <v>84</v>
      </c>
      <c r="Y27" s="138"/>
      <c r="Z27" s="138"/>
      <c r="AA27" s="138"/>
      <c r="AB27" s="139"/>
      <c r="AC27" s="139"/>
      <c r="AD27" s="139"/>
      <c r="AE27" s="120">
        <v>49.934916921346364</v>
      </c>
      <c r="AF27" s="120">
        <v>48.02420175686045</v>
      </c>
      <c r="AG27" s="120">
        <v>47.570065770895845</v>
      </c>
      <c r="AH27" s="126" t="s">
        <v>89</v>
      </c>
      <c r="AI27" s="126" t="s">
        <v>89</v>
      </c>
      <c r="AJ27" s="126" t="s">
        <v>89</v>
      </c>
    </row>
    <row r="28" spans="1:55" x14ac:dyDescent="0.25">
      <c r="C28" s="212" t="s">
        <v>24</v>
      </c>
      <c r="D28" s="213"/>
      <c r="E28" s="55">
        <v>596.59501289767832</v>
      </c>
      <c r="F28" s="55">
        <v>584.25623387790199</v>
      </c>
      <c r="G28" s="55">
        <v>558.77901977644024</v>
      </c>
      <c r="H28" s="55">
        <v>555.31817076526215</v>
      </c>
      <c r="I28" s="55">
        <v>543.20722269991393</v>
      </c>
      <c r="J28" s="55">
        <v>553.02224419604465</v>
      </c>
      <c r="K28" s="55">
        <v>558.48458221398391</v>
      </c>
      <c r="L28" s="55">
        <v>557.8703426441823</v>
      </c>
      <c r="M28" s="55">
        <v>535.08286965585637</v>
      </c>
      <c r="N28" s="56"/>
      <c r="O28" s="57"/>
      <c r="P28" s="54"/>
      <c r="R28" s="64" t="s">
        <v>69</v>
      </c>
      <c r="S28" s="65">
        <v>0</v>
      </c>
      <c r="T28" s="65">
        <v>0</v>
      </c>
      <c r="U28" s="65">
        <v>7.5082208921382135E-2</v>
      </c>
      <c r="V28" s="57"/>
      <c r="X28" s="140" t="s">
        <v>83</v>
      </c>
      <c r="Y28" s="138"/>
      <c r="Z28" s="138"/>
      <c r="AA28" s="138"/>
      <c r="AB28" s="139"/>
      <c r="AC28" s="139"/>
      <c r="AD28" s="139"/>
      <c r="AE28" s="126" t="s">
        <v>89</v>
      </c>
      <c r="AF28" s="126" t="s">
        <v>89</v>
      </c>
      <c r="AG28" s="126" t="s">
        <v>89</v>
      </c>
      <c r="AH28" s="120">
        <v>30.246243922653079</v>
      </c>
      <c r="AI28" s="120">
        <v>33.650786280277089</v>
      </c>
      <c r="AJ28" s="120">
        <v>35.730377970706826</v>
      </c>
    </row>
    <row r="29" spans="1:55" x14ac:dyDescent="0.25">
      <c r="C29" s="212" t="s">
        <v>25</v>
      </c>
      <c r="D29" s="213"/>
      <c r="E29" s="55">
        <v>13.685869876755516</v>
      </c>
      <c r="F29" s="55">
        <v>14.306869207987006</v>
      </c>
      <c r="G29" s="55">
        <v>12.027513134357461</v>
      </c>
      <c r="H29" s="55">
        <v>9.1985407316731873</v>
      </c>
      <c r="I29" s="55">
        <v>7.5253918816279732</v>
      </c>
      <c r="J29" s="55">
        <v>8.4354925002388477</v>
      </c>
      <c r="K29" s="55">
        <v>10.704774529473584</v>
      </c>
      <c r="L29" s="55">
        <v>10.380242667430974</v>
      </c>
      <c r="M29" s="55">
        <v>13.754933547100409</v>
      </c>
      <c r="N29" s="56"/>
      <c r="O29" s="57"/>
      <c r="P29" s="141"/>
      <c r="Q29" s="142"/>
      <c r="R29" s="142"/>
      <c r="S29" s="143"/>
      <c r="T29" s="143"/>
      <c r="U29" s="144"/>
      <c r="V29" s="57"/>
      <c r="X29" s="145" t="s">
        <v>85</v>
      </c>
      <c r="Y29" s="133"/>
      <c r="Z29" s="133"/>
      <c r="AA29" s="133"/>
      <c r="AB29" s="136"/>
      <c r="AC29" s="136"/>
      <c r="AD29" s="136"/>
      <c r="AE29" s="126" t="s">
        <v>89</v>
      </c>
      <c r="AF29" s="126" t="s">
        <v>89</v>
      </c>
      <c r="AG29" s="126" t="s">
        <v>89</v>
      </c>
      <c r="AH29" s="120">
        <v>2.5477916315246434</v>
      </c>
      <c r="AI29" s="120">
        <v>2.7114182924418548</v>
      </c>
      <c r="AJ29" s="120">
        <v>2.8212769850118002</v>
      </c>
      <c r="AM29" s="35"/>
    </row>
    <row r="30" spans="1:55" ht="21" customHeight="1" x14ac:dyDescent="0.25">
      <c r="C30" s="212" t="s">
        <v>26</v>
      </c>
      <c r="D30" s="213"/>
      <c r="E30" s="55">
        <v>922.10225638518637</v>
      </c>
      <c r="F30" s="55">
        <v>873.96164158023203</v>
      </c>
      <c r="G30" s="55">
        <v>837.63031366136931</v>
      </c>
      <c r="H30" s="55">
        <v>768.15201084665148</v>
      </c>
      <c r="I30" s="55">
        <v>748.47994297757714</v>
      </c>
      <c r="J30" s="55">
        <v>674.66748493819046</v>
      </c>
      <c r="K30" s="55">
        <v>688.51866048723264</v>
      </c>
      <c r="L30" s="55">
        <v>690.49879523583854</v>
      </c>
      <c r="M30" s="55">
        <v>598.91622447560326</v>
      </c>
      <c r="N30" s="56"/>
      <c r="O30" s="57"/>
      <c r="P30" s="217" t="s">
        <v>91</v>
      </c>
      <c r="Q30" s="218"/>
      <c r="R30" s="219"/>
      <c r="S30" s="134">
        <v>2584.2404199442249</v>
      </c>
      <c r="T30" s="134">
        <v>2472.3204726492004</v>
      </c>
      <c r="U30" s="134">
        <v>2465.1207733673091</v>
      </c>
      <c r="V30" s="57"/>
      <c r="X30" s="146" t="s">
        <v>15</v>
      </c>
      <c r="Y30" s="147"/>
      <c r="Z30" s="147"/>
      <c r="AA30" s="147"/>
      <c r="AB30" s="147"/>
      <c r="AC30" s="147"/>
      <c r="AD30" s="147"/>
      <c r="AE30" s="148">
        <v>3.2673105012428714</v>
      </c>
      <c r="AF30" s="148">
        <v>3.7158080675716088</v>
      </c>
      <c r="AG30" s="148">
        <v>3.4757248904023941</v>
      </c>
      <c r="AH30" s="115">
        <v>7.6803249389156445E-3</v>
      </c>
      <c r="AI30" s="115">
        <v>0.15624042463518081</v>
      </c>
      <c r="AJ30" s="115">
        <v>0.12277319094225812</v>
      </c>
      <c r="AN30" s="149"/>
    </row>
    <row r="31" spans="1:55" ht="16.5" customHeight="1" x14ac:dyDescent="0.25">
      <c r="D31" s="150" t="s">
        <v>27</v>
      </c>
      <c r="E31" s="65">
        <v>16.848623616422888</v>
      </c>
      <c r="F31" s="65">
        <v>13.434789628866316</v>
      </c>
      <c r="G31" s="65">
        <v>15.094753925188828</v>
      </c>
      <c r="H31" s="65">
        <v>18.456898997145185</v>
      </c>
      <c r="I31" s="65">
        <v>20.002020122594402</v>
      </c>
      <c r="J31" s="65">
        <v>14.396607702182495</v>
      </c>
      <c r="K31" s="65">
        <v>12.861445290566355</v>
      </c>
      <c r="L31" s="65">
        <v>9.4460377997906946</v>
      </c>
      <c r="M31" s="65">
        <v>8.0671424277265125</v>
      </c>
      <c r="N31" s="66"/>
      <c r="O31" s="67"/>
      <c r="P31" s="54"/>
      <c r="Q31" s="212" t="s">
        <v>22</v>
      </c>
      <c r="R31" s="213"/>
      <c r="S31" s="55">
        <v>320.92312337215623</v>
      </c>
      <c r="T31" s="55">
        <v>298.88605874566275</v>
      </c>
      <c r="U31" s="55">
        <v>284.59015008455651</v>
      </c>
      <c r="V31" s="67"/>
      <c r="X31" s="151"/>
      <c r="Y31" s="147"/>
      <c r="Z31" s="147"/>
      <c r="AA31" s="147"/>
      <c r="AB31" s="147"/>
      <c r="AC31" s="147"/>
      <c r="AD31" s="147"/>
      <c r="AE31" s="147"/>
      <c r="AF31" s="147"/>
      <c r="AG31" s="147"/>
      <c r="AH31" s="152">
        <f>AH20+AH30</f>
        <v>320.93080369709514</v>
      </c>
      <c r="AI31" s="152">
        <f t="shared" ref="AI31:AJ31" si="3">AI20+AI30</f>
        <v>299.04229917029795</v>
      </c>
      <c r="AJ31" s="152">
        <f t="shared" si="3"/>
        <v>284.57912700361089</v>
      </c>
    </row>
    <row r="32" spans="1:55" ht="16.5" customHeight="1" x14ac:dyDescent="0.25">
      <c r="A32" s="31"/>
      <c r="D32" s="150" t="s">
        <v>28</v>
      </c>
      <c r="E32" s="65">
        <v>598.92363994977018</v>
      </c>
      <c r="F32" s="65">
        <v>562.54287854517429</v>
      </c>
      <c r="G32" s="65">
        <v>531.06586597346802</v>
      </c>
      <c r="H32" s="65">
        <v>521.81590208311468</v>
      </c>
      <c r="I32" s="65">
        <v>510.39860405337032</v>
      </c>
      <c r="J32" s="65">
        <v>444.9531108080979</v>
      </c>
      <c r="K32" s="65">
        <v>474.1737555571267</v>
      </c>
      <c r="L32" s="65">
        <v>474.78785812113722</v>
      </c>
      <c r="M32" s="65">
        <v>428.89114407125447</v>
      </c>
      <c r="N32" s="66"/>
      <c r="O32" s="67"/>
      <c r="P32" s="54"/>
      <c r="Q32" s="212" t="s">
        <v>23</v>
      </c>
      <c r="R32" s="213"/>
      <c r="S32" s="55">
        <v>15.009816622092821</v>
      </c>
      <c r="T32" s="55">
        <v>11.625271757406457</v>
      </c>
      <c r="U32" s="55">
        <v>12.38783595387372</v>
      </c>
      <c r="V32" s="67"/>
      <c r="X32" s="153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</row>
    <row r="33" spans="1:57" ht="16.5" customHeight="1" x14ac:dyDescent="0.25">
      <c r="A33" s="31"/>
      <c r="D33" s="150" t="s">
        <v>29</v>
      </c>
      <c r="E33" s="65">
        <v>67.820996364265739</v>
      </c>
      <c r="F33" s="65">
        <v>73.827290707246263</v>
      </c>
      <c r="G33" s="65">
        <v>75.472738402424724</v>
      </c>
      <c r="H33" s="65">
        <v>77.55793802449395</v>
      </c>
      <c r="I33" s="65">
        <v>77.751659349336137</v>
      </c>
      <c r="J33" s="65">
        <v>76.977904777672279</v>
      </c>
      <c r="K33" s="65">
        <v>70.25264595013158</v>
      </c>
      <c r="L33" s="65">
        <v>72.763183475516385</v>
      </c>
      <c r="M33" s="65">
        <v>58.107748697285075</v>
      </c>
      <c r="N33" s="66"/>
      <c r="O33" s="67"/>
      <c r="P33" s="54"/>
      <c r="Q33" s="212" t="s">
        <v>24</v>
      </c>
      <c r="R33" s="213"/>
      <c r="S33" s="55">
        <v>569.19169662374634</v>
      </c>
      <c r="T33" s="55">
        <v>559.1555633266313</v>
      </c>
      <c r="U33" s="55">
        <v>539.70587386308785</v>
      </c>
      <c r="V33" s="67"/>
      <c r="X33" s="151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</row>
    <row r="34" spans="1:57" ht="16.5" customHeight="1" x14ac:dyDescent="0.25">
      <c r="A34" s="31"/>
      <c r="D34" s="150" t="s">
        <v>30</v>
      </c>
      <c r="E34" s="65">
        <v>187.39524085447934</v>
      </c>
      <c r="F34" s="65">
        <v>182.15743456491128</v>
      </c>
      <c r="G34" s="65">
        <v>180.62108307758325</v>
      </c>
      <c r="H34" s="65">
        <v>119.15371611349973</v>
      </c>
      <c r="I34" s="65">
        <v>109.26936644452535</v>
      </c>
      <c r="J34" s="65">
        <v>109.94927159046432</v>
      </c>
      <c r="K34" s="65">
        <v>110.85969955650792</v>
      </c>
      <c r="L34" s="65">
        <v>113.70175841785168</v>
      </c>
      <c r="M34" s="65">
        <v>92.507548976337802</v>
      </c>
      <c r="N34" s="66"/>
      <c r="O34" s="67"/>
      <c r="P34" s="54"/>
      <c r="Q34" s="212" t="s">
        <v>25</v>
      </c>
      <c r="R34" s="213"/>
      <c r="S34" s="55">
        <v>15.04677059711474</v>
      </c>
      <c r="T34" s="55">
        <v>18.689213170679277</v>
      </c>
      <c r="U34" s="55">
        <v>17.783510135425622</v>
      </c>
      <c r="V34" s="67"/>
      <c r="X34" s="151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</row>
    <row r="35" spans="1:57" ht="16.5" customHeight="1" x14ac:dyDescent="0.25">
      <c r="A35" s="31"/>
      <c r="D35" s="150" t="s">
        <v>31</v>
      </c>
      <c r="E35" s="65">
        <v>36.548000564254629</v>
      </c>
      <c r="F35" s="65">
        <v>28.105919783260859</v>
      </c>
      <c r="G35" s="65">
        <v>22.538665255697296</v>
      </c>
      <c r="H35" s="65">
        <v>13.578631539954339</v>
      </c>
      <c r="I35" s="65">
        <v>14.567558325965225</v>
      </c>
      <c r="J35" s="65">
        <v>13.978434596695662</v>
      </c>
      <c r="K35" s="65">
        <v>4.9997201059280956</v>
      </c>
      <c r="L35" s="65">
        <v>3.9315472130295332</v>
      </c>
      <c r="M35" s="65">
        <v>5.0808719137575009</v>
      </c>
      <c r="N35" s="66"/>
      <c r="O35" s="67"/>
      <c r="P35" s="54"/>
      <c r="Q35" s="212" t="s">
        <v>26</v>
      </c>
      <c r="R35" s="213"/>
      <c r="S35" s="55">
        <v>791.11004250171334</v>
      </c>
      <c r="T35" s="55">
        <v>838.62547678187229</v>
      </c>
      <c r="U35" s="55">
        <v>905.43787412883762</v>
      </c>
      <c r="V35" s="67"/>
      <c r="X35" s="154" t="s">
        <v>74</v>
      </c>
      <c r="Y35" s="155">
        <v>1.17034489347473</v>
      </c>
      <c r="Z35" s="155">
        <v>0.96033281690792194</v>
      </c>
      <c r="AA35" s="155">
        <v>0.62287904392340465</v>
      </c>
      <c r="AB35" s="155">
        <v>0.15262994813986172</v>
      </c>
      <c r="AC35" s="155">
        <v>7.3192055985478205E-2</v>
      </c>
      <c r="AD35" s="155">
        <v>0.1098141778924238</v>
      </c>
      <c r="AE35" s="155">
        <v>0.18069348906085794</v>
      </c>
      <c r="AF35" s="155">
        <v>0.16742679373268368</v>
      </c>
      <c r="AG35" s="155">
        <v>0.75605935444731054</v>
      </c>
      <c r="AH35" s="155"/>
      <c r="AI35" s="156"/>
      <c r="AJ35" s="156"/>
    </row>
    <row r="36" spans="1:57" ht="16.5" customHeight="1" x14ac:dyDescent="0.25">
      <c r="A36" s="31"/>
      <c r="D36" s="150" t="s">
        <v>32</v>
      </c>
      <c r="E36" s="65">
        <v>0</v>
      </c>
      <c r="F36" s="65">
        <v>0</v>
      </c>
      <c r="G36" s="65">
        <v>0</v>
      </c>
      <c r="H36" s="65">
        <v>0</v>
      </c>
      <c r="I36" s="65">
        <v>0</v>
      </c>
      <c r="J36" s="65">
        <v>0</v>
      </c>
      <c r="K36" s="65">
        <v>0</v>
      </c>
      <c r="L36" s="65">
        <v>0</v>
      </c>
      <c r="M36" s="65">
        <v>0</v>
      </c>
      <c r="N36" s="66"/>
      <c r="O36" s="67"/>
      <c r="P36" s="54"/>
      <c r="R36" s="150" t="s">
        <v>27</v>
      </c>
      <c r="S36" s="65">
        <v>9.2310198996502315</v>
      </c>
      <c r="T36" s="65">
        <v>8.3382097585325763</v>
      </c>
      <c r="U36" s="65">
        <v>8.4575040482667134</v>
      </c>
      <c r="V36" s="67"/>
      <c r="X36" s="154" t="s">
        <v>76</v>
      </c>
      <c r="Y36" s="157">
        <v>361.84012977076492</v>
      </c>
      <c r="Z36" s="157">
        <v>337.57373582139064</v>
      </c>
      <c r="AA36" s="157">
        <v>313.11748628534707</v>
      </c>
      <c r="AB36" s="157">
        <v>327.7874928849418</v>
      </c>
      <c r="AC36" s="157">
        <v>298.26845627897342</v>
      </c>
      <c r="AD36" s="157">
        <v>336.27616111419655</v>
      </c>
      <c r="AE36" s="157">
        <v>328.15152685152179</v>
      </c>
      <c r="AF36" s="157">
        <v>319.46363744973314</v>
      </c>
      <c r="AG36" s="157">
        <v>311.55063275615413</v>
      </c>
      <c r="AH36" s="157"/>
      <c r="AI36" s="156"/>
      <c r="AJ36" s="156"/>
    </row>
    <row r="37" spans="1:57" ht="16.5" customHeight="1" x14ac:dyDescent="0.25">
      <c r="A37" s="31"/>
      <c r="D37" s="150" t="s">
        <v>33</v>
      </c>
      <c r="E37" s="65">
        <v>14.565755035993618</v>
      </c>
      <c r="F37" s="65">
        <v>13.893328350773059</v>
      </c>
      <c r="G37" s="65">
        <v>12.837207027007294</v>
      </c>
      <c r="H37" s="65">
        <v>17.588924088443463</v>
      </c>
      <c r="I37" s="65">
        <v>16.490734681785689</v>
      </c>
      <c r="J37" s="65">
        <v>14.412155463077568</v>
      </c>
      <c r="K37" s="65">
        <v>15.37139402697194</v>
      </c>
      <c r="L37" s="65">
        <v>15.868410208513014</v>
      </c>
      <c r="M37" s="65">
        <v>6.2617683892418903</v>
      </c>
      <c r="N37" s="66"/>
      <c r="O37" s="67"/>
      <c r="P37" s="54"/>
      <c r="R37" s="150" t="s">
        <v>28</v>
      </c>
      <c r="S37" s="65">
        <v>574.87783301574382</v>
      </c>
      <c r="T37" s="65">
        <v>588.80732951714845</v>
      </c>
      <c r="U37" s="65">
        <v>629.06187862763773</v>
      </c>
      <c r="V37" s="67"/>
      <c r="X37" s="154" t="s">
        <v>78</v>
      </c>
      <c r="Y37" s="157">
        <v>0</v>
      </c>
      <c r="Z37" s="157">
        <v>0.34372952133859763</v>
      </c>
      <c r="AA37" s="157">
        <v>0.34903268775380769</v>
      </c>
      <c r="AB37" s="157">
        <v>0.36443429738872779</v>
      </c>
      <c r="AC37" s="157">
        <v>0.348694322894606</v>
      </c>
      <c r="AD37" s="157">
        <v>0.41055161272775714</v>
      </c>
      <c r="AE37" s="157">
        <v>0.48296302842605732</v>
      </c>
      <c r="AF37" s="157">
        <v>0.57689586382549696</v>
      </c>
      <c r="AG37" s="157">
        <v>0.6253348783546665</v>
      </c>
      <c r="AH37" s="157"/>
      <c r="AI37" s="158"/>
      <c r="AJ37" s="158"/>
    </row>
    <row r="38" spans="1:57" ht="16.5" customHeight="1" x14ac:dyDescent="0.25">
      <c r="A38" s="31"/>
      <c r="D38" s="150" t="s">
        <v>34</v>
      </c>
      <c r="E38" s="65">
        <v>0</v>
      </c>
      <c r="F38" s="65">
        <v>0</v>
      </c>
      <c r="G38" s="65">
        <v>0</v>
      </c>
      <c r="H38" s="65">
        <v>0</v>
      </c>
      <c r="I38" s="65">
        <v>0</v>
      </c>
      <c r="J38" s="65">
        <v>0</v>
      </c>
      <c r="K38" s="65">
        <v>0</v>
      </c>
      <c r="L38" s="65">
        <v>0</v>
      </c>
      <c r="M38" s="65">
        <v>0</v>
      </c>
      <c r="N38" s="66"/>
      <c r="O38" s="67"/>
      <c r="P38" s="54"/>
      <c r="R38" s="150" t="s">
        <v>29</v>
      </c>
      <c r="S38" s="65">
        <v>56.072288961428782</v>
      </c>
      <c r="T38" s="65">
        <v>56.633497318276731</v>
      </c>
      <c r="U38" s="65">
        <v>59.945811643122404</v>
      </c>
      <c r="V38" s="67"/>
      <c r="X38" s="154" t="s">
        <v>80</v>
      </c>
      <c r="Y38" s="157">
        <v>0</v>
      </c>
      <c r="Z38" s="157">
        <v>0</v>
      </c>
      <c r="AA38" s="157">
        <v>0</v>
      </c>
      <c r="AB38" s="157">
        <v>0</v>
      </c>
      <c r="AC38" s="157">
        <v>0</v>
      </c>
      <c r="AD38" s="157">
        <v>0</v>
      </c>
      <c r="AE38" s="157">
        <v>0</v>
      </c>
      <c r="AF38" s="157">
        <v>0</v>
      </c>
      <c r="AG38" s="157">
        <v>0</v>
      </c>
      <c r="AH38" s="157"/>
      <c r="AI38" s="156"/>
      <c r="AJ38" s="156"/>
    </row>
    <row r="39" spans="1:57" x14ac:dyDescent="0.25">
      <c r="A39" s="31"/>
      <c r="C39" s="212" t="s">
        <v>35</v>
      </c>
      <c r="D39" s="213"/>
      <c r="E39" s="55">
        <v>0.63726963195117448</v>
      </c>
      <c r="F39" s="55">
        <v>9.2450558872838234E-2</v>
      </c>
      <c r="G39" s="55">
        <v>9.0249923076260272E-2</v>
      </c>
      <c r="H39" s="55">
        <v>0.15428825361819151</v>
      </c>
      <c r="I39" s="55">
        <v>0</v>
      </c>
      <c r="J39" s="55">
        <v>0</v>
      </c>
      <c r="K39" s="55">
        <v>2.4891640393618037E-2</v>
      </c>
      <c r="L39" s="55">
        <v>2.7010841988484684E-2</v>
      </c>
      <c r="M39" s="55">
        <v>2.257535383265169E-2</v>
      </c>
      <c r="N39" s="56"/>
      <c r="O39" s="57"/>
      <c r="P39" s="54"/>
      <c r="R39" s="150" t="s">
        <v>30</v>
      </c>
      <c r="S39" s="65">
        <v>125.38715953073932</v>
      </c>
      <c r="T39" s="65">
        <v>149.38809473922166</v>
      </c>
      <c r="U39" s="65">
        <v>173.72958833422382</v>
      </c>
      <c r="V39" s="57"/>
      <c r="X39" s="154" t="s">
        <v>82</v>
      </c>
      <c r="Y39" s="157">
        <v>0.97721864175280448</v>
      </c>
      <c r="Z39" s="157">
        <v>0.79236843348145847</v>
      </c>
      <c r="AA39" s="157">
        <v>0.79236843348145847</v>
      </c>
      <c r="AB39" s="157">
        <v>0.79249364399992273</v>
      </c>
      <c r="AC39" s="157">
        <v>0.78217719961031429</v>
      </c>
      <c r="AD39" s="157">
        <v>0.73419347346701047</v>
      </c>
      <c r="AE39" s="157">
        <v>0.74288982251044045</v>
      </c>
      <c r="AF39" s="157">
        <v>0.64547409063211092</v>
      </c>
      <c r="AG39" s="157">
        <v>0.64681663460959204</v>
      </c>
      <c r="AH39" s="157"/>
      <c r="AI39" s="156"/>
      <c r="AJ39" s="156"/>
    </row>
    <row r="40" spans="1:57" x14ac:dyDescent="0.25">
      <c r="A40" s="31"/>
      <c r="D40" s="150" t="s">
        <v>36</v>
      </c>
      <c r="E40" s="65">
        <v>6.0825371979931875E-2</v>
      </c>
      <c r="F40" s="65">
        <v>0</v>
      </c>
      <c r="G40" s="65">
        <v>0</v>
      </c>
      <c r="H40" s="65">
        <v>0</v>
      </c>
      <c r="I40" s="65">
        <v>0</v>
      </c>
      <c r="J40" s="65">
        <v>0</v>
      </c>
      <c r="K40" s="65">
        <v>2.4891640393618037E-2</v>
      </c>
      <c r="L40" s="65">
        <v>2.7010841988484684E-2</v>
      </c>
      <c r="M40" s="65">
        <v>2.257535383265169E-2</v>
      </c>
      <c r="N40" s="66"/>
      <c r="O40" s="67"/>
      <c r="P40" s="54"/>
      <c r="R40" s="150" t="s">
        <v>31</v>
      </c>
      <c r="S40" s="65">
        <v>15.156542821243894</v>
      </c>
      <c r="T40" s="65">
        <v>18.058341191174311</v>
      </c>
      <c r="U40" s="65">
        <v>13.317878920108116</v>
      </c>
      <c r="V40" s="67"/>
      <c r="X40" s="154" t="s">
        <v>84</v>
      </c>
      <c r="Y40" s="157">
        <v>46.573036170458366</v>
      </c>
      <c r="Z40" s="157">
        <v>48.551337272701915</v>
      </c>
      <c r="AA40" s="157">
        <v>49.68628975646125</v>
      </c>
      <c r="AB40" s="157">
        <v>49.745081835896279</v>
      </c>
      <c r="AC40" s="157">
        <v>50.203745332620635</v>
      </c>
      <c r="AD40" s="157">
        <v>50.998723678683824</v>
      </c>
      <c r="AE40" s="157">
        <v>49.934916921346364</v>
      </c>
      <c r="AF40" s="157">
        <v>48.02420175686045</v>
      </c>
      <c r="AG40" s="157">
        <v>47.570065770895845</v>
      </c>
      <c r="AH40" s="157"/>
      <c r="AI40" s="156"/>
      <c r="AJ40" s="156"/>
    </row>
    <row r="41" spans="1:57" x14ac:dyDescent="0.25">
      <c r="A41" s="31"/>
      <c r="D41" s="150" t="s">
        <v>37</v>
      </c>
      <c r="E41" s="65">
        <v>0</v>
      </c>
      <c r="F41" s="65">
        <v>0</v>
      </c>
      <c r="G41" s="65">
        <v>0</v>
      </c>
      <c r="H41" s="65">
        <v>0</v>
      </c>
      <c r="I41" s="65">
        <v>0</v>
      </c>
      <c r="J41" s="65">
        <v>0</v>
      </c>
      <c r="K41" s="65">
        <v>0</v>
      </c>
      <c r="L41" s="65">
        <v>0</v>
      </c>
      <c r="M41" s="65">
        <v>0</v>
      </c>
      <c r="N41" s="66"/>
      <c r="O41" s="67"/>
      <c r="P41" s="54"/>
      <c r="R41" s="150" t="s">
        <v>32</v>
      </c>
      <c r="S41" s="65">
        <v>0</v>
      </c>
      <c r="T41" s="65">
        <v>0</v>
      </c>
      <c r="U41" s="65">
        <v>0</v>
      </c>
      <c r="V41" s="67"/>
      <c r="X41" s="159" t="s">
        <v>15</v>
      </c>
      <c r="Y41" s="160">
        <v>3.6361373068929068</v>
      </c>
      <c r="Z41" s="160">
        <v>2.9473098022355972</v>
      </c>
      <c r="AA41" s="160">
        <v>4.5761926609802526</v>
      </c>
      <c r="AB41" s="160">
        <v>4.1112859803663602</v>
      </c>
      <c r="AC41" s="160">
        <v>2.6959407906623265</v>
      </c>
      <c r="AD41" s="160">
        <v>7.1502840364028719</v>
      </c>
      <c r="AE41" s="160">
        <v>3.2673105012428714</v>
      </c>
      <c r="AF41" s="160">
        <v>3.7158080675716088</v>
      </c>
      <c r="AG41" s="160">
        <v>3.4757248904023941</v>
      </c>
      <c r="AH41" s="160"/>
      <c r="AI41" s="156"/>
      <c r="AJ41" s="156"/>
    </row>
    <row r="42" spans="1:57" ht="16.5" customHeight="1" x14ac:dyDescent="0.25">
      <c r="A42" s="31"/>
      <c r="D42" s="150" t="s">
        <v>38</v>
      </c>
      <c r="E42" s="65">
        <v>0.5764442599712426</v>
      </c>
      <c r="F42" s="65">
        <v>9.2450558872838234E-2</v>
      </c>
      <c r="G42" s="65">
        <v>9.0249923076260272E-2</v>
      </c>
      <c r="H42" s="65">
        <v>0.15428825361819151</v>
      </c>
      <c r="I42" s="65">
        <v>0</v>
      </c>
      <c r="J42" s="65">
        <v>0</v>
      </c>
      <c r="K42" s="65">
        <v>0</v>
      </c>
      <c r="L42" s="65">
        <v>0</v>
      </c>
      <c r="M42" s="65">
        <v>0</v>
      </c>
      <c r="N42" s="66"/>
      <c r="O42" s="67"/>
      <c r="P42" s="54"/>
      <c r="R42" s="150" t="s">
        <v>33</v>
      </c>
      <c r="S42" s="65">
        <v>10.38519827290739</v>
      </c>
      <c r="T42" s="65">
        <v>17.400004257518674</v>
      </c>
      <c r="U42" s="65">
        <v>20.925212555478723</v>
      </c>
      <c r="V42" s="67"/>
      <c r="X42" s="161" t="s">
        <v>92</v>
      </c>
      <c r="Y42" s="162">
        <f t="shared" ref="Y42:AG42" si="4">Y20+Y41</f>
        <v>415.91469277822193</v>
      </c>
      <c r="Z42" s="162">
        <f t="shared" si="4"/>
        <v>392.92292262301606</v>
      </c>
      <c r="AA42" s="162">
        <f t="shared" si="4"/>
        <v>371.06651280092052</v>
      </c>
      <c r="AB42" s="162">
        <f t="shared" si="4"/>
        <v>385.03812433348344</v>
      </c>
      <c r="AC42" s="162">
        <f t="shared" si="4"/>
        <v>354.7005135458171</v>
      </c>
      <c r="AD42" s="162">
        <f t="shared" si="4"/>
        <v>397.96604702422559</v>
      </c>
      <c r="AE42" s="163">
        <f t="shared" si="4"/>
        <v>385.14460478006845</v>
      </c>
      <c r="AF42" s="163">
        <f t="shared" si="4"/>
        <v>375.1384505461823</v>
      </c>
      <c r="AG42" s="163">
        <f t="shared" si="4"/>
        <v>367.2533087478829</v>
      </c>
      <c r="AH42" s="163"/>
      <c r="AI42" s="156"/>
      <c r="AJ42" s="156"/>
    </row>
    <row r="43" spans="1:57" ht="16.5" customHeight="1" x14ac:dyDescent="0.25">
      <c r="A43" s="31"/>
      <c r="D43" s="150" t="s">
        <v>39</v>
      </c>
      <c r="E43" s="65">
        <v>0</v>
      </c>
      <c r="F43" s="65">
        <v>0</v>
      </c>
      <c r="G43" s="65">
        <v>0</v>
      </c>
      <c r="H43" s="65">
        <v>0</v>
      </c>
      <c r="I43" s="65">
        <v>0</v>
      </c>
      <c r="J43" s="65">
        <v>0</v>
      </c>
      <c r="K43" s="65">
        <v>0</v>
      </c>
      <c r="L43" s="65">
        <v>0</v>
      </c>
      <c r="M43" s="65">
        <v>0</v>
      </c>
      <c r="N43" s="66"/>
      <c r="O43" s="67"/>
      <c r="P43" s="54"/>
      <c r="R43" s="150" t="s">
        <v>34</v>
      </c>
      <c r="S43" s="65">
        <v>0</v>
      </c>
      <c r="T43" s="65">
        <v>0</v>
      </c>
      <c r="U43" s="65">
        <v>0</v>
      </c>
      <c r="V43" s="67"/>
      <c r="AH43" s="77"/>
    </row>
    <row r="44" spans="1:57" ht="16.5" customHeight="1" x14ac:dyDescent="0.25">
      <c r="A44" s="31"/>
      <c r="D44" s="150" t="s">
        <v>40</v>
      </c>
      <c r="E44" s="65">
        <v>0</v>
      </c>
      <c r="F44" s="65">
        <v>0</v>
      </c>
      <c r="G44" s="65">
        <v>0</v>
      </c>
      <c r="H44" s="65">
        <v>0</v>
      </c>
      <c r="I44" s="65">
        <v>0</v>
      </c>
      <c r="J44" s="65">
        <v>0</v>
      </c>
      <c r="K44" s="65">
        <v>0</v>
      </c>
      <c r="L44" s="65">
        <v>0</v>
      </c>
      <c r="M44" s="65">
        <v>0</v>
      </c>
      <c r="N44" s="66"/>
      <c r="O44" s="67"/>
      <c r="P44" s="54"/>
      <c r="Q44" s="58"/>
      <c r="R44" s="164" t="s">
        <v>93</v>
      </c>
      <c r="S44" s="65">
        <v>0</v>
      </c>
      <c r="T44" s="65">
        <v>0</v>
      </c>
      <c r="U44" s="65">
        <v>0</v>
      </c>
      <c r="V44" s="67"/>
      <c r="X44" s="28" t="s">
        <v>94</v>
      </c>
      <c r="Y44"/>
      <c r="Z44"/>
      <c r="AA44"/>
      <c r="AB44"/>
      <c r="AC44"/>
      <c r="AD44"/>
      <c r="AH44" s="77"/>
      <c r="AP44" s="205" t="s">
        <v>95</v>
      </c>
      <c r="BE44" s="205" t="s">
        <v>96</v>
      </c>
    </row>
    <row r="45" spans="1:57" x14ac:dyDescent="0.25">
      <c r="A45" s="31"/>
      <c r="C45" s="212" t="s">
        <v>41</v>
      </c>
      <c r="D45" s="213"/>
      <c r="E45" s="55">
        <v>780.75470096139316</v>
      </c>
      <c r="F45" s="55">
        <v>786.66017142726889</v>
      </c>
      <c r="G45" s="55">
        <v>684.01215444684647</v>
      </c>
      <c r="H45" s="55">
        <v>714.80940808499531</v>
      </c>
      <c r="I45" s="55">
        <v>730.835936443523</v>
      </c>
      <c r="J45" s="55">
        <v>761.13038912311117</v>
      </c>
      <c r="K45" s="55">
        <v>753.60160561085809</v>
      </c>
      <c r="L45" s="55">
        <v>749.49587990553971</v>
      </c>
      <c r="M45" s="55">
        <v>732.08379886885189</v>
      </c>
      <c r="N45" s="56"/>
      <c r="O45" s="57"/>
      <c r="P45" s="54"/>
      <c r="Q45" s="212" t="s">
        <v>35</v>
      </c>
      <c r="R45" s="213"/>
      <c r="S45" s="55">
        <v>4.0881868388028465E-2</v>
      </c>
      <c r="T45" s="55">
        <v>1.4089877710900926E-2</v>
      </c>
      <c r="U45" s="55">
        <v>4.8070864897500534E-3</v>
      </c>
      <c r="V45" s="57"/>
      <c r="X45"/>
      <c r="Y45"/>
      <c r="Z45"/>
      <c r="AA45"/>
      <c r="AB45"/>
      <c r="AC45"/>
      <c r="AD45"/>
      <c r="AE45" s="34"/>
      <c r="AH45" s="77"/>
    </row>
    <row r="46" spans="1:57" ht="16.5" customHeight="1" thickBot="1" x14ac:dyDescent="0.3">
      <c r="A46" s="31"/>
      <c r="D46" s="150" t="s">
        <v>42</v>
      </c>
      <c r="E46" s="65">
        <v>780.75470096139316</v>
      </c>
      <c r="F46" s="65">
        <v>786.66017142726889</v>
      </c>
      <c r="G46" s="65">
        <v>684.01215444684647</v>
      </c>
      <c r="H46" s="65">
        <v>714.80940808499531</v>
      </c>
      <c r="I46" s="65">
        <v>730.835936443523</v>
      </c>
      <c r="J46" s="65">
        <v>761.13038912311117</v>
      </c>
      <c r="K46" s="65">
        <v>753.60160561085809</v>
      </c>
      <c r="L46" s="65">
        <v>749.49587990553971</v>
      </c>
      <c r="M46" s="65">
        <v>732.08379886885189</v>
      </c>
      <c r="N46" s="66"/>
      <c r="O46" s="67"/>
      <c r="P46" s="54"/>
      <c r="R46" s="150" t="s">
        <v>36</v>
      </c>
      <c r="S46" s="65">
        <v>4.0881868388028465E-2</v>
      </c>
      <c r="T46" s="65">
        <v>1.4089877710900926E-2</v>
      </c>
      <c r="U46" s="65">
        <v>4.8070864897500534E-3</v>
      </c>
      <c r="V46" s="67"/>
      <c r="X46" s="165" t="s">
        <v>97</v>
      </c>
      <c r="Y46" s="166">
        <v>2012</v>
      </c>
      <c r="Z46" s="166">
        <v>2013</v>
      </c>
      <c r="AA46" s="166">
        <v>2014</v>
      </c>
      <c r="AB46" s="166">
        <v>2015</v>
      </c>
      <c r="AC46" s="166">
        <v>2016</v>
      </c>
      <c r="AD46" s="166">
        <v>2017</v>
      </c>
      <c r="AE46" s="51">
        <v>2018</v>
      </c>
      <c r="AF46" s="51">
        <v>2019</v>
      </c>
      <c r="AG46" s="51">
        <v>2020</v>
      </c>
      <c r="AH46" s="51">
        <v>2021</v>
      </c>
      <c r="AI46" s="51">
        <v>2022</v>
      </c>
      <c r="AJ46" s="51">
        <v>2023</v>
      </c>
    </row>
    <row r="47" spans="1:57" ht="16.5" customHeight="1" x14ac:dyDescent="0.25">
      <c r="A47" s="31"/>
      <c r="B47" s="167"/>
      <c r="C47" s="168"/>
      <c r="D47" s="169" t="s">
        <v>43</v>
      </c>
      <c r="E47" s="103">
        <v>0</v>
      </c>
      <c r="F47" s="103">
        <v>0</v>
      </c>
      <c r="G47" s="103">
        <v>0</v>
      </c>
      <c r="H47" s="103">
        <v>0</v>
      </c>
      <c r="I47" s="103">
        <v>0</v>
      </c>
      <c r="J47" s="103">
        <v>0</v>
      </c>
      <c r="K47" s="103">
        <v>0</v>
      </c>
      <c r="L47" s="103">
        <v>0</v>
      </c>
      <c r="M47" s="103">
        <v>0</v>
      </c>
      <c r="N47" s="170"/>
      <c r="O47" s="123"/>
      <c r="P47" s="54"/>
      <c r="R47" s="150" t="s">
        <v>37</v>
      </c>
      <c r="S47" s="65">
        <v>0</v>
      </c>
      <c r="T47" s="65">
        <v>0</v>
      </c>
      <c r="U47" s="65">
        <v>0</v>
      </c>
      <c r="V47" s="123"/>
      <c r="X47" s="171" t="s">
        <v>22</v>
      </c>
      <c r="Y47" s="172">
        <v>412.27855547132901</v>
      </c>
      <c r="Z47" s="172">
        <v>389.97561282078044</v>
      </c>
      <c r="AA47" s="172">
        <v>366.49032013994025</v>
      </c>
      <c r="AB47" s="172">
        <v>380.92683835311709</v>
      </c>
      <c r="AC47" s="172">
        <v>352.00457275515475</v>
      </c>
      <c r="AD47" s="172">
        <v>390.81576298782272</v>
      </c>
      <c r="AE47" s="173">
        <v>381.87729427882556</v>
      </c>
      <c r="AF47" s="173">
        <v>371.42264247861067</v>
      </c>
      <c r="AG47" s="173">
        <v>363.77758385748052</v>
      </c>
      <c r="AH47" s="173">
        <v>320.92312337215623</v>
      </c>
      <c r="AI47" s="173">
        <v>298.88605874566275</v>
      </c>
      <c r="AJ47" s="173">
        <v>284.59015008455651</v>
      </c>
    </row>
    <row r="48" spans="1:57" x14ac:dyDescent="0.25">
      <c r="B48" s="17" t="s">
        <v>20</v>
      </c>
      <c r="E48" s="175"/>
      <c r="F48" s="74"/>
      <c r="G48" s="74"/>
      <c r="P48" s="54"/>
      <c r="R48" s="150" t="s">
        <v>38</v>
      </c>
      <c r="S48" s="65">
        <v>0</v>
      </c>
      <c r="T48" s="65">
        <v>0</v>
      </c>
      <c r="U48" s="65">
        <v>0</v>
      </c>
      <c r="X48" s="171" t="s">
        <v>23</v>
      </c>
      <c r="Y48" s="172">
        <v>55.916212859463059</v>
      </c>
      <c r="Z48" s="172">
        <v>47.446450749976115</v>
      </c>
      <c r="AA48" s="172">
        <v>51.253654342218411</v>
      </c>
      <c r="AB48" s="172">
        <v>80.373746059042702</v>
      </c>
      <c r="AC48" s="172">
        <v>42.874940288525842</v>
      </c>
      <c r="AD48" s="172">
        <v>55.020380581142874</v>
      </c>
      <c r="AE48" s="173">
        <v>58.680753696022897</v>
      </c>
      <c r="AF48" s="173">
        <v>69.882148123140851</v>
      </c>
      <c r="AG48" s="173">
        <v>61.264869652800279</v>
      </c>
      <c r="AH48" s="173">
        <v>15.009816622092821</v>
      </c>
      <c r="AI48" s="173">
        <v>11.625271757406457</v>
      </c>
      <c r="AJ48" s="173">
        <v>12.38783595387372</v>
      </c>
    </row>
    <row r="49" spans="1:57" x14ac:dyDescent="0.25">
      <c r="B49" s="176"/>
      <c r="C49" s="176"/>
      <c r="D49" s="177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54"/>
      <c r="R49" s="150" t="s">
        <v>39</v>
      </c>
      <c r="S49" s="65">
        <v>0</v>
      </c>
      <c r="T49" s="65">
        <v>0</v>
      </c>
      <c r="U49" s="65">
        <v>0</v>
      </c>
      <c r="V49" s="178"/>
      <c r="X49" s="171" t="s">
        <v>24</v>
      </c>
      <c r="Y49" s="172">
        <v>596.59501289767832</v>
      </c>
      <c r="Z49" s="172">
        <v>584.25623387790199</v>
      </c>
      <c r="AA49" s="172">
        <v>558.77901977644024</v>
      </c>
      <c r="AB49" s="172">
        <v>555.31817076526215</v>
      </c>
      <c r="AC49" s="172">
        <v>543.20722269991393</v>
      </c>
      <c r="AD49" s="172">
        <v>553.02224419604465</v>
      </c>
      <c r="AE49" s="173">
        <v>558.48458221398391</v>
      </c>
      <c r="AF49" s="173">
        <v>557.8703426441823</v>
      </c>
      <c r="AG49" s="173">
        <v>535.08286965585637</v>
      </c>
      <c r="AH49" s="173">
        <v>569.19169662374634</v>
      </c>
      <c r="AI49" s="173">
        <v>559.1555633266313</v>
      </c>
      <c r="AJ49" s="173">
        <v>539.70587386308785</v>
      </c>
    </row>
    <row r="50" spans="1:57" ht="23.25" x14ac:dyDescent="0.25">
      <c r="B50" s="214" t="s">
        <v>19</v>
      </c>
      <c r="C50" s="214"/>
      <c r="D50" s="214"/>
      <c r="E50" s="214"/>
      <c r="F50" s="214"/>
      <c r="G50" s="214"/>
      <c r="H50" s="214"/>
      <c r="I50" s="214"/>
      <c r="J50" s="214"/>
      <c r="K50" s="214"/>
      <c r="L50" s="214"/>
      <c r="M50" s="214"/>
      <c r="N50" s="214"/>
      <c r="O50" s="179"/>
      <c r="P50" s="54"/>
      <c r="R50" s="150" t="s">
        <v>40</v>
      </c>
      <c r="S50" s="65">
        <v>0</v>
      </c>
      <c r="T50" s="65">
        <v>0</v>
      </c>
      <c r="U50" s="65">
        <v>0</v>
      </c>
      <c r="V50" s="179"/>
      <c r="X50" s="171" t="s">
        <v>25</v>
      </c>
      <c r="Y50" s="172">
        <v>13.685869876755516</v>
      </c>
      <c r="Z50" s="172">
        <v>14.306869207987006</v>
      </c>
      <c r="AA50" s="172">
        <v>12.027513134357461</v>
      </c>
      <c r="AB50" s="172">
        <v>9.1985407316731873</v>
      </c>
      <c r="AC50" s="172">
        <v>7.5253918816279732</v>
      </c>
      <c r="AD50" s="172">
        <v>8.4354925002388477</v>
      </c>
      <c r="AE50" s="173">
        <v>10.704774529473584</v>
      </c>
      <c r="AF50" s="173">
        <v>10.380242667430974</v>
      </c>
      <c r="AG50" s="173">
        <v>13.754933547100409</v>
      </c>
      <c r="AH50" s="173">
        <v>15.04677059711474</v>
      </c>
      <c r="AI50" s="173">
        <v>18.689213170679277</v>
      </c>
      <c r="AJ50" s="173">
        <v>17.783510135425622</v>
      </c>
    </row>
    <row r="51" spans="1:57" s="38" customFormat="1" ht="18.75" x14ac:dyDescent="0.25">
      <c r="A51" s="36"/>
      <c r="B51" s="215"/>
      <c r="C51" s="216"/>
      <c r="D51" s="216"/>
      <c r="E51" s="21">
        <v>2012</v>
      </c>
      <c r="F51" s="21">
        <v>2013</v>
      </c>
      <c r="G51" s="21">
        <v>2014</v>
      </c>
      <c r="H51" s="21">
        <v>2015</v>
      </c>
      <c r="I51" s="21">
        <v>2016</v>
      </c>
      <c r="J51" s="21">
        <v>2017</v>
      </c>
      <c r="K51" s="21">
        <v>2018</v>
      </c>
      <c r="L51" s="21">
        <v>2019</v>
      </c>
      <c r="M51" s="21">
        <v>2020</v>
      </c>
      <c r="N51" s="38" t="s">
        <v>50</v>
      </c>
      <c r="P51" s="54"/>
      <c r="Q51" s="212" t="s">
        <v>41</v>
      </c>
      <c r="R51" s="213"/>
      <c r="S51" s="55">
        <v>872.9180883590135</v>
      </c>
      <c r="T51" s="55">
        <v>745.32479898923737</v>
      </c>
      <c r="U51" s="55">
        <v>705.21072211503792</v>
      </c>
      <c r="X51" s="171" t="s">
        <v>26</v>
      </c>
      <c r="Y51" s="172">
        <v>922.10225638518637</v>
      </c>
      <c r="Z51" s="172">
        <v>873.96164158023203</v>
      </c>
      <c r="AA51" s="172">
        <v>837.63031366136931</v>
      </c>
      <c r="AB51" s="172">
        <v>768.15201084665148</v>
      </c>
      <c r="AC51" s="172">
        <v>748.47994297757714</v>
      </c>
      <c r="AD51" s="172">
        <v>674.66748493819046</v>
      </c>
      <c r="AE51" s="173">
        <v>688.51866048723264</v>
      </c>
      <c r="AF51" s="173">
        <v>690.49879523583854</v>
      </c>
      <c r="AG51" s="173">
        <v>598.91622447560326</v>
      </c>
      <c r="AH51" s="173">
        <v>791.11004250171334</v>
      </c>
      <c r="AI51" s="173">
        <v>838.62547678187229</v>
      </c>
      <c r="AJ51" s="173">
        <v>905.43787412883762</v>
      </c>
    </row>
    <row r="52" spans="1:57" s="182" customFormat="1" ht="33.75" customHeight="1" x14ac:dyDescent="0.25">
      <c r="A52" s="180"/>
      <c r="B52" s="206" t="s">
        <v>45</v>
      </c>
      <c r="C52" s="207"/>
      <c r="D52" s="207"/>
      <c r="E52" s="24">
        <v>0.22474268942075151</v>
      </c>
      <c r="F52" s="24">
        <v>0.22968413689247702</v>
      </c>
      <c r="G52" s="24">
        <v>0.24455087457016725</v>
      </c>
      <c r="H52" s="24">
        <v>0.25306368481887292</v>
      </c>
      <c r="I52" s="24">
        <v>0.24879499194890595</v>
      </c>
      <c r="J52" s="24">
        <v>0.27082877565862618</v>
      </c>
      <c r="K52" s="24">
        <v>0.26426481901992754</v>
      </c>
      <c r="L52" s="24">
        <v>0.26550486359496461</v>
      </c>
      <c r="M52" s="24">
        <v>0.28023421338071702</v>
      </c>
      <c r="N52" s="24">
        <v>0.25850053162835313</v>
      </c>
      <c r="O52" s="181"/>
      <c r="P52" s="54"/>
      <c r="Q52" s="31"/>
      <c r="R52" s="150" t="s">
        <v>42</v>
      </c>
      <c r="S52" s="65">
        <v>872.9180883590135</v>
      </c>
      <c r="T52" s="65">
        <v>745.32479898923737</v>
      </c>
      <c r="U52" s="65">
        <v>705.21072211503792</v>
      </c>
      <c r="V52" s="181"/>
      <c r="X52" s="183" t="s">
        <v>27</v>
      </c>
      <c r="Y52" s="184">
        <v>16.848623616422888</v>
      </c>
      <c r="Z52" s="184">
        <v>13.434789628866316</v>
      </c>
      <c r="AA52" s="184">
        <v>15.094753925188828</v>
      </c>
      <c r="AB52" s="184">
        <v>18.456898997145185</v>
      </c>
      <c r="AC52" s="184">
        <v>20.002020122594402</v>
      </c>
      <c r="AD52" s="184">
        <v>14.396607702182495</v>
      </c>
      <c r="AE52" s="185">
        <v>12.861445290566355</v>
      </c>
      <c r="AF52" s="185">
        <v>9.4460377997906946</v>
      </c>
      <c r="AG52" s="185">
        <v>8.0671424277265125</v>
      </c>
      <c r="AH52" s="185">
        <v>9.2310198996502315</v>
      </c>
      <c r="AI52" s="185">
        <v>8.3382097585325763</v>
      </c>
      <c r="AJ52" s="185">
        <v>8.4575040482667134</v>
      </c>
    </row>
    <row r="53" spans="1:57" x14ac:dyDescent="0.25">
      <c r="F53" s="26"/>
      <c r="G53" s="26"/>
      <c r="H53" s="26"/>
      <c r="I53" s="26"/>
      <c r="J53" s="26"/>
      <c r="K53" s="26"/>
      <c r="L53" s="26"/>
      <c r="M53" s="26"/>
      <c r="N53" s="26"/>
      <c r="O53" s="186"/>
      <c r="P53" s="167"/>
      <c r="Q53" s="168"/>
      <c r="R53" s="169" t="s">
        <v>43</v>
      </c>
      <c r="S53" s="103">
        <v>0</v>
      </c>
      <c r="T53" s="103">
        <v>0</v>
      </c>
      <c r="U53" s="103">
        <v>0</v>
      </c>
      <c r="V53" s="186"/>
      <c r="X53" s="183" t="s">
        <v>28</v>
      </c>
      <c r="Y53" s="184">
        <v>598.92363994977018</v>
      </c>
      <c r="Z53" s="184">
        <v>562.54287854517429</v>
      </c>
      <c r="AA53" s="184">
        <v>531.06586597346802</v>
      </c>
      <c r="AB53" s="184">
        <v>521.81590208311468</v>
      </c>
      <c r="AC53" s="184">
        <v>510.39860405337032</v>
      </c>
      <c r="AD53" s="184">
        <v>444.9531108080979</v>
      </c>
      <c r="AE53" s="185">
        <v>474.1737555571267</v>
      </c>
      <c r="AF53" s="185">
        <v>474.78785812113722</v>
      </c>
      <c r="AG53" s="185">
        <v>428.89114407125447</v>
      </c>
      <c r="AH53" s="185">
        <v>574.87783301574382</v>
      </c>
      <c r="AI53" s="185">
        <v>588.80732951714845</v>
      </c>
      <c r="AJ53" s="185">
        <v>629.06187862763773</v>
      </c>
    </row>
    <row r="54" spans="1:57" s="182" customFormat="1" ht="21" x14ac:dyDescent="0.25">
      <c r="A54" s="180"/>
      <c r="B54" s="208" t="s">
        <v>98</v>
      </c>
      <c r="C54" s="209"/>
      <c r="D54" s="209"/>
      <c r="E54" s="187">
        <v>0.10069317767238234</v>
      </c>
      <c r="F54" s="187"/>
      <c r="G54" s="187">
        <v>0.11653313911143481</v>
      </c>
      <c r="H54" s="187"/>
      <c r="I54" s="187">
        <v>0.13553779069767441</v>
      </c>
      <c r="J54" s="187">
        <v>0.191</v>
      </c>
      <c r="K54" s="187">
        <v>0.1592310482408415</v>
      </c>
      <c r="L54" s="187">
        <v>0.191</v>
      </c>
      <c r="M54" s="187">
        <v>0.191</v>
      </c>
      <c r="N54" s="187"/>
      <c r="O54" s="181"/>
      <c r="P54" s="186"/>
      <c r="Q54" s="186"/>
      <c r="R54" s="186"/>
      <c r="S54" s="186"/>
      <c r="T54" s="186"/>
      <c r="U54" s="186"/>
      <c r="V54" s="181"/>
      <c r="X54" s="183" t="s">
        <v>29</v>
      </c>
      <c r="Y54" s="184">
        <v>67.820996364265739</v>
      </c>
      <c r="Z54" s="184">
        <v>73.827290707246263</v>
      </c>
      <c r="AA54" s="184">
        <v>75.472738402424724</v>
      </c>
      <c r="AB54" s="184">
        <v>77.55793802449395</v>
      </c>
      <c r="AC54" s="184">
        <v>77.751659349336137</v>
      </c>
      <c r="AD54" s="184">
        <v>76.977904777672279</v>
      </c>
      <c r="AE54" s="185">
        <v>70.25264595013158</v>
      </c>
      <c r="AF54" s="185">
        <v>72.763183475516385</v>
      </c>
      <c r="AG54" s="185">
        <v>58.107748697285075</v>
      </c>
      <c r="AH54" s="185">
        <v>56.072288961428782</v>
      </c>
      <c r="AI54" s="185">
        <v>56.633497318276731</v>
      </c>
      <c r="AJ54" s="185">
        <v>59.945811643122404</v>
      </c>
    </row>
    <row r="55" spans="1:57" ht="21" x14ac:dyDescent="0.25">
      <c r="P55" s="181"/>
      <c r="Q55" s="181"/>
      <c r="R55" s="181"/>
      <c r="S55" s="181"/>
      <c r="T55" s="181"/>
      <c r="U55" s="181"/>
      <c r="X55" s="183" t="s">
        <v>30</v>
      </c>
      <c r="Y55" s="184">
        <v>187.39524085447934</v>
      </c>
      <c r="Z55" s="184">
        <v>182.15743456491128</v>
      </c>
      <c r="AA55" s="184">
        <v>180.62108307758325</v>
      </c>
      <c r="AB55" s="184">
        <v>119.15371611349973</v>
      </c>
      <c r="AC55" s="184">
        <v>109.26936644452535</v>
      </c>
      <c r="AD55" s="184">
        <v>109.94927159046432</v>
      </c>
      <c r="AE55" s="185">
        <v>110.85969955650792</v>
      </c>
      <c r="AF55" s="185">
        <v>113.70175841785168</v>
      </c>
      <c r="AG55" s="185">
        <v>92.507548976337802</v>
      </c>
      <c r="AH55" s="185">
        <v>125.38715953073932</v>
      </c>
      <c r="AI55" s="185">
        <v>149.38809473922166</v>
      </c>
      <c r="AJ55" s="185">
        <v>173.72958833422382</v>
      </c>
    </row>
    <row r="56" spans="1:57" x14ac:dyDescent="0.25">
      <c r="X56" s="183" t="s">
        <v>31</v>
      </c>
      <c r="Y56" s="184">
        <v>36.548000564254629</v>
      </c>
      <c r="Z56" s="184">
        <v>28.105919783260859</v>
      </c>
      <c r="AA56" s="184">
        <v>22.538665255697296</v>
      </c>
      <c r="AB56" s="184">
        <v>13.578631539954339</v>
      </c>
      <c r="AC56" s="184">
        <v>14.567558325965225</v>
      </c>
      <c r="AD56" s="184">
        <v>13.978434596695662</v>
      </c>
      <c r="AE56" s="185">
        <v>4.9997201059280956</v>
      </c>
      <c r="AF56" s="185">
        <v>3.9315472130295332</v>
      </c>
      <c r="AG56" s="185">
        <v>5.0808719137575009</v>
      </c>
      <c r="AH56" s="185">
        <v>15.156542821243894</v>
      </c>
      <c r="AI56" s="185">
        <v>18.058341191174311</v>
      </c>
      <c r="AJ56" s="185">
        <v>13.317878920108116</v>
      </c>
    </row>
    <row r="57" spans="1:57" x14ac:dyDescent="0.25">
      <c r="X57" s="183" t="s">
        <v>32</v>
      </c>
      <c r="Y57" s="184">
        <v>0</v>
      </c>
      <c r="Z57" s="184">
        <v>0</v>
      </c>
      <c r="AA57" s="184">
        <v>0</v>
      </c>
      <c r="AB57" s="184">
        <v>0</v>
      </c>
      <c r="AC57" s="184">
        <v>0</v>
      </c>
      <c r="AD57" s="184">
        <v>0</v>
      </c>
      <c r="AE57" s="185">
        <v>0</v>
      </c>
      <c r="AF57" s="185">
        <v>0</v>
      </c>
      <c r="AG57" s="185">
        <v>0</v>
      </c>
      <c r="AH57" s="185">
        <v>0</v>
      </c>
      <c r="AI57" s="185">
        <v>0</v>
      </c>
      <c r="AJ57" s="185">
        <v>0</v>
      </c>
      <c r="AO57" s="188"/>
    </row>
    <row r="58" spans="1:57" ht="64.5" customHeight="1" x14ac:dyDescent="0.25">
      <c r="B58" s="210" t="s">
        <v>21</v>
      </c>
      <c r="C58" s="210"/>
      <c r="D58" s="210"/>
      <c r="E58" s="210"/>
      <c r="F58" s="210"/>
      <c r="G58" s="210"/>
      <c r="H58" s="210"/>
      <c r="I58" s="210"/>
      <c r="J58" s="210"/>
      <c r="K58" s="210"/>
      <c r="L58" s="210"/>
      <c r="M58" s="210"/>
      <c r="N58" s="211"/>
      <c r="O58" s="189"/>
      <c r="V58" s="189"/>
      <c r="X58" s="183" t="s">
        <v>33</v>
      </c>
      <c r="Y58" s="184">
        <v>14.565755035993618</v>
      </c>
      <c r="Z58" s="184">
        <v>13.893328350773059</v>
      </c>
      <c r="AA58" s="184">
        <v>12.837207027007294</v>
      </c>
      <c r="AB58" s="184">
        <v>17.588924088443463</v>
      </c>
      <c r="AC58" s="184">
        <v>16.490734681785689</v>
      </c>
      <c r="AD58" s="184">
        <v>14.412155463077568</v>
      </c>
      <c r="AE58" s="185">
        <v>15.37139402697194</v>
      </c>
      <c r="AF58" s="185">
        <v>15.868410208513014</v>
      </c>
      <c r="AG58" s="185">
        <v>6.2617683892418903</v>
      </c>
      <c r="AH58" s="185">
        <v>10.38519827290739</v>
      </c>
      <c r="AI58" s="185">
        <v>17.400004257518674</v>
      </c>
      <c r="AJ58" s="185">
        <v>20.925212555478723</v>
      </c>
      <c r="BE58" s="202" t="s">
        <v>100</v>
      </c>
    </row>
    <row r="59" spans="1:57" customFormat="1" x14ac:dyDescent="0.25">
      <c r="P59" s="189"/>
      <c r="Q59" s="189"/>
      <c r="R59" s="189"/>
      <c r="S59" s="189"/>
      <c r="T59" s="189"/>
      <c r="U59" s="189"/>
      <c r="X59" s="183" t="s">
        <v>34</v>
      </c>
      <c r="Y59" s="184">
        <v>0</v>
      </c>
      <c r="Z59" s="184">
        <v>0</v>
      </c>
      <c r="AA59" s="184">
        <v>0</v>
      </c>
      <c r="AB59" s="184">
        <v>0</v>
      </c>
      <c r="AC59" s="184">
        <v>0</v>
      </c>
      <c r="AD59" s="184">
        <v>0</v>
      </c>
      <c r="AE59" s="185">
        <v>0</v>
      </c>
      <c r="AF59" s="185">
        <v>0</v>
      </c>
      <c r="AG59" s="185">
        <v>0</v>
      </c>
      <c r="AH59" s="185">
        <v>0</v>
      </c>
      <c r="AI59" s="185">
        <v>0</v>
      </c>
      <c r="AJ59" s="185">
        <v>0</v>
      </c>
      <c r="AP59" s="202" t="s">
        <v>100</v>
      </c>
    </row>
    <row r="60" spans="1:57" customFormat="1" ht="15" x14ac:dyDescent="0.25">
      <c r="X60" s="171" t="s">
        <v>35</v>
      </c>
      <c r="Y60" s="172">
        <v>0.63726963195117448</v>
      </c>
      <c r="Z60" s="172">
        <v>9.2450558872838234E-2</v>
      </c>
      <c r="AA60" s="172">
        <v>9.0249923076260272E-2</v>
      </c>
      <c r="AB60" s="172">
        <v>0.15428825361819151</v>
      </c>
      <c r="AC60" s="172">
        <v>0</v>
      </c>
      <c r="AD60" s="172">
        <v>0</v>
      </c>
      <c r="AE60" s="173">
        <v>2.4891640393618037E-2</v>
      </c>
      <c r="AF60" s="173">
        <v>2.7010841988484684E-2</v>
      </c>
      <c r="AG60" s="173">
        <v>2.257535383265169E-2</v>
      </c>
      <c r="AH60" s="173">
        <v>0</v>
      </c>
      <c r="AI60" s="173">
        <v>0</v>
      </c>
      <c r="AJ60" s="173">
        <v>0</v>
      </c>
    </row>
    <row r="61" spans="1:57" customFormat="1" ht="15" x14ac:dyDescent="0.25">
      <c r="X61" s="183" t="s">
        <v>36</v>
      </c>
      <c r="Y61" s="184">
        <v>6.0825371979931875E-2</v>
      </c>
      <c r="Z61" s="184">
        <v>0</v>
      </c>
      <c r="AA61" s="184">
        <v>0</v>
      </c>
      <c r="AB61" s="184">
        <v>0</v>
      </c>
      <c r="AC61" s="184">
        <v>0</v>
      </c>
      <c r="AD61" s="184">
        <v>0</v>
      </c>
      <c r="AE61" s="185">
        <v>2.4891640393618037E-2</v>
      </c>
      <c r="AF61" s="185">
        <v>2.7010841988484684E-2</v>
      </c>
      <c r="AG61" s="185">
        <v>2.257535383265169E-2</v>
      </c>
      <c r="AH61" s="185">
        <v>2.4891640393618037E-2</v>
      </c>
      <c r="AI61" s="185">
        <v>2.7010841988484684E-2</v>
      </c>
      <c r="AJ61" s="185">
        <v>2.257535383265169E-2</v>
      </c>
    </row>
    <row r="62" spans="1:57" customFormat="1" ht="15" x14ac:dyDescent="0.25">
      <c r="X62" s="183" t="s">
        <v>37</v>
      </c>
      <c r="Y62" s="184">
        <v>0</v>
      </c>
      <c r="Z62" s="184">
        <v>0</v>
      </c>
      <c r="AA62" s="184">
        <v>0</v>
      </c>
      <c r="AB62" s="184">
        <v>0</v>
      </c>
      <c r="AC62" s="184">
        <v>0</v>
      </c>
      <c r="AD62" s="184">
        <v>0</v>
      </c>
      <c r="AE62" s="185">
        <v>0</v>
      </c>
      <c r="AF62" s="185">
        <v>0</v>
      </c>
      <c r="AG62" s="185">
        <v>0</v>
      </c>
      <c r="AH62" s="185">
        <v>0</v>
      </c>
      <c r="AI62" s="185">
        <v>0</v>
      </c>
      <c r="AJ62" s="185">
        <v>0</v>
      </c>
    </row>
    <row r="63" spans="1:57" customFormat="1" ht="15" x14ac:dyDescent="0.25">
      <c r="X63" s="183" t="s">
        <v>38</v>
      </c>
      <c r="Y63" s="184">
        <v>0.5764442599712426</v>
      </c>
      <c r="Z63" s="184">
        <v>9.2450558872838234E-2</v>
      </c>
      <c r="AA63" s="184">
        <v>9.0249923076260272E-2</v>
      </c>
      <c r="AB63" s="184">
        <v>0.15428825361819151</v>
      </c>
      <c r="AC63" s="184">
        <v>0</v>
      </c>
      <c r="AD63" s="184">
        <v>0</v>
      </c>
      <c r="AE63" s="185">
        <v>0</v>
      </c>
      <c r="AF63" s="185">
        <v>0</v>
      </c>
      <c r="AG63" s="185">
        <v>0</v>
      </c>
      <c r="AH63" s="185">
        <v>0</v>
      </c>
      <c r="AI63" s="185">
        <v>0</v>
      </c>
      <c r="AJ63" s="185">
        <v>0</v>
      </c>
    </row>
    <row r="64" spans="1:57" customFormat="1" ht="15" x14ac:dyDescent="0.25">
      <c r="X64" s="183" t="s">
        <v>39</v>
      </c>
      <c r="Y64" s="184">
        <v>0</v>
      </c>
      <c r="Z64" s="184">
        <v>0</v>
      </c>
      <c r="AA64" s="184">
        <v>0</v>
      </c>
      <c r="AB64" s="184">
        <v>0</v>
      </c>
      <c r="AC64" s="184">
        <v>0</v>
      </c>
      <c r="AD64" s="184">
        <v>0</v>
      </c>
      <c r="AE64" s="185">
        <v>0</v>
      </c>
      <c r="AF64" s="185">
        <v>0</v>
      </c>
      <c r="AG64" s="185">
        <v>0</v>
      </c>
      <c r="AH64" s="185">
        <v>0</v>
      </c>
      <c r="AI64" s="185">
        <v>0</v>
      </c>
      <c r="AJ64" s="185">
        <v>0</v>
      </c>
    </row>
    <row r="65" spans="24:36" customFormat="1" ht="15" x14ac:dyDescent="0.25">
      <c r="X65" s="183" t="s">
        <v>40</v>
      </c>
      <c r="Y65" s="184">
        <v>0</v>
      </c>
      <c r="Z65" s="184">
        <v>0</v>
      </c>
      <c r="AA65" s="184">
        <v>0</v>
      </c>
      <c r="AB65" s="184">
        <v>0</v>
      </c>
      <c r="AC65" s="184">
        <v>0</v>
      </c>
      <c r="AD65" s="184">
        <v>0</v>
      </c>
      <c r="AE65" s="185">
        <v>0</v>
      </c>
      <c r="AF65" s="185">
        <v>0</v>
      </c>
      <c r="AG65" s="185">
        <v>0</v>
      </c>
      <c r="AH65" s="185">
        <v>0</v>
      </c>
      <c r="AI65" s="185">
        <v>0</v>
      </c>
      <c r="AJ65" s="185">
        <v>0</v>
      </c>
    </row>
    <row r="66" spans="24:36" customFormat="1" ht="15" x14ac:dyDescent="0.25">
      <c r="X66" s="171" t="s">
        <v>41</v>
      </c>
      <c r="Y66" s="172">
        <v>780.75470096139316</v>
      </c>
      <c r="Z66" s="172">
        <v>786.66017142726889</v>
      </c>
      <c r="AA66" s="172">
        <v>684.01215444684647</v>
      </c>
      <c r="AB66" s="172">
        <v>714.80940808499531</v>
      </c>
      <c r="AC66" s="172">
        <v>730.835936443523</v>
      </c>
      <c r="AD66" s="172">
        <v>761.13038912311117</v>
      </c>
      <c r="AE66" s="173">
        <v>753.60160561085809</v>
      </c>
      <c r="AF66" s="173">
        <v>749.49587990553971</v>
      </c>
      <c r="AG66" s="173">
        <v>732.08379886885189</v>
      </c>
      <c r="AH66" s="173">
        <v>872.9180883590135</v>
      </c>
      <c r="AI66" s="173">
        <v>745.32479898923737</v>
      </c>
      <c r="AJ66" s="173">
        <v>705.21072211503792</v>
      </c>
    </row>
    <row r="67" spans="24:36" customFormat="1" ht="15" x14ac:dyDescent="0.25">
      <c r="X67" s="183" t="s">
        <v>42</v>
      </c>
      <c r="Y67" s="184">
        <v>780.75470096139316</v>
      </c>
      <c r="Z67" s="184">
        <v>786.66017142726889</v>
      </c>
      <c r="AA67" s="184">
        <v>684.01215444684647</v>
      </c>
      <c r="AB67" s="184">
        <v>714.80940808499531</v>
      </c>
      <c r="AC67" s="184">
        <v>730.835936443523</v>
      </c>
      <c r="AD67" s="184">
        <v>761.13038912311117</v>
      </c>
      <c r="AE67" s="185">
        <v>753.60160561085809</v>
      </c>
      <c r="AF67" s="185">
        <v>749.49587990553971</v>
      </c>
      <c r="AG67" s="185">
        <v>732.08379886885189</v>
      </c>
      <c r="AH67" s="185">
        <v>872.9180883590135</v>
      </c>
      <c r="AI67" s="185">
        <v>745.32479898923737</v>
      </c>
      <c r="AJ67" s="185">
        <v>705.21072211503792</v>
      </c>
    </row>
    <row r="68" spans="24:36" customFormat="1" ht="15" x14ac:dyDescent="0.25">
      <c r="X68" s="183" t="s">
        <v>43</v>
      </c>
      <c r="Y68" s="184">
        <v>0</v>
      </c>
      <c r="Z68" s="184">
        <v>0</v>
      </c>
      <c r="AA68" s="184">
        <v>0</v>
      </c>
      <c r="AB68" s="184">
        <v>0</v>
      </c>
      <c r="AC68" s="184">
        <v>0</v>
      </c>
      <c r="AD68" s="184">
        <v>0</v>
      </c>
      <c r="AE68" s="185">
        <v>0</v>
      </c>
      <c r="AF68" s="185">
        <v>0</v>
      </c>
      <c r="AG68" s="185">
        <v>0</v>
      </c>
      <c r="AH68" s="185">
        <v>0</v>
      </c>
      <c r="AI68" s="185">
        <v>0</v>
      </c>
      <c r="AJ68" s="185">
        <v>0</v>
      </c>
    </row>
    <row r="69" spans="24:36" customFormat="1" x14ac:dyDescent="0.25">
      <c r="X69" s="31"/>
      <c r="Y69" s="190"/>
      <c r="Z69" s="191">
        <f t="shared" ref="Z69:AI69" si="5">SUM(Z47:Z51,Z66)</f>
        <v>2696.6069796641464</v>
      </c>
      <c r="AA69" s="191">
        <f t="shared" si="5"/>
        <v>2510.192975501172</v>
      </c>
      <c r="AB69" s="191">
        <f t="shared" si="5"/>
        <v>2508.7787148407415</v>
      </c>
      <c r="AC69" s="191">
        <f t="shared" si="5"/>
        <v>2424.9280070463228</v>
      </c>
      <c r="AD69" s="191">
        <f t="shared" si="5"/>
        <v>2443.0917543265505</v>
      </c>
      <c r="AE69" s="192">
        <f t="shared" si="5"/>
        <v>2451.8676708163966</v>
      </c>
      <c r="AF69" s="192">
        <f t="shared" si="5"/>
        <v>2449.5500510547431</v>
      </c>
      <c r="AG69" s="192">
        <f t="shared" si="5"/>
        <v>2304.8802800576927</v>
      </c>
      <c r="AH69" s="192">
        <f t="shared" si="5"/>
        <v>2584.1995380758367</v>
      </c>
      <c r="AI69" s="192">
        <f t="shared" si="5"/>
        <v>2472.3063827714896</v>
      </c>
      <c r="AJ69" s="192">
        <f>SUM(AJ47:AJ51,AJ66)</f>
        <v>2465.1159662808195</v>
      </c>
    </row>
    <row r="70" spans="24:36" customFormat="1" x14ac:dyDescent="0.25"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</row>
    <row r="71" spans="24:36" customFormat="1" ht="15" x14ac:dyDescent="0.25"/>
    <row r="72" spans="24:36" customFormat="1" ht="15" x14ac:dyDescent="0.25">
      <c r="X72" s="193" t="s">
        <v>20</v>
      </c>
    </row>
    <row r="73" spans="24:36" customFormat="1" ht="15" x14ac:dyDescent="0.25"/>
    <row r="74" spans="24:36" customFormat="1" ht="15" x14ac:dyDescent="0.25"/>
    <row r="75" spans="24:36" customFormat="1" x14ac:dyDescent="0.25">
      <c r="X75" s="188" t="s">
        <v>21</v>
      </c>
    </row>
    <row r="76" spans="24:36" customFormat="1" ht="15" x14ac:dyDescent="0.25"/>
    <row r="77" spans="24:36" customFormat="1" ht="15" x14ac:dyDescent="0.25"/>
    <row r="78" spans="24:36" customFormat="1" ht="15" x14ac:dyDescent="0.25"/>
    <row r="79" spans="24:36" customFormat="1" ht="15" x14ac:dyDescent="0.25"/>
    <row r="80" spans="24:36" customFormat="1" ht="15" x14ac:dyDescent="0.25"/>
    <row r="81" customFormat="1" ht="15" x14ac:dyDescent="0.25"/>
    <row r="82" customFormat="1" ht="15" x14ac:dyDescent="0.25"/>
    <row r="83" customFormat="1" ht="15" x14ac:dyDescent="0.25"/>
    <row r="84" customFormat="1" ht="15" x14ac:dyDescent="0.25"/>
    <row r="85" customFormat="1" ht="15" x14ac:dyDescent="0.25"/>
    <row r="86" customFormat="1" ht="15" x14ac:dyDescent="0.25"/>
    <row r="87" customFormat="1" ht="15" x14ac:dyDescent="0.25"/>
    <row r="88" customFormat="1" ht="15" x14ac:dyDescent="0.25"/>
    <row r="89" customFormat="1" ht="15" x14ac:dyDescent="0.25"/>
    <row r="90" customFormat="1" ht="15" x14ac:dyDescent="0.25"/>
    <row r="91" customFormat="1" ht="15" x14ac:dyDescent="0.25"/>
    <row r="92" customFormat="1" ht="15" x14ac:dyDescent="0.25"/>
    <row r="93" customFormat="1" ht="15" x14ac:dyDescent="0.25"/>
    <row r="94" customFormat="1" ht="15" x14ac:dyDescent="0.25"/>
    <row r="95" customFormat="1" ht="15" x14ac:dyDescent="0.25"/>
    <row r="96" customFormat="1" ht="15" x14ac:dyDescent="0.25"/>
    <row r="97" spans="16:36" customFormat="1" ht="15" x14ac:dyDescent="0.25"/>
    <row r="98" spans="16:36" customFormat="1" ht="15" x14ac:dyDescent="0.25"/>
    <row r="99" spans="16:36" customFormat="1" ht="15" x14ac:dyDescent="0.25"/>
    <row r="100" spans="16:36" customFormat="1" ht="15" x14ac:dyDescent="0.25"/>
    <row r="101" spans="16:36" customFormat="1" ht="15" x14ac:dyDescent="0.25"/>
    <row r="102" spans="16:36" x14ac:dyDescent="0.25">
      <c r="P102"/>
      <c r="Q102"/>
      <c r="R102"/>
      <c r="S102"/>
      <c r="T102"/>
      <c r="U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</row>
    <row r="103" spans="16:36" x14ac:dyDescent="0.25">
      <c r="X103"/>
      <c r="Y103"/>
      <c r="Z103"/>
      <c r="AA103"/>
      <c r="AB103"/>
      <c r="AC103"/>
      <c r="AD103"/>
      <c r="AE103"/>
      <c r="AF103"/>
      <c r="AG103"/>
      <c r="AH103"/>
      <c r="AI103"/>
      <c r="AJ103"/>
    </row>
    <row r="104" spans="16:36" x14ac:dyDescent="0.25">
      <c r="X104"/>
      <c r="Y104"/>
      <c r="Z104"/>
      <c r="AA104"/>
      <c r="AB104"/>
      <c r="AC104"/>
      <c r="AD104"/>
      <c r="AE104"/>
      <c r="AF104"/>
      <c r="AG104"/>
      <c r="AH104"/>
      <c r="AI104"/>
      <c r="AJ104"/>
    </row>
    <row r="105" spans="16:36" x14ac:dyDescent="0.25">
      <c r="X105"/>
      <c r="Y105"/>
      <c r="Z105"/>
      <c r="AA105"/>
      <c r="AB105"/>
      <c r="AC105"/>
      <c r="AD105"/>
      <c r="AE105"/>
      <c r="AF105"/>
      <c r="AG105"/>
      <c r="AH105"/>
      <c r="AI105"/>
      <c r="AJ105"/>
    </row>
    <row r="106" spans="16:36" x14ac:dyDescent="0.25">
      <c r="X106"/>
      <c r="Y106"/>
      <c r="Z106"/>
      <c r="AA106"/>
      <c r="AB106"/>
      <c r="AC106"/>
      <c r="AD106"/>
      <c r="AE106"/>
      <c r="AF106"/>
      <c r="AG106"/>
      <c r="AH106"/>
      <c r="AI106"/>
      <c r="AJ106"/>
    </row>
    <row r="107" spans="16:36" x14ac:dyDescent="0.25">
      <c r="X107"/>
      <c r="Y107"/>
      <c r="Z107"/>
      <c r="AA107"/>
      <c r="AB107"/>
      <c r="AC107"/>
      <c r="AD107"/>
      <c r="AE107"/>
      <c r="AF107"/>
      <c r="AG107"/>
      <c r="AH107"/>
      <c r="AI107"/>
      <c r="AJ107"/>
    </row>
    <row r="108" spans="16:36" x14ac:dyDescent="0.25">
      <c r="X108"/>
      <c r="Y108"/>
      <c r="Z108"/>
      <c r="AA108"/>
      <c r="AB108"/>
      <c r="AC108"/>
      <c r="AD108"/>
      <c r="AE108"/>
      <c r="AF108"/>
      <c r="AG108"/>
      <c r="AH108"/>
      <c r="AI108"/>
      <c r="AJ108"/>
    </row>
    <row r="109" spans="16:36" x14ac:dyDescent="0.25">
      <c r="X109"/>
      <c r="Y109"/>
      <c r="Z109"/>
      <c r="AA109"/>
      <c r="AB109"/>
      <c r="AC109"/>
      <c r="AD109"/>
      <c r="AE109"/>
      <c r="AF109"/>
      <c r="AG109"/>
      <c r="AH109"/>
      <c r="AI109"/>
      <c r="AJ109"/>
    </row>
    <row r="110" spans="16:36" x14ac:dyDescent="0.25">
      <c r="X110"/>
      <c r="Y110"/>
      <c r="Z110"/>
      <c r="AA110"/>
      <c r="AB110"/>
      <c r="AC110"/>
      <c r="AD110"/>
      <c r="AE110"/>
      <c r="AF110"/>
      <c r="AG110"/>
      <c r="AH110"/>
      <c r="AI110"/>
      <c r="AJ110"/>
    </row>
    <row r="111" spans="16:36" x14ac:dyDescent="0.25">
      <c r="X111"/>
      <c r="Y111"/>
      <c r="Z111"/>
      <c r="AA111"/>
      <c r="AB111"/>
      <c r="AC111"/>
      <c r="AD111"/>
      <c r="AE111"/>
      <c r="AF111"/>
      <c r="AG111"/>
      <c r="AH111"/>
      <c r="AI111"/>
      <c r="AJ111"/>
    </row>
    <row r="112" spans="16:36" x14ac:dyDescent="0.25">
      <c r="X112"/>
      <c r="Y112"/>
      <c r="Z112"/>
      <c r="AA112"/>
      <c r="AB112"/>
      <c r="AC112"/>
      <c r="AD112"/>
      <c r="AE112"/>
      <c r="AF112"/>
      <c r="AG112"/>
      <c r="AH112"/>
      <c r="AI112"/>
      <c r="AJ112"/>
    </row>
    <row r="113" spans="24:36" x14ac:dyDescent="0.25">
      <c r="X113"/>
      <c r="Y113"/>
      <c r="Z113"/>
      <c r="AA113"/>
      <c r="AB113"/>
      <c r="AC113"/>
      <c r="AD113"/>
      <c r="AE113"/>
      <c r="AF113"/>
      <c r="AG113"/>
      <c r="AH113"/>
      <c r="AI113"/>
      <c r="AJ113"/>
    </row>
  </sheetData>
  <mergeCells count="34">
    <mergeCell ref="AH4:AJ4"/>
    <mergeCell ref="B5:D5"/>
    <mergeCell ref="P5:R5"/>
    <mergeCell ref="C23:D23"/>
    <mergeCell ref="Q23:R23"/>
    <mergeCell ref="B3:N3"/>
    <mergeCell ref="B4:D4"/>
    <mergeCell ref="AE4:AG4"/>
    <mergeCell ref="C6:D6"/>
    <mergeCell ref="Q6:R6"/>
    <mergeCell ref="C14:D14"/>
    <mergeCell ref="Q14:R14"/>
    <mergeCell ref="AH18:AJ18"/>
    <mergeCell ref="B25:D25"/>
    <mergeCell ref="C26:D26"/>
    <mergeCell ref="C27:D27"/>
    <mergeCell ref="C28:D28"/>
    <mergeCell ref="C29:D29"/>
    <mergeCell ref="Q45:R45"/>
    <mergeCell ref="B50:N50"/>
    <mergeCell ref="B51:D51"/>
    <mergeCell ref="Q51:R51"/>
    <mergeCell ref="P30:R30"/>
    <mergeCell ref="Q31:R31"/>
    <mergeCell ref="Q32:R32"/>
    <mergeCell ref="Q33:R33"/>
    <mergeCell ref="Q34:R34"/>
    <mergeCell ref="Q35:R35"/>
    <mergeCell ref="C30:D30"/>
    <mergeCell ref="B52:D52"/>
    <mergeCell ref="B54:D54"/>
    <mergeCell ref="B58:N58"/>
    <mergeCell ref="C39:D39"/>
    <mergeCell ref="C45:D4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Tab 6.1</vt:lpstr>
      <vt:lpstr>Graf 6.1</vt:lpstr>
      <vt:lpstr>Tab 6.2-6.4 Graf 6.2-6.5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Tiziana Valentino</dc:creator>
  <cp:lastModifiedBy>Tiziana Valentino</cp:lastModifiedBy>
  <dcterms:created xsi:type="dcterms:W3CDTF">2015-06-05T18:17:20Z</dcterms:created>
  <dcterms:modified xsi:type="dcterms:W3CDTF">2025-12-30T16:08:52Z</dcterms:modified>
</cp:coreProperties>
</file>