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26DD1584-FCD4-4FC5-881C-F65CFDC8AD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 4.1 Graf 4.1 4.2 4.3" sheetId="2" r:id="rId1"/>
    <sheet name="Graf 4.4 4.5" sheetId="3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2" l="1"/>
  <c r="S36" i="2"/>
  <c r="R36" i="2"/>
  <c r="AC36" i="2" s="1"/>
  <c r="Q36" i="2"/>
  <c r="N36" i="2"/>
  <c r="M36" i="2"/>
  <c r="L36" i="2"/>
  <c r="J36" i="2"/>
  <c r="J38" i="2" s="1"/>
  <c r="I36" i="2"/>
  <c r="H36" i="2"/>
  <c r="G36" i="2"/>
  <c r="D36" i="2"/>
  <c r="C36" i="2"/>
  <c r="B36" i="2"/>
  <c r="AC34" i="2"/>
  <c r="AB34" i="2"/>
  <c r="Z34" i="2"/>
  <c r="Y34" i="2"/>
  <c r="AC33" i="2"/>
  <c r="AB33" i="2"/>
  <c r="Z33" i="2"/>
  <c r="Y33" i="2"/>
  <c r="AC32" i="2"/>
  <c r="AB32" i="2"/>
  <c r="Z32" i="2"/>
  <c r="Y32" i="2"/>
  <c r="AC31" i="2"/>
  <c r="AB31" i="2"/>
  <c r="Z31" i="2"/>
  <c r="Y31" i="2"/>
  <c r="AC30" i="2"/>
  <c r="AB30" i="2"/>
  <c r="Z30" i="2"/>
  <c r="Y30" i="2"/>
  <c r="AC29" i="2"/>
  <c r="AB29" i="2"/>
  <c r="Z29" i="2"/>
  <c r="Y29" i="2"/>
  <c r="AC28" i="2"/>
  <c r="AB28" i="2"/>
  <c r="Z28" i="2"/>
  <c r="Y28" i="2"/>
  <c r="AC27" i="2"/>
  <c r="AB27" i="2"/>
  <c r="Z27" i="2"/>
  <c r="Y27" i="2"/>
  <c r="AC26" i="2"/>
  <c r="AB26" i="2"/>
  <c r="Z26" i="2"/>
  <c r="Y26" i="2"/>
  <c r="AA26" i="2" s="1"/>
  <c r="AC25" i="2"/>
  <c r="AB25" i="2"/>
  <c r="Z25" i="2"/>
  <c r="Y25" i="2"/>
  <c r="AC24" i="2"/>
  <c r="AB24" i="2"/>
  <c r="Z24" i="2"/>
  <c r="Y24" i="2"/>
  <c r="AC23" i="2"/>
  <c r="AB23" i="2"/>
  <c r="Z23" i="2"/>
  <c r="Y23" i="2"/>
  <c r="AC22" i="2"/>
  <c r="AB22" i="2"/>
  <c r="Z22" i="2"/>
  <c r="Y22" i="2"/>
  <c r="AC21" i="2"/>
  <c r="AB21" i="2"/>
  <c r="Z21" i="2"/>
  <c r="Y21" i="2"/>
  <c r="AC20" i="2"/>
  <c r="AB20" i="2"/>
  <c r="Z20" i="2"/>
  <c r="Y20" i="2"/>
  <c r="AC19" i="2"/>
  <c r="AB19" i="2"/>
  <c r="Z19" i="2"/>
  <c r="Y19" i="2"/>
  <c r="AC18" i="2"/>
  <c r="AB18" i="2"/>
  <c r="Z18" i="2"/>
  <c r="Y18" i="2"/>
  <c r="AC17" i="2"/>
  <c r="AB17" i="2"/>
  <c r="Z17" i="2"/>
  <c r="Y17" i="2"/>
  <c r="AC16" i="2"/>
  <c r="AB16" i="2"/>
  <c r="Z16" i="2"/>
  <c r="Y16" i="2"/>
  <c r="AC15" i="2"/>
  <c r="AB15" i="2"/>
  <c r="Z15" i="2"/>
  <c r="Y15" i="2"/>
  <c r="AC14" i="2"/>
  <c r="AB14" i="2"/>
  <c r="Z14" i="2"/>
  <c r="Y14" i="2"/>
  <c r="AK13" i="2"/>
  <c r="AJ13" i="2"/>
  <c r="AC13" i="2"/>
  <c r="AB13" i="2"/>
  <c r="Z13" i="2"/>
  <c r="Y13" i="2"/>
  <c r="AC12" i="2"/>
  <c r="AB12" i="2"/>
  <c r="Z12" i="2"/>
  <c r="Y12" i="2"/>
  <c r="AA12" i="2" s="1"/>
  <c r="AC11" i="2"/>
  <c r="AB11" i="2"/>
  <c r="Z11" i="2"/>
  <c r="Y11" i="2"/>
  <c r="AC10" i="2"/>
  <c r="AB10" i="2"/>
  <c r="Z10" i="2"/>
  <c r="Y10" i="2"/>
  <c r="AC9" i="2"/>
  <c r="AB9" i="2"/>
  <c r="Z9" i="2"/>
  <c r="Y9" i="2"/>
  <c r="AC8" i="2"/>
  <c r="AB8" i="2"/>
  <c r="Z8" i="2"/>
  <c r="Y8" i="2"/>
  <c r="AC7" i="2"/>
  <c r="AB7" i="2"/>
  <c r="Z7" i="2"/>
  <c r="Y7" i="2"/>
  <c r="AD20" i="2" l="1"/>
  <c r="AD31" i="2"/>
  <c r="AD33" i="2"/>
  <c r="AD9" i="2"/>
  <c r="AA14" i="2"/>
  <c r="Y36" i="2"/>
  <c r="AA29" i="2"/>
  <c r="AD24" i="2"/>
  <c r="AD29" i="2"/>
  <c r="AA20" i="2"/>
  <c r="AA25" i="2"/>
  <c r="AA11" i="2"/>
  <c r="AD16" i="2"/>
  <c r="AD32" i="2"/>
  <c r="AA18" i="2"/>
  <c r="AD14" i="2"/>
  <c r="AA34" i="2"/>
  <c r="AD11" i="2"/>
  <c r="AD26" i="2"/>
  <c r="AD34" i="2"/>
  <c r="AD19" i="2"/>
  <c r="AD8" i="2"/>
  <c r="AD23" i="2"/>
  <c r="AA31" i="2"/>
  <c r="AD12" i="2"/>
  <c r="AA16" i="2"/>
  <c r="AD27" i="2"/>
  <c r="AD18" i="2"/>
  <c r="AD7" i="2"/>
  <c r="AD22" i="2"/>
  <c r="AA30" i="2"/>
  <c r="AA15" i="2"/>
  <c r="AA19" i="2"/>
  <c r="AD30" i="2"/>
  <c r="AA8" i="2"/>
  <c r="AD15" i="2"/>
  <c r="AA23" i="2"/>
  <c r="AA27" i="2"/>
  <c r="AA9" i="2"/>
  <c r="AA24" i="2"/>
  <c r="AA13" i="2"/>
  <c r="AA28" i="2"/>
  <c r="Z36" i="2"/>
  <c r="AD28" i="2"/>
  <c r="AB36" i="2"/>
  <c r="AD36" i="2" s="1"/>
  <c r="AA7" i="2"/>
  <c r="AD13" i="2"/>
  <c r="AA10" i="2"/>
  <c r="AD17" i="2"/>
  <c r="AA22" i="2"/>
  <c r="AD10" i="2"/>
  <c r="AD21" i="2"/>
  <c r="AA33" i="2"/>
  <c r="AA17" i="2"/>
  <c r="AA21" i="2"/>
  <c r="AD25" i="2"/>
  <c r="AA32" i="2"/>
  <c r="AA36" i="2" l="1"/>
</calcChain>
</file>

<file path=xl/sharedStrings.xml><?xml version="1.0" encoding="utf-8"?>
<sst xmlns="http://schemas.openxmlformats.org/spreadsheetml/2006/main" count="268" uniqueCount="152">
  <si>
    <t>UE</t>
  </si>
  <si>
    <t>Italia</t>
  </si>
  <si>
    <t>TIME</t>
  </si>
  <si>
    <t>NRG_BAL (Labels)</t>
  </si>
  <si>
    <t/>
  </si>
  <si>
    <t>Consumi finali medi
 (media 1995-1997)
(A)</t>
  </si>
  <si>
    <t>Consumi finali medi
(media 2021-2023)
(B)</t>
  </si>
  <si>
    <t>Var % 
(B/A)</t>
  </si>
  <si>
    <t>Final consumption - energy use</t>
  </si>
  <si>
    <t>Consumi finali - uso energetico</t>
  </si>
  <si>
    <t>Final consumption - industry sector - energy use</t>
  </si>
  <si>
    <t>Industria</t>
  </si>
  <si>
    <t>Settore industria</t>
  </si>
  <si>
    <t>Final consumption - industry sector - iron and steel - energy use</t>
  </si>
  <si>
    <t>Ferro e acciaio</t>
  </si>
  <si>
    <t>Trasporti</t>
  </si>
  <si>
    <t>Final consumption - industry sector - chemical and petrochemical - energy use</t>
  </si>
  <si>
    <t>Chimica e petrolchimica</t>
  </si>
  <si>
    <t>Commercio e servizi pubblici</t>
  </si>
  <si>
    <t>Final consumption - industry sector - non-ferrous metals - energy use</t>
  </si>
  <si>
    <t>Metalli non ferrosi</t>
  </si>
  <si>
    <t>Domestico</t>
  </si>
  <si>
    <t>Final consumption - industry sector - non-metallic minerals - energy use</t>
  </si>
  <si>
    <t>Minerali non metallici</t>
  </si>
  <si>
    <t>Altro</t>
  </si>
  <si>
    <t>Final consumption - industry sector - transport equipment - energy use</t>
  </si>
  <si>
    <t>Attrezzature di trasporto</t>
  </si>
  <si>
    <t>Final consumption - industry sector - machinery - energy use</t>
  </si>
  <si>
    <t>Macchinari</t>
  </si>
  <si>
    <t>Final consumption - industry sector - mining and quarrying - energy use</t>
  </si>
  <si>
    <t>Estrazione cave</t>
  </si>
  <si>
    <t>Grafico 4.1: Consumo finale di energia per settore in UE. ktep. Anno 2023</t>
  </si>
  <si>
    <t>Final consumption - industry sector - food, beverages and tobacco - energy use</t>
  </si>
  <si>
    <t>Cibo, bevande e tabacco</t>
  </si>
  <si>
    <t>Final consumption - industry sector - paper, pulp and printing - energy use</t>
  </si>
  <si>
    <t>Carta, cellulosa e stampa</t>
  </si>
  <si>
    <t>Final consumption - industry sector - wood and wood products - energy use</t>
  </si>
  <si>
    <t>Legno e prodotti in legno</t>
  </si>
  <si>
    <t>Final consumption - industry sector - construction - energy use</t>
  </si>
  <si>
    <t>Costruzioni</t>
  </si>
  <si>
    <t>Final consumption - industry sector - textile and leather - energy use</t>
  </si>
  <si>
    <t>Tessile e pelle</t>
  </si>
  <si>
    <t>Final consumption - industry sector - not elsewhere specified - energy use</t>
  </si>
  <si>
    <t>Altro n.a.c.</t>
  </si>
  <si>
    <t>Final consumption - transport sector - energy use</t>
  </si>
  <si>
    <t>Settore trasporti</t>
  </si>
  <si>
    <t>Final consumption - transport sector - rail - energy use</t>
  </si>
  <si>
    <t>Rotaia</t>
  </si>
  <si>
    <t>Final consumption - transport sector - road - energy use</t>
  </si>
  <si>
    <t>Strada</t>
  </si>
  <si>
    <t>Final consumption - transport sector - domestic aviation - energy use</t>
  </si>
  <si>
    <t>Aviazione nazionale</t>
  </si>
  <si>
    <t>Final consumption - transport sector - domestic navigation - energy use</t>
  </si>
  <si>
    <t>Navigazione interna</t>
  </si>
  <si>
    <t>Final consumption - transport sector - pipeline transport - energy use</t>
  </si>
  <si>
    <t>Conduttura</t>
  </si>
  <si>
    <t>Final consumption - transport sector - not elsewhere specified - energy use</t>
  </si>
  <si>
    <t>Final consumption - other sectors - energy use</t>
  </si>
  <si>
    <t>Altri settori</t>
  </si>
  <si>
    <t>Final consumption - other sectors - commercial and public services - energy use</t>
  </si>
  <si>
    <t>Servizi commerciali e pubblici</t>
  </si>
  <si>
    <t>Final consumption - other sectors - households - energy use</t>
  </si>
  <si>
    <t>Famiglie</t>
  </si>
  <si>
    <t xml:space="preserve">Grafico 4.2: Consumo finale di energia per settore in Italia. ktep. Anno 2023
</t>
  </si>
  <si>
    <t>Final consumption - other sectors - agriculture and forestry - energy use</t>
  </si>
  <si>
    <t>Agricoltura e foreste</t>
  </si>
  <si>
    <t>Final consumption - other sectors - fishing - energy use</t>
  </si>
  <si>
    <t>Pesca</t>
  </si>
  <si>
    <t>Final consumption - other sectors - not elsewhere specified - energy use</t>
  </si>
  <si>
    <t>Tabella 4.1: Consumo finale di energia per settore in UE e in Italia. ktep. Valori medi triennali e variazioni % 2021-2023/1995-1997</t>
  </si>
  <si>
    <t>Settori</t>
  </si>
  <si>
    <t>Settore</t>
  </si>
  <si>
    <t>Consumi energetici finali totali</t>
  </si>
  <si>
    <t>Consumo finale totale</t>
  </si>
  <si>
    <t>Industria - ferro e acciaio</t>
  </si>
  <si>
    <t>Industria - chimica e petrolchimica</t>
  </si>
  <si>
    <t>Altri settori - servizi commerciali e pubblici</t>
  </si>
  <si>
    <t>Industria - metalli non ferrosi</t>
  </si>
  <si>
    <t>Altri settori - famiglie domestico</t>
  </si>
  <si>
    <t>Industria - minerali non metallici</t>
  </si>
  <si>
    <t>Industria - attrezzature di trasporto</t>
  </si>
  <si>
    <t>Industria - macchinari</t>
  </si>
  <si>
    <t>Industria - estrazione cave</t>
  </si>
  <si>
    <t xml:space="preserve">Grafico 4.3: Consumo finale di energia per settore in UE e in Italia. Variazione % delle medie triennali 2020-2022/1994-1996
</t>
  </si>
  <si>
    <t>Industria - cibo, bevande e tabacco</t>
  </si>
  <si>
    <t>Industria - carta, cellulosa e stampa</t>
  </si>
  <si>
    <t>Industria - legno e prodotti in legno</t>
  </si>
  <si>
    <t>Industria - costruzioni</t>
  </si>
  <si>
    <t>Industria - tessile e pelle</t>
  </si>
  <si>
    <t>Industria - altro n.a.c.</t>
  </si>
  <si>
    <t>Trasporto - rotaia</t>
  </si>
  <si>
    <t>Trasporto - strada</t>
  </si>
  <si>
    <t>Trasporto - aviazione nazionale</t>
  </si>
  <si>
    <t>Trasporto - navigazione interna</t>
  </si>
  <si>
    <t>Trasporto - conduttura</t>
  </si>
  <si>
    <t>Trasporto - altro n.a.c.</t>
  </si>
  <si>
    <t>Altri settori - domestico</t>
  </si>
  <si>
    <t>Altri settori - agricoltura e foreste</t>
  </si>
  <si>
    <t>Altri settori - pesca</t>
  </si>
  <si>
    <t>Altri settori - n.a.c.</t>
  </si>
  <si>
    <t>4 - Consumo di energia per settore di utilizzo in UE e in Italia</t>
  </si>
  <si>
    <t>Fonte dati: elaborazione Ufficio di Statistica della Regione Abruzzo su dati Eurostat</t>
  </si>
  <si>
    <t xml:space="preserve">Dataset: </t>
  </si>
  <si>
    <t>Simplified energy balances [nrg_bal_s__custom_12630699]</t>
  </si>
  <si>
    <t>Time frequency</t>
  </si>
  <si>
    <t>Annual</t>
  </si>
  <si>
    <t>Standard international energy product classification (SIEC)</t>
  </si>
  <si>
    <t>Total</t>
  </si>
  <si>
    <t>Unit of measure</t>
  </si>
  <si>
    <t>Thousand tonnes of oil equivalent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</si>
  <si>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</si>
  <si>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</si>
  <si>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</si>
  <si>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</si>
  <si>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</si>
  <si>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</si>
  <si>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</si>
  <si>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</si>
  <si>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</si>
  <si>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</si>
  <si>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</si>
  <si>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</si>
  <si>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</si>
  <si>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</si>
  <si>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</si>
  <si>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</si>
  <si>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</si>
  <si>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</si>
  <si>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</si>
  <si>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</si>
  <si>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</si>
  <si>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</si>
  <si>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</si>
  <si>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</si>
  <si>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</si>
  <si>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</si>
  <si>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</si>
  <si>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</si>
  <si>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</si>
  <si>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</si>
  <si>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</si>
  <si>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</si>
  <si>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</si>
  <si>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TOTALE consumi finali</t>
  </si>
  <si>
    <t>European Union - 27 countries (from 2020)</t>
  </si>
  <si>
    <t>Commercio e serv.pubbl.</t>
  </si>
  <si>
    <t>Italy</t>
  </si>
  <si>
    <t>Special value</t>
  </si>
  <si>
    <t>:</t>
  </si>
  <si>
    <t>not available</t>
  </si>
  <si>
    <t>Grafico 4.4: Consumo finale di energia in UE per principali settori . Ktep. Anni 1995-2023</t>
  </si>
  <si>
    <t>Grafico 4.5: Consumo finale di energia in Italia per principali settori . Ktep. Anni 1995-2023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</si>
</sst>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##########"/>
    <numFmt numFmtId="165" formatCode="#,##0.000"/>
    <numFmt numFmtId="166" formatCode="#,##0.0"/>
    <numFmt numFmtId="167" formatCode="#,##0.0000000000"/>
    <numFmt numFmtId="168" formatCode="0.0"/>
  </numFmts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1"/>
      <color theme="0" tint="-0.249977111117893"/>
      <name val="Arial"/>
      <family val="2"/>
    </font>
    <font>
      <b/>
      <sz val="9"/>
      <name val="Arial"/>
      <family val="2"/>
    </font>
    <font>
      <b/>
      <sz val="8"/>
      <color theme="0" tint="-0.249977111117893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5" tint="-0.249977111117893"/>
      <name val="Arial"/>
      <family val="2"/>
    </font>
    <font>
      <sz val="9"/>
      <name val="Arial"/>
      <family val="2"/>
    </font>
    <font>
      <sz val="9"/>
      <color rgb="FF0070C0"/>
      <name val="Arial"/>
      <family val="2"/>
    </font>
    <font>
      <sz val="8"/>
      <name val="Arial"/>
      <family val="2"/>
    </font>
    <font>
      <sz val="8"/>
      <color theme="0" tint="-0.249977111117893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color theme="0" tint="-0.249977111117893"/>
      <name val="Calibri"/>
      <family val="2"/>
    </font>
    <font>
      <b/>
      <sz val="10"/>
      <color theme="1"/>
      <name val="Calibri"/>
      <family val="2"/>
    </font>
    <font>
      <b/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 style="thin">
        <color rgb="FFB0B0B0"/>
      </right>
      <top style="medium">
        <color indexed="64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medium">
        <color indexed="64"/>
      </top>
      <bottom style="thin">
        <color rgb="FFB0B0B0"/>
      </bottom>
      <diagonal/>
    </border>
    <border>
      <left style="thin">
        <color rgb="FFB0B0B0"/>
      </left>
      <right style="medium">
        <color indexed="64"/>
      </right>
      <top style="medium">
        <color indexed="64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</cellStyleXfs>
  <cellXfs count="14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6" fillId="2" borderId="2" xfId="2" applyFont="1" applyFill="1" applyBorder="1" applyAlignment="1">
      <alignment horizontal="right" vertical="center"/>
    </xf>
    <xf numFmtId="0" fontId="6" fillId="2" borderId="3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7" fillId="0" borderId="7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8" fillId="3" borderId="2" xfId="2" applyFont="1" applyFill="1" applyBorder="1" applyAlignment="1">
      <alignment horizontal="left" vertical="center"/>
    </xf>
    <xf numFmtId="0" fontId="5" fillId="4" borderId="10" xfId="2" applyFill="1" applyBorder="1"/>
    <xf numFmtId="0" fontId="5" fillId="4" borderId="0" xfId="2" applyFill="1"/>
    <xf numFmtId="0" fontId="5" fillId="4" borderId="11" xfId="2" applyFill="1" applyBorder="1"/>
    <xf numFmtId="0" fontId="9" fillId="0" borderId="12" xfId="1" applyFont="1" applyBorder="1" applyAlignment="1">
      <alignment horizontal="right" vertical="center" wrapText="1"/>
    </xf>
    <xf numFmtId="0" fontId="10" fillId="0" borderId="12" xfId="1" applyFont="1" applyBorder="1" applyAlignment="1">
      <alignment horizontal="right" vertical="center" wrapText="1"/>
    </xf>
    <xf numFmtId="0" fontId="10" fillId="0" borderId="13" xfId="1" applyFont="1" applyBorder="1" applyAlignment="1">
      <alignment horizontal="right" vertical="center" wrapText="1"/>
    </xf>
    <xf numFmtId="0" fontId="10" fillId="0" borderId="14" xfId="1" applyFont="1" applyBorder="1" applyAlignment="1">
      <alignment horizontal="right" vertical="center" wrapText="1"/>
    </xf>
    <xf numFmtId="0" fontId="8" fillId="5" borderId="2" xfId="2" applyFont="1" applyFill="1" applyBorder="1" applyAlignment="1">
      <alignment horizontal="left" vertical="center"/>
    </xf>
    <xf numFmtId="164" fontId="11" fillId="6" borderId="10" xfId="2" applyNumberFormat="1" applyFont="1" applyFill="1" applyBorder="1" applyAlignment="1">
      <alignment horizontal="right" vertical="center" shrinkToFit="1"/>
    </xf>
    <xf numFmtId="164" fontId="11" fillId="6" borderId="0" xfId="2" applyNumberFormat="1" applyFont="1" applyFill="1" applyAlignment="1">
      <alignment horizontal="right" vertical="center" shrinkToFit="1"/>
    </xf>
    <xf numFmtId="164" fontId="11" fillId="6" borderId="11" xfId="2" applyNumberFormat="1" applyFont="1" applyFill="1" applyBorder="1" applyAlignment="1">
      <alignment horizontal="right" vertical="center" shrinkToFit="1"/>
    </xf>
    <xf numFmtId="165" fontId="12" fillId="6" borderId="0" xfId="2" applyNumberFormat="1" applyFont="1" applyFill="1" applyAlignment="1">
      <alignment horizontal="right" vertical="center" shrinkToFit="1"/>
    </xf>
    <xf numFmtId="164" fontId="13" fillId="6" borderId="10" xfId="2" applyNumberFormat="1" applyFont="1" applyFill="1" applyBorder="1" applyAlignment="1">
      <alignment horizontal="right" vertical="center" shrinkToFit="1"/>
    </xf>
    <xf numFmtId="164" fontId="13" fillId="6" borderId="0" xfId="2" applyNumberFormat="1" applyFont="1" applyFill="1" applyAlignment="1">
      <alignment horizontal="right" vertical="center" shrinkToFit="1"/>
    </xf>
    <xf numFmtId="164" fontId="13" fillId="6" borderId="11" xfId="2" applyNumberFormat="1" applyFont="1" applyFill="1" applyBorder="1" applyAlignment="1">
      <alignment horizontal="right" vertical="center" shrinkToFit="1"/>
    </xf>
    <xf numFmtId="164" fontId="12" fillId="6" borderId="0" xfId="2" applyNumberFormat="1" applyFont="1" applyFill="1" applyAlignment="1">
      <alignment horizontal="right" vertical="center" shrinkToFit="1"/>
    </xf>
    <xf numFmtId="0" fontId="14" fillId="0" borderId="0" xfId="1" applyFont="1"/>
    <xf numFmtId="3" fontId="15" fillId="0" borderId="10" xfId="1" applyNumberFormat="1" applyFont="1" applyBorder="1"/>
    <xf numFmtId="0" fontId="16" fillId="7" borderId="0" xfId="1" applyFont="1" applyFill="1"/>
    <xf numFmtId="3" fontId="17" fillId="0" borderId="10" xfId="1" applyNumberFormat="1" applyFont="1" applyBorder="1"/>
    <xf numFmtId="3" fontId="17" fillId="0" borderId="0" xfId="1" applyNumberFormat="1" applyFont="1"/>
    <xf numFmtId="2" fontId="17" fillId="8" borderId="11" xfId="1" applyNumberFormat="1" applyFont="1" applyFill="1" applyBorder="1"/>
    <xf numFmtId="2" fontId="17" fillId="9" borderId="11" xfId="1" applyNumberFormat="1" applyFont="1" applyFill="1" applyBorder="1"/>
    <xf numFmtId="0" fontId="1" fillId="0" borderId="0" xfId="1" applyAlignment="1">
      <alignment horizontal="right"/>
    </xf>
    <xf numFmtId="164" fontId="11" fillId="0" borderId="10" xfId="2" applyNumberFormat="1" applyFont="1" applyBorder="1" applyAlignment="1">
      <alignment horizontal="right" vertical="center" shrinkToFit="1"/>
    </xf>
    <xf numFmtId="165" fontId="11" fillId="0" borderId="0" xfId="2" applyNumberFormat="1" applyFont="1" applyAlignment="1">
      <alignment horizontal="right" vertical="center" shrinkToFit="1"/>
    </xf>
    <xf numFmtId="164" fontId="11" fillId="0" borderId="11" xfId="2" applyNumberFormat="1" applyFont="1" applyBorder="1" applyAlignment="1">
      <alignment horizontal="right" vertical="center" shrinkToFit="1"/>
    </xf>
    <xf numFmtId="164" fontId="8" fillId="0" borderId="0" xfId="2" applyNumberFormat="1" applyFont="1" applyAlignment="1">
      <alignment horizontal="right" vertical="center" shrinkToFit="1"/>
    </xf>
    <xf numFmtId="164" fontId="11" fillId="0" borderId="0" xfId="2" applyNumberFormat="1" applyFont="1" applyAlignment="1">
      <alignment horizontal="right" vertical="center" shrinkToFit="1"/>
    </xf>
    <xf numFmtId="164" fontId="11" fillId="8" borderId="11" xfId="2" applyNumberFormat="1" applyFont="1" applyFill="1" applyBorder="1" applyAlignment="1">
      <alignment horizontal="right" vertical="center" shrinkToFit="1"/>
    </xf>
    <xf numFmtId="164" fontId="13" fillId="0" borderId="10" xfId="2" applyNumberFormat="1" applyFont="1" applyBorder="1" applyAlignment="1">
      <alignment horizontal="right" vertical="center" shrinkToFit="1"/>
    </xf>
    <xf numFmtId="164" fontId="13" fillId="0" borderId="0" xfId="2" applyNumberFormat="1" applyFont="1" applyAlignment="1">
      <alignment horizontal="right" vertical="center" shrinkToFit="1"/>
    </xf>
    <xf numFmtId="164" fontId="13" fillId="0" borderId="11" xfId="2" applyNumberFormat="1" applyFont="1" applyBorder="1" applyAlignment="1">
      <alignment horizontal="right" vertical="center" shrinkToFit="1"/>
    </xf>
    <xf numFmtId="164" fontId="13" fillId="10" borderId="11" xfId="2" applyNumberFormat="1" applyFont="1" applyFill="1" applyBorder="1" applyAlignment="1">
      <alignment horizontal="right" vertical="center" shrinkToFit="1"/>
    </xf>
    <xf numFmtId="3" fontId="15" fillId="7" borderId="10" xfId="1" applyNumberFormat="1" applyFont="1" applyFill="1" applyBorder="1"/>
    <xf numFmtId="3" fontId="14" fillId="11" borderId="0" xfId="1" applyNumberFormat="1" applyFont="1" applyFill="1"/>
    <xf numFmtId="3" fontId="14" fillId="12" borderId="0" xfId="1" applyNumberFormat="1" applyFont="1" applyFill="1"/>
    <xf numFmtId="165" fontId="11" fillId="6" borderId="11" xfId="2" applyNumberFormat="1" applyFont="1" applyFill="1" applyBorder="1" applyAlignment="1">
      <alignment horizontal="right" vertical="center" shrinkToFit="1"/>
    </xf>
    <xf numFmtId="2" fontId="17" fillId="0" borderId="11" xfId="1" applyNumberFormat="1" applyFont="1" applyBorder="1"/>
    <xf numFmtId="164" fontId="12" fillId="0" borderId="0" xfId="2" applyNumberFormat="1" applyFont="1" applyAlignment="1">
      <alignment horizontal="right" vertical="center" shrinkToFit="1"/>
    </xf>
    <xf numFmtId="165" fontId="13" fillId="0" borderId="10" xfId="2" applyNumberFormat="1" applyFont="1" applyBorder="1" applyAlignment="1">
      <alignment horizontal="right" vertical="center" shrinkToFit="1"/>
    </xf>
    <xf numFmtId="165" fontId="11" fillId="6" borderId="0" xfId="2" applyNumberFormat="1" applyFont="1" applyFill="1" applyAlignment="1">
      <alignment horizontal="right" vertical="center" shrinkToFit="1"/>
    </xf>
    <xf numFmtId="3" fontId="1" fillId="0" borderId="0" xfId="1" applyNumberFormat="1"/>
    <xf numFmtId="165" fontId="11" fillId="0" borderId="11" xfId="2" applyNumberFormat="1" applyFont="1" applyBorder="1" applyAlignment="1">
      <alignment horizontal="right" vertical="center" shrinkToFit="1"/>
    </xf>
    <xf numFmtId="165" fontId="11" fillId="0" borderId="10" xfId="2" applyNumberFormat="1" applyFont="1" applyBorder="1" applyAlignment="1">
      <alignment horizontal="right" vertical="center" shrinkToFit="1"/>
    </xf>
    <xf numFmtId="165" fontId="13" fillId="6" borderId="10" xfId="2" applyNumberFormat="1" applyFont="1" applyFill="1" applyBorder="1" applyAlignment="1">
      <alignment horizontal="right" vertical="center" shrinkToFit="1"/>
    </xf>
    <xf numFmtId="165" fontId="13" fillId="6" borderId="0" xfId="2" applyNumberFormat="1" applyFont="1" applyFill="1" applyAlignment="1">
      <alignment horizontal="right" vertical="center" shrinkToFit="1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65" fontId="13" fillId="0" borderId="0" xfId="2" applyNumberFormat="1" applyFont="1" applyAlignment="1">
      <alignment horizontal="right" vertical="center" shrinkToFit="1"/>
    </xf>
    <xf numFmtId="165" fontId="11" fillId="6" borderId="10" xfId="2" applyNumberFormat="1" applyFont="1" applyFill="1" applyBorder="1" applyAlignment="1">
      <alignment horizontal="right" vertical="center" shrinkToFit="1"/>
    </xf>
    <xf numFmtId="165" fontId="13" fillId="0" borderId="11" xfId="2" applyNumberFormat="1" applyFont="1" applyBorder="1" applyAlignment="1">
      <alignment horizontal="right" vertical="center" shrinkToFit="1"/>
    </xf>
    <xf numFmtId="164" fontId="8" fillId="6" borderId="0" xfId="2" applyNumberFormat="1" applyFont="1" applyFill="1" applyAlignment="1">
      <alignment horizontal="right" vertical="center" shrinkToFit="1"/>
    </xf>
    <xf numFmtId="2" fontId="17" fillId="7" borderId="11" xfId="1" applyNumberFormat="1" applyFont="1" applyFill="1" applyBorder="1"/>
    <xf numFmtId="165" fontId="13" fillId="10" borderId="11" xfId="2" applyNumberFormat="1" applyFont="1" applyFill="1" applyBorder="1" applyAlignment="1">
      <alignment horizontal="right" vertical="center" shrinkToFit="1"/>
    </xf>
    <xf numFmtId="0" fontId="20" fillId="0" borderId="0" xfId="1" applyFont="1"/>
    <xf numFmtId="0" fontId="21" fillId="0" borderId="0" xfId="1" applyFont="1"/>
    <xf numFmtId="164" fontId="11" fillId="0" borderId="12" xfId="2" applyNumberFormat="1" applyFont="1" applyBorder="1" applyAlignment="1">
      <alignment horizontal="right" vertical="center" shrinkToFit="1"/>
    </xf>
    <xf numFmtId="164" fontId="11" fillId="0" borderId="13" xfId="2" applyNumberFormat="1" applyFont="1" applyBorder="1" applyAlignment="1">
      <alignment horizontal="right" vertical="center" shrinkToFit="1"/>
    </xf>
    <xf numFmtId="164" fontId="11" fillId="0" borderId="14" xfId="2" applyNumberFormat="1" applyFont="1" applyBorder="1" applyAlignment="1">
      <alignment horizontal="right" vertical="center" shrinkToFit="1"/>
    </xf>
    <xf numFmtId="165" fontId="11" fillId="0" borderId="12" xfId="2" applyNumberFormat="1" applyFont="1" applyBorder="1" applyAlignment="1">
      <alignment horizontal="right" vertical="center" shrinkToFit="1"/>
    </xf>
    <xf numFmtId="165" fontId="11" fillId="0" borderId="13" xfId="2" applyNumberFormat="1" applyFont="1" applyBorder="1" applyAlignment="1">
      <alignment horizontal="right" vertical="center" shrinkToFit="1"/>
    </xf>
    <xf numFmtId="165" fontId="11" fillId="0" borderId="14" xfId="2" applyNumberFormat="1" applyFont="1" applyBorder="1" applyAlignment="1">
      <alignment horizontal="right" vertical="center" shrinkToFit="1"/>
    </xf>
    <xf numFmtId="164" fontId="13" fillId="0" borderId="12" xfId="2" applyNumberFormat="1" applyFont="1" applyBorder="1" applyAlignment="1">
      <alignment horizontal="right" vertical="center" shrinkToFit="1"/>
    </xf>
    <xf numFmtId="164" fontId="13" fillId="0" borderId="13" xfId="2" applyNumberFormat="1" applyFont="1" applyBorder="1" applyAlignment="1">
      <alignment horizontal="right" vertical="center" shrinkToFit="1"/>
    </xf>
    <xf numFmtId="165" fontId="13" fillId="0" borderId="14" xfId="2" applyNumberFormat="1" applyFont="1" applyBorder="1" applyAlignment="1">
      <alignment horizontal="right" vertical="center" shrinkToFit="1"/>
    </xf>
    <xf numFmtId="164" fontId="13" fillId="0" borderId="14" xfId="2" applyNumberFormat="1" applyFont="1" applyBorder="1" applyAlignment="1">
      <alignment horizontal="right" vertical="center" shrinkToFit="1"/>
    </xf>
    <xf numFmtId="0" fontId="22" fillId="0" borderId="0" xfId="1" applyFont="1"/>
    <xf numFmtId="0" fontId="7" fillId="0" borderId="0" xfId="1" applyFont="1"/>
    <xf numFmtId="0" fontId="23" fillId="0" borderId="0" xfId="1" applyFont="1"/>
    <xf numFmtId="166" fontId="24" fillId="0" borderId="0" xfId="1" applyNumberFormat="1" applyFont="1"/>
    <xf numFmtId="166" fontId="24" fillId="8" borderId="0" xfId="1" applyNumberFormat="1" applyFont="1" applyFill="1"/>
    <xf numFmtId="166" fontId="24" fillId="10" borderId="0" xfId="1" applyNumberFormat="1" applyFont="1" applyFill="1"/>
    <xf numFmtId="3" fontId="25" fillId="0" borderId="0" xfId="1" applyNumberFormat="1" applyFont="1"/>
    <xf numFmtId="0" fontId="24" fillId="0" borderId="0" xfId="1" applyFont="1"/>
    <xf numFmtId="2" fontId="25" fillId="8" borderId="11" xfId="1" applyNumberFormat="1" applyFont="1" applyFill="1" applyBorder="1"/>
    <xf numFmtId="2" fontId="25" fillId="9" borderId="11" xfId="1" applyNumberFormat="1" applyFont="1" applyFill="1" applyBorder="1"/>
    <xf numFmtId="167" fontId="1" fillId="0" borderId="0" xfId="1" applyNumberFormat="1"/>
    <xf numFmtId="2" fontId="17" fillId="0" borderId="0" xfId="1" applyNumberFormat="1" applyFont="1"/>
    <xf numFmtId="0" fontId="17" fillId="0" borderId="15" xfId="1" applyFont="1" applyBorder="1"/>
    <xf numFmtId="0" fontId="10" fillId="0" borderId="1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7" xfId="1" applyFont="1" applyBorder="1" applyAlignment="1">
      <alignment vertical="center"/>
    </xf>
    <xf numFmtId="0" fontId="1" fillId="0" borderId="0" xfId="1" applyAlignment="1">
      <alignment vertical="center"/>
    </xf>
    <xf numFmtId="0" fontId="26" fillId="0" borderId="0" xfId="1" applyFont="1" applyAlignment="1">
      <alignment vertical="center"/>
    </xf>
    <xf numFmtId="0" fontId="10" fillId="0" borderId="15" xfId="1" applyFont="1" applyBorder="1" applyAlignment="1">
      <alignment vertical="center"/>
    </xf>
    <xf numFmtId="3" fontId="10" fillId="0" borderId="16" xfId="1" applyNumberFormat="1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168" fontId="10" fillId="0" borderId="15" xfId="1" applyNumberFormat="1" applyFont="1" applyBorder="1" applyAlignment="1">
      <alignment vertical="center"/>
    </xf>
    <xf numFmtId="168" fontId="10" fillId="0" borderId="0" xfId="1" applyNumberFormat="1" applyFont="1" applyAlignment="1">
      <alignment vertical="center"/>
    </xf>
    <xf numFmtId="0" fontId="21" fillId="0" borderId="15" xfId="1" applyFont="1" applyBorder="1" applyAlignment="1">
      <alignment vertical="center" wrapText="1"/>
    </xf>
    <xf numFmtId="168" fontId="17" fillId="8" borderId="15" xfId="1" applyNumberFormat="1" applyFont="1" applyFill="1" applyBorder="1" applyAlignment="1">
      <alignment vertical="center"/>
    </xf>
    <xf numFmtId="168" fontId="17" fillId="9" borderId="0" xfId="1" applyNumberFormat="1" applyFont="1" applyFill="1" applyAlignment="1">
      <alignment vertical="center"/>
    </xf>
    <xf numFmtId="0" fontId="17" fillId="0" borderId="15" xfId="1" applyFont="1" applyBorder="1" applyAlignment="1">
      <alignment vertical="center"/>
    </xf>
    <xf numFmtId="3" fontId="17" fillId="0" borderId="16" xfId="1" applyNumberFormat="1" applyFont="1" applyBorder="1" applyAlignment="1">
      <alignment vertical="center"/>
    </xf>
    <xf numFmtId="3" fontId="17" fillId="0" borderId="0" xfId="1" applyNumberFormat="1" applyFont="1" applyAlignment="1">
      <alignment vertical="center"/>
    </xf>
    <xf numFmtId="168" fontId="17" fillId="0" borderId="15" xfId="1" applyNumberFormat="1" applyFont="1" applyBorder="1" applyAlignment="1">
      <alignment vertical="center"/>
    </xf>
    <xf numFmtId="168" fontId="17" fillId="0" borderId="0" xfId="1" applyNumberFormat="1" applyFont="1" applyAlignment="1">
      <alignment vertical="center"/>
    </xf>
    <xf numFmtId="0" fontId="26" fillId="0" borderId="15" xfId="1" applyFont="1" applyBorder="1" applyAlignment="1">
      <alignment vertical="center"/>
    </xf>
    <xf numFmtId="0" fontId="27" fillId="13" borderId="0" xfId="0" applyFont="1" applyFill="1" applyAlignment="1">
      <alignment horizontal="left" vertical="center"/>
    </xf>
    <xf numFmtId="0" fontId="1" fillId="13" borderId="0" xfId="1" applyFill="1"/>
    <xf numFmtId="0" fontId="28" fillId="0" borderId="0" xfId="0" applyFont="1" applyAlignment="1">
      <alignment horizontal="left" vertical="center"/>
    </xf>
    <xf numFmtId="0" fontId="1" fillId="0" borderId="0" xfId="3"/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14" borderId="2" xfId="1" applyFont="1" applyFill="1" applyBorder="1" applyAlignment="1">
      <alignment horizontal="left" vertical="center"/>
    </xf>
    <xf numFmtId="0" fontId="1" fillId="4" borderId="0" xfId="1" applyFill="1"/>
    <xf numFmtId="0" fontId="10" fillId="0" borderId="0" xfId="3" applyFont="1"/>
    <xf numFmtId="0" fontId="8" fillId="5" borderId="2" xfId="1" applyFont="1" applyFill="1" applyBorder="1" applyAlignment="1">
      <alignment horizontal="left" vertical="center"/>
    </xf>
    <xf numFmtId="164" fontId="12" fillId="0" borderId="0" xfId="1" applyNumberFormat="1" applyFont="1" applyAlignment="1">
      <alignment horizontal="right" vertical="center" shrinkToFit="1"/>
    </xf>
    <xf numFmtId="165" fontId="12" fillId="0" borderId="0" xfId="1" applyNumberFormat="1" applyFont="1" applyAlignment="1">
      <alignment horizontal="right" vertical="center" shrinkToFit="1"/>
    </xf>
    <xf numFmtId="164" fontId="12" fillId="0" borderId="0" xfId="4" applyNumberFormat="1" applyFont="1" applyAlignment="1">
      <alignment horizontal="right" vertical="center" shrinkToFit="1"/>
    </xf>
    <xf numFmtId="165" fontId="12" fillId="0" borderId="0" xfId="4" applyNumberFormat="1" applyFont="1" applyAlignment="1">
      <alignment horizontal="right" vertical="center" shrinkToFit="1"/>
    </xf>
    <xf numFmtId="0" fontId="17" fillId="0" borderId="0" xfId="3" applyFont="1"/>
    <xf numFmtId="164" fontId="12" fillId="6" borderId="0" xfId="1" applyNumberFormat="1" applyFont="1" applyFill="1" applyAlignment="1">
      <alignment horizontal="right" vertical="center" shrinkToFit="1"/>
    </xf>
    <xf numFmtId="165" fontId="12" fillId="6" borderId="0" xfId="1" applyNumberFormat="1" applyFont="1" applyFill="1" applyAlignment="1">
      <alignment horizontal="right" vertical="center" shrinkToFit="1"/>
    </xf>
    <xf numFmtId="165" fontId="12" fillId="6" borderId="0" xfId="4" applyNumberFormat="1" applyFont="1" applyFill="1" applyAlignment="1">
      <alignment horizontal="right" vertical="center" shrinkToFit="1"/>
    </xf>
    <xf numFmtId="164" fontId="12" fillId="6" borderId="0" xfId="4" applyNumberFormat="1" applyFont="1" applyFill="1" applyAlignment="1">
      <alignment horizontal="right" vertical="center" shrinkToFit="1"/>
    </xf>
    <xf numFmtId="0" fontId="21" fillId="0" borderId="0" xfId="3" applyFont="1"/>
    <xf numFmtId="0" fontId="22" fillId="0" borderId="0" xfId="3" applyFont="1"/>
    <xf numFmtId="0" fontId="1" fillId="13" borderId="0" xfId="3" applyFill="1"/>
  </cellXfs>
  <cellStyles count="5">
    <cellStyle name="Normale" xfId="0" builtinId="0"/>
    <cellStyle name="Normale 2" xfId="1" xr:uid="{EFBCBCE2-F350-4512-BCE8-9C193C5E54C3}"/>
    <cellStyle name="Normale 2 2" xfId="3" xr:uid="{64F6E13C-98E2-420A-AFA2-E4659264958E}"/>
    <cellStyle name="Normale 2 3" xfId="4" xr:uid="{6E2B0C48-C64A-45D5-BBF1-B8514D03E4D1}"/>
    <cellStyle name="Normale 3" xfId="2" xr:uid="{3C45FC89-98E9-4BD4-BEBC-8521CCDAF798}"/>
  </cellStyles>
  <dxfs count="0"/>
  <tableStyles count="0" defaultTableStyle="TableStyleMedium2" defaultPivotStyle="PivotStyleLight16"/>
  <colors>
    <mruColors>
      <color rgb="FFC9A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41534391534392E-2"/>
          <c:y val="3.0767412935323379E-2"/>
          <c:w val="0.91802624671916011"/>
          <c:h val="0.78035528880150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4.1 Graf 4.1 4.2 4.3'!$AI$44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-1.7125134843581476E-2"/>
                  <c:y val="1.679061312179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4C-4375-97DC-9FFD49C3A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C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4.1 Graf 4.1 4.2 4.3'!$AH$45:$AH$50</c:f>
              <c:strCache>
                <c:ptCount val="6"/>
                <c:pt idx="0">
                  <c:v>Consumo finale totale</c:v>
                </c:pt>
                <c:pt idx="1">
                  <c:v>Industria</c:v>
                </c:pt>
                <c:pt idx="2">
                  <c:v>Trasporti</c:v>
                </c:pt>
                <c:pt idx="3">
                  <c:v>Commercio e servizi pubblici</c:v>
                </c:pt>
                <c:pt idx="4">
                  <c:v>Domestico</c:v>
                </c:pt>
                <c:pt idx="5">
                  <c:v>Altro</c:v>
                </c:pt>
              </c:strCache>
            </c:strRef>
          </c:cat>
          <c:val>
            <c:numRef>
              <c:f>'Tab 4.1 Graf 4.1 4.2 4.3'!$AI$45:$AI$50</c:f>
              <c:numCache>
                <c:formatCode>0.0</c:formatCode>
                <c:ptCount val="6"/>
                <c:pt idx="0">
                  <c:v>-1.0904282642447458</c:v>
                </c:pt>
                <c:pt idx="1">
                  <c:v>-16.4936554584351</c:v>
                </c:pt>
                <c:pt idx="2">
                  <c:v>14.547257654542614</c:v>
                </c:pt>
                <c:pt idx="3">
                  <c:v>22.863843141082228</c:v>
                </c:pt>
                <c:pt idx="4">
                  <c:v>-5.8924903779769853</c:v>
                </c:pt>
                <c:pt idx="5">
                  <c:v>-19.121108444139903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C-4375-97DC-9FFD49C3AA3C}"/>
            </c:ext>
          </c:extLst>
        </c:ser>
        <c:ser>
          <c:idx val="1"/>
          <c:order val="1"/>
          <c:tx>
            <c:strRef>
              <c:f>'Tab 4.1 Graf 4.1 4.2 4.3'!$AJ$44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Lbl>
              <c:idx val="5"/>
              <c:layout>
                <c:manualLayout>
                  <c:x val="1.0084920634920511E-2"/>
                  <c:y val="5.0737976782752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4C-4375-97DC-9FFD49C3A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4.1 Graf 4.1 4.2 4.3'!$AH$45:$AH$50</c:f>
              <c:strCache>
                <c:ptCount val="6"/>
                <c:pt idx="0">
                  <c:v>Consumo finale totale</c:v>
                </c:pt>
                <c:pt idx="1">
                  <c:v>Industria</c:v>
                </c:pt>
                <c:pt idx="2">
                  <c:v>Trasporti</c:v>
                </c:pt>
                <c:pt idx="3">
                  <c:v>Commercio e servizi pubblici</c:v>
                </c:pt>
                <c:pt idx="4">
                  <c:v>Domestico</c:v>
                </c:pt>
                <c:pt idx="5">
                  <c:v>Altro</c:v>
                </c:pt>
              </c:strCache>
            </c:strRef>
          </c:cat>
          <c:val>
            <c:numRef>
              <c:f>'Tab 4.1 Graf 4.1 4.2 4.3'!$AJ$45:$AJ$50</c:f>
              <c:numCache>
                <c:formatCode>0.0</c:formatCode>
                <c:ptCount val="6"/>
                <c:pt idx="0">
                  <c:v>-0.30395295083969609</c:v>
                </c:pt>
                <c:pt idx="1">
                  <c:v>-26.767760369146394</c:v>
                </c:pt>
                <c:pt idx="2">
                  <c:v>-2.6938184717672828</c:v>
                </c:pt>
                <c:pt idx="3">
                  <c:v>63.656238116049238</c:v>
                </c:pt>
                <c:pt idx="4">
                  <c:v>14.599166750509179</c:v>
                </c:pt>
                <c:pt idx="5">
                  <c:v>-14.288922148432558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4C-4375-97DC-9FFD49C3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08576"/>
        <c:axId val="211600512"/>
      </c:barChart>
      <c:catAx>
        <c:axId val="6080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it-IT"/>
          </a:p>
        </c:txPr>
        <c:crossAx val="211600512"/>
        <c:crosses val="autoZero"/>
        <c:auto val="1"/>
        <c:lblAlgn val="ctr"/>
        <c:lblOffset val="100"/>
        <c:noMultiLvlLbl val="0"/>
      </c:catAx>
      <c:valAx>
        <c:axId val="211600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080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70486111111112"/>
          <c:y val="3.4478191131577587E-2"/>
          <c:w val="0.10565300925925926"/>
          <c:h val="0.13817708333333334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78518069856654E-2"/>
          <c:y val="0.13405148104057532"/>
          <c:w val="0.63502426812033108"/>
          <c:h val="0.8411849180423272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F5D-475B-BA73-C8F681D92A0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7F5D-475B-BA73-C8F681D92A00}"/>
              </c:ext>
            </c:extLst>
          </c:dPt>
          <c:dPt>
            <c:idx val="3"/>
            <c:bubble3D val="0"/>
            <c:spPr>
              <a:solidFill>
                <a:srgbClr val="A365D1"/>
              </a:solidFill>
            </c:spPr>
            <c:extLst>
              <c:ext xmlns:c16="http://schemas.microsoft.com/office/drawing/2014/chart" uri="{C3380CC4-5D6E-409C-BE32-E72D297353CC}">
                <c16:uniqueId val="{00000005-7F5D-475B-BA73-C8F681D92A0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7F5D-475B-BA73-C8F681D92A00}"/>
              </c:ext>
            </c:extLst>
          </c:dPt>
          <c:dLbls>
            <c:dLbl>
              <c:idx val="2"/>
              <c:layout>
                <c:manualLayout>
                  <c:x val="9.0269977791237632E-2"/>
                  <c:y val="-0.169404151928720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D-475B-BA73-C8F681D92A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 4.1 Graf 4.1 4.2 4.3'!$AG$8:$AG$12</c:f>
              <c:strCache>
                <c:ptCount val="5"/>
                <c:pt idx="0">
                  <c:v>Industria</c:v>
                </c:pt>
                <c:pt idx="1">
                  <c:v>Trasporti</c:v>
                </c:pt>
                <c:pt idx="2">
                  <c:v>Commercio e servizi pubblici</c:v>
                </c:pt>
                <c:pt idx="3">
                  <c:v>Domestico</c:v>
                </c:pt>
                <c:pt idx="4">
                  <c:v>Altro</c:v>
                </c:pt>
              </c:strCache>
            </c:strRef>
          </c:cat>
          <c:val>
            <c:numRef>
              <c:f>'Tab 4.1 Graf 4.1 4.2 4.3'!$AJ$8:$AJ$12</c:f>
              <c:numCache>
                <c:formatCode>#,##0</c:formatCode>
                <c:ptCount val="5"/>
                <c:pt idx="0">
                  <c:v>214730.24299999999</c:v>
                </c:pt>
                <c:pt idx="1">
                  <c:v>279327.848</c:v>
                </c:pt>
                <c:pt idx="2">
                  <c:v>117930.118</c:v>
                </c:pt>
                <c:pt idx="3">
                  <c:v>229328.117</c:v>
                </c:pt>
                <c:pt idx="4">
                  <c:v>32090.32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5D-475B-BA73-C8F681D9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875977041331374"/>
          <c:y val="0.13863790693723912"/>
          <c:w val="0.25732716102794845"/>
          <c:h val="0.82694938648507632"/>
        </c:manualLayout>
      </c:layout>
      <c:overlay val="0"/>
      <c:txPr>
        <a:bodyPr/>
        <a:lstStyle/>
        <a:p>
          <a:pPr rtl="0"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78431372549019E-2"/>
          <c:y val="0.13400811965811965"/>
          <c:w val="0.63502426812033108"/>
          <c:h val="0.8411849180423272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FCA-43ED-9661-E2D09DF528B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FFCA-43ED-9661-E2D09DF528BE}"/>
              </c:ext>
            </c:extLst>
          </c:dPt>
          <c:dPt>
            <c:idx val="3"/>
            <c:bubble3D val="0"/>
            <c:spPr>
              <a:solidFill>
                <a:srgbClr val="A365D1"/>
              </a:solidFill>
            </c:spPr>
            <c:extLst>
              <c:ext xmlns:c16="http://schemas.microsoft.com/office/drawing/2014/chart" uri="{C3380CC4-5D6E-409C-BE32-E72D297353CC}">
                <c16:uniqueId val="{00000005-FFCA-43ED-9661-E2D09DF528B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FFCA-43ED-9661-E2D09DF528BE}"/>
              </c:ext>
            </c:extLst>
          </c:dPt>
          <c:dLbls>
            <c:dLbl>
              <c:idx val="2"/>
              <c:layout>
                <c:manualLayout>
                  <c:x val="0.10668023420149404"/>
                  <c:y val="-0.1793372353053440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A-43ED-9661-E2D09DF528BE}"/>
                </c:ext>
              </c:extLst>
            </c:dLbl>
            <c:dLbl>
              <c:idx val="4"/>
              <c:layout>
                <c:manualLayout>
                  <c:x val="5.1290463692038497E-3"/>
                  <c:y val="2.853092379857745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CA-43ED-9661-E2D09DF528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 4.1 Graf 4.1 4.2 4.3'!$AG$8:$AG$12</c:f>
              <c:strCache>
                <c:ptCount val="5"/>
                <c:pt idx="0">
                  <c:v>Industria</c:v>
                </c:pt>
                <c:pt idx="1">
                  <c:v>Trasporti</c:v>
                </c:pt>
                <c:pt idx="2">
                  <c:v>Commercio e servizi pubblici</c:v>
                </c:pt>
                <c:pt idx="3">
                  <c:v>Domestico</c:v>
                </c:pt>
                <c:pt idx="4">
                  <c:v>Altro</c:v>
                </c:pt>
              </c:strCache>
            </c:strRef>
          </c:cat>
          <c:val>
            <c:numRef>
              <c:f>'Tab 4.1 Graf 4.1 4.2 4.3'!$AK$8:$AK$12</c:f>
              <c:numCache>
                <c:formatCode>#,##0</c:formatCode>
                <c:ptCount val="5"/>
                <c:pt idx="0">
                  <c:v>23502.312000000002</c:v>
                </c:pt>
                <c:pt idx="1">
                  <c:v>37105.506999999998</c:v>
                </c:pt>
                <c:pt idx="2">
                  <c:v>16603.131000000001</c:v>
                </c:pt>
                <c:pt idx="3">
                  <c:v>27587.185000000001</c:v>
                </c:pt>
                <c:pt idx="4">
                  <c:v>3151.3489999999997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CA-43ED-9661-E2D09DF5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875977041331374"/>
          <c:y val="0.13863790693723912"/>
          <c:w val="0.25732716102794845"/>
          <c:h val="0.82694938648507632"/>
        </c:manualLayout>
      </c:layout>
      <c:overlay val="0"/>
      <c:txPr>
        <a:bodyPr/>
        <a:lstStyle/>
        <a:p>
          <a:pPr rtl="0"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6388888888893E-2"/>
          <c:y val="2.9998364109807944E-2"/>
          <c:w val="0.89951496913580242"/>
          <c:h val="0.8057994311182749"/>
        </c:manualLayout>
      </c:layout>
      <c:lineChart>
        <c:grouping val="standard"/>
        <c:varyColors val="0"/>
        <c:ser>
          <c:idx val="0"/>
          <c:order val="0"/>
          <c:tx>
            <c:strRef>
              <c:f>'Graf 4.4 4.5'!$A$11</c:f>
              <c:strCache>
                <c:ptCount val="1"/>
                <c:pt idx="0">
                  <c:v>Industria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0908871908271353E-2"/>
                  <c:y val="-4.8936064453806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69-4FE6-BC1F-02666C5AFD12}"/>
                </c:ext>
              </c:extLst>
            </c:dLbl>
            <c:dLbl>
              <c:idx val="28"/>
              <c:layout>
                <c:manualLayout>
                  <c:x val="-1.4334251853695341E-16"/>
                  <c:y val="6.632581118556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69-4FE6-BC1F-02666C5AFD12}"/>
                </c:ext>
              </c:extLst>
            </c:dLbl>
            <c:dLbl>
              <c:idx val="30"/>
              <c:layout>
                <c:manualLayout>
                  <c:x val="0"/>
                  <c:y val="8.319130957147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69-4FE6-BC1F-02666C5AFD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4.5'!$I$11:$AK$11</c:f>
              <c:numCache>
                <c:formatCode>#,##0.##########</c:formatCode>
                <c:ptCount val="29"/>
                <c:pt idx="0" formatCode="#,##0.000">
                  <c:v>271624.84999999998</c:v>
                </c:pt>
                <c:pt idx="1">
                  <c:v>273599.78899999999</c:v>
                </c:pt>
                <c:pt idx="2">
                  <c:v>274151.81099999999</c:v>
                </c:pt>
                <c:pt idx="3">
                  <c:v>268840.84299999999</c:v>
                </c:pt>
                <c:pt idx="4">
                  <c:v>263464.59600000002</c:v>
                </c:pt>
                <c:pt idx="5">
                  <c:v>270979.92700000003</c:v>
                </c:pt>
                <c:pt idx="6">
                  <c:v>270545.24900000001</c:v>
                </c:pt>
                <c:pt idx="7">
                  <c:v>269420.45199999999</c:v>
                </c:pt>
                <c:pt idx="8">
                  <c:v>275656.90299999999</c:v>
                </c:pt>
                <c:pt idx="9">
                  <c:v>274955.89299999998</c:v>
                </c:pt>
                <c:pt idx="10">
                  <c:v>275123.712</c:v>
                </c:pt>
                <c:pt idx="11">
                  <c:v>269574.99900000001</c:v>
                </c:pt>
                <c:pt idx="12">
                  <c:v>274274.54599999997</c:v>
                </c:pt>
                <c:pt idx="13">
                  <c:v>265107.19400000002</c:v>
                </c:pt>
                <c:pt idx="14">
                  <c:v>229181.24900000001</c:v>
                </c:pt>
                <c:pt idx="15">
                  <c:v>243878.24299999999</c:v>
                </c:pt>
                <c:pt idx="16">
                  <c:v>244386.095</c:v>
                </c:pt>
                <c:pt idx="17">
                  <c:v>239835.981</c:v>
                </c:pt>
                <c:pt idx="18">
                  <c:v>236913.967</c:v>
                </c:pt>
                <c:pt idx="19" formatCode="#,##0.000">
                  <c:v>233540.36</c:v>
                </c:pt>
                <c:pt idx="20">
                  <c:v>234294.541</c:v>
                </c:pt>
                <c:pt idx="21">
                  <c:v>238596.35699999999</c:v>
                </c:pt>
                <c:pt idx="22">
                  <c:v>240841.049</c:v>
                </c:pt>
                <c:pt idx="23">
                  <c:v>242863.81400000001</c:v>
                </c:pt>
                <c:pt idx="24">
                  <c:v>240365.08799999999</c:v>
                </c:pt>
                <c:pt idx="25">
                  <c:v>231779.37100000001</c:v>
                </c:pt>
                <c:pt idx="26">
                  <c:v>242602.277</c:v>
                </c:pt>
                <c:pt idx="27">
                  <c:v>226860.70499999999</c:v>
                </c:pt>
                <c:pt idx="28">
                  <c:v>214730.24299999999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9-4FE6-BC1F-02666C5AFD12}"/>
            </c:ext>
          </c:extLst>
        </c:ser>
        <c:ser>
          <c:idx val="1"/>
          <c:order val="1"/>
          <c:tx>
            <c:strRef>
              <c:f>'Graf 4.4 4.5'!$A$12</c:f>
              <c:strCache>
                <c:ptCount val="1"/>
                <c:pt idx="0">
                  <c:v>Trasporti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9586693016680767E-2"/>
                  <c:y val="6.36168837899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69-4FE6-BC1F-02666C5AFD12}"/>
                </c:ext>
              </c:extLst>
            </c:dLbl>
            <c:dLbl>
              <c:idx val="28"/>
              <c:layout>
                <c:manualLayout>
                  <c:x val="-3.9093865756898031E-3"/>
                  <c:y val="-6.1223825709748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69-4FE6-BC1F-02666C5AFD12}"/>
                </c:ext>
              </c:extLst>
            </c:dLbl>
            <c:dLbl>
              <c:idx val="30"/>
              <c:layout>
                <c:manualLayout>
                  <c:x val="-5.8760079050042303E-3"/>
                  <c:y val="-5.872327734456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69-4FE6-BC1F-02666C5AFD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4.5'!$I$12:$AK$12</c:f>
              <c:numCache>
                <c:formatCode>#,##0.##########</c:formatCode>
                <c:ptCount val="29"/>
                <c:pt idx="0">
                  <c:v>235854.155</c:v>
                </c:pt>
                <c:pt idx="1">
                  <c:v>243582.11499999999</c:v>
                </c:pt>
                <c:pt idx="2">
                  <c:v>247393.147</c:v>
                </c:pt>
                <c:pt idx="3">
                  <c:v>256924.196</c:v>
                </c:pt>
                <c:pt idx="4">
                  <c:v>262660.88199999998</c:v>
                </c:pt>
                <c:pt idx="5">
                  <c:v>262892.40299999999</c:v>
                </c:pt>
                <c:pt idx="6">
                  <c:v>267754.74699999997</c:v>
                </c:pt>
                <c:pt idx="7">
                  <c:v>270572.43699999998</c:v>
                </c:pt>
                <c:pt idx="8">
                  <c:v>274363.28600000002</c:v>
                </c:pt>
                <c:pt idx="9">
                  <c:v>281147.39899999998</c:v>
                </c:pt>
                <c:pt idx="10">
                  <c:v>281578.76799999998</c:v>
                </c:pt>
                <c:pt idx="11">
                  <c:v>287221.11300000001</c:v>
                </c:pt>
                <c:pt idx="12" formatCode="#,##0.000">
                  <c:v>291835.11</c:v>
                </c:pt>
                <c:pt idx="13">
                  <c:v>287886.20400000003</c:v>
                </c:pt>
                <c:pt idx="14">
                  <c:v>280641.74300000002</c:v>
                </c:pt>
                <c:pt idx="15">
                  <c:v>279992.44199999998</c:v>
                </c:pt>
                <c:pt idx="16">
                  <c:v>278859.11200000002</c:v>
                </c:pt>
                <c:pt idx="17">
                  <c:v>269085.076</c:v>
                </c:pt>
                <c:pt idx="18">
                  <c:v>265347.63199999998</c:v>
                </c:pt>
                <c:pt idx="19">
                  <c:v>269337.69500000001</c:v>
                </c:pt>
                <c:pt idx="20">
                  <c:v>273058.17099999997</c:v>
                </c:pt>
                <c:pt idx="21">
                  <c:v>279383.19900000002</c:v>
                </c:pt>
                <c:pt idx="22">
                  <c:v>285120.58799999999</c:v>
                </c:pt>
                <c:pt idx="23">
                  <c:v>286622.19799999997</c:v>
                </c:pt>
                <c:pt idx="24">
                  <c:v>289168.87099999998</c:v>
                </c:pt>
                <c:pt idx="25">
                  <c:v>251668.56700000001</c:v>
                </c:pt>
                <c:pt idx="26" formatCode="#,##0.000">
                  <c:v>272637.03000000003</c:v>
                </c:pt>
                <c:pt idx="27">
                  <c:v>280598.28700000001</c:v>
                </c:pt>
                <c:pt idx="28">
                  <c:v>279327.848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69-4FE6-BC1F-02666C5AFD12}"/>
            </c:ext>
          </c:extLst>
        </c:ser>
        <c:ser>
          <c:idx val="2"/>
          <c:order val="2"/>
          <c:tx>
            <c:strRef>
              <c:f>'Graf 4.4 4.5'!$A$13</c:f>
              <c:strCache>
                <c:ptCount val="1"/>
                <c:pt idx="0">
                  <c:v>Commercio e serv.pubbl.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545362318348846E-2"/>
                  <c:y val="-5.87232773445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69-4FE6-BC1F-02666C5AFD12}"/>
                </c:ext>
              </c:extLst>
            </c:dLbl>
            <c:dLbl>
              <c:idx val="28"/>
              <c:layout>
                <c:manualLayout>
                  <c:x val="-5.8640798635348473E-3"/>
                  <c:y val="-3.5713898330686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69-4FE6-BC1F-02666C5AFD12}"/>
                </c:ext>
              </c:extLst>
            </c:dLbl>
            <c:dLbl>
              <c:idx val="30"/>
              <c:layout>
                <c:manualLayout>
                  <c:x val="-3.9173386033361539E-3"/>
                  <c:y val="5.87232773445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69-4FE6-BC1F-02666C5AFD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B05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4.5'!$I$13:$AK$13</c:f>
              <c:numCache>
                <c:formatCode>#,##0.##########</c:formatCode>
                <c:ptCount val="29"/>
                <c:pt idx="0">
                  <c:v>95377.001000000004</c:v>
                </c:pt>
                <c:pt idx="1">
                  <c:v>104555.944</c:v>
                </c:pt>
                <c:pt idx="2">
                  <c:v>100077.795</c:v>
                </c:pt>
                <c:pt idx="3">
                  <c:v>100999.955</c:v>
                </c:pt>
                <c:pt idx="4" formatCode="#,##0.000">
                  <c:v>104492.73</c:v>
                </c:pt>
                <c:pt idx="5">
                  <c:v>104752.79399999999</c:v>
                </c:pt>
                <c:pt idx="6">
                  <c:v>111176.103</c:v>
                </c:pt>
                <c:pt idx="7">
                  <c:v>110012.601</c:v>
                </c:pt>
                <c:pt idx="8">
                  <c:v>123168.879</c:v>
                </c:pt>
                <c:pt idx="9" formatCode="#,##0.000">
                  <c:v>126409.45</c:v>
                </c:pt>
                <c:pt idx="10">
                  <c:v>127978.541</c:v>
                </c:pt>
                <c:pt idx="11">
                  <c:v>133007.12400000001</c:v>
                </c:pt>
                <c:pt idx="12">
                  <c:v>126296.859</c:v>
                </c:pt>
                <c:pt idx="13">
                  <c:v>134178.899</c:v>
                </c:pt>
                <c:pt idx="14" formatCode="#,##0.000">
                  <c:v>134342.92000000001</c:v>
                </c:pt>
                <c:pt idx="15">
                  <c:v>139973.709</c:v>
                </c:pt>
                <c:pt idx="16">
                  <c:v>128319.93700000001</c:v>
                </c:pt>
                <c:pt idx="17">
                  <c:v>131113.38200000001</c:v>
                </c:pt>
                <c:pt idx="18">
                  <c:v>132610.323</c:v>
                </c:pt>
                <c:pt idx="19">
                  <c:v>123629.458</c:v>
                </c:pt>
                <c:pt idx="20">
                  <c:v>128733.856</c:v>
                </c:pt>
                <c:pt idx="21">
                  <c:v>129862.63800000001</c:v>
                </c:pt>
                <c:pt idx="22">
                  <c:v>133778.42499999999</c:v>
                </c:pt>
                <c:pt idx="23">
                  <c:v>131618.171</c:v>
                </c:pt>
                <c:pt idx="24">
                  <c:v>128339.92200000001</c:v>
                </c:pt>
                <c:pt idx="25">
                  <c:v>121197.992</c:v>
                </c:pt>
                <c:pt idx="26">
                  <c:v>129611.473</c:v>
                </c:pt>
                <c:pt idx="27">
                  <c:v>121063.13400000001</c:v>
                </c:pt>
                <c:pt idx="28">
                  <c:v>117930.118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69-4FE6-BC1F-02666C5AFD12}"/>
            </c:ext>
          </c:extLst>
        </c:ser>
        <c:ser>
          <c:idx val="3"/>
          <c:order val="3"/>
          <c:tx>
            <c:strRef>
              <c:f>'Graf 4.4 4.5'!$A$14</c:f>
              <c:strCache>
                <c:ptCount val="1"/>
                <c:pt idx="0">
                  <c:v>Domestico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5248045191277513E-2"/>
                  <c:y val="-3.958690476190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69-4FE6-BC1F-02666C5AFD12}"/>
                </c:ext>
              </c:extLst>
            </c:dLbl>
            <c:dLbl>
              <c:idx val="28"/>
              <c:layout>
                <c:manualLayout>
                  <c:x val="0"/>
                  <c:y val="-4.591786928231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69-4FE6-BC1F-02666C5AFD12}"/>
                </c:ext>
              </c:extLst>
            </c:dLbl>
            <c:dLbl>
              <c:idx val="30"/>
              <c:layout>
                <c:manualLayout>
                  <c:x val="0"/>
                  <c:y val="2.93616386722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69-4FE6-BC1F-02666C5AFD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7030A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4.5'!$I$14:$AK$14</c:f>
              <c:numCache>
                <c:formatCode>#,##0.##########</c:formatCode>
                <c:ptCount val="29"/>
                <c:pt idx="0">
                  <c:v>249717.636</c:v>
                </c:pt>
                <c:pt idx="1">
                  <c:v>269748.80200000003</c:v>
                </c:pt>
                <c:pt idx="2">
                  <c:v>260113.38399999999</c:v>
                </c:pt>
                <c:pt idx="3">
                  <c:v>260236.82699999999</c:v>
                </c:pt>
                <c:pt idx="4">
                  <c:v>255457.079</c:v>
                </c:pt>
                <c:pt idx="5">
                  <c:v>248561.15100000001</c:v>
                </c:pt>
                <c:pt idx="6">
                  <c:v>261831.97099999999</c:v>
                </c:pt>
                <c:pt idx="7">
                  <c:v>256344.277</c:v>
                </c:pt>
                <c:pt idx="8">
                  <c:v>265226.42599999998</c:v>
                </c:pt>
                <c:pt idx="9">
                  <c:v>263355.47899999999</c:v>
                </c:pt>
                <c:pt idx="10">
                  <c:v>266323.783</c:v>
                </c:pt>
                <c:pt idx="11">
                  <c:v>265393.53200000001</c:v>
                </c:pt>
                <c:pt idx="12">
                  <c:v>249236.372</c:v>
                </c:pt>
                <c:pt idx="13">
                  <c:v>264264.45600000001</c:v>
                </c:pt>
                <c:pt idx="14">
                  <c:v>262388.413</c:v>
                </c:pt>
                <c:pt idx="15">
                  <c:v>279655.83899999998</c:v>
                </c:pt>
                <c:pt idx="16">
                  <c:v>252688.73499999999</c:v>
                </c:pt>
                <c:pt idx="17">
                  <c:v>263811.40299999999</c:v>
                </c:pt>
                <c:pt idx="18" formatCode="#,##0.000">
                  <c:v>266975.65999999997</c:v>
                </c:pt>
                <c:pt idx="19">
                  <c:v>234844.61499999999</c:v>
                </c:pt>
                <c:pt idx="20">
                  <c:v>245735.35699999999</c:v>
                </c:pt>
                <c:pt idx="21">
                  <c:v>252284.45199999999</c:v>
                </c:pt>
                <c:pt idx="22">
                  <c:v>252929.67499999999</c:v>
                </c:pt>
                <c:pt idx="23">
                  <c:v>250829.09099999999</c:v>
                </c:pt>
                <c:pt idx="24">
                  <c:v>248451.628</c:v>
                </c:pt>
                <c:pt idx="25">
                  <c:v>248292.90299999999</c:v>
                </c:pt>
                <c:pt idx="26" formatCode="#,##0.000">
                  <c:v>262004.45</c:v>
                </c:pt>
                <c:pt idx="27">
                  <c:v>242310.58900000001</c:v>
                </c:pt>
                <c:pt idx="28">
                  <c:v>229328.117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769-4FE6-BC1F-02666C5A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71680"/>
        <c:axId val="209673216"/>
      </c:lineChart>
      <c:catAx>
        <c:axId val="209671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it-IT"/>
          </a:p>
        </c:txPr>
        <c:crossAx val="209673216"/>
        <c:crosses val="autoZero"/>
        <c:auto val="1"/>
        <c:lblAlgn val="ctr"/>
        <c:lblOffset val="100"/>
        <c:noMultiLvlLbl val="0"/>
      </c:catAx>
      <c:valAx>
        <c:axId val="209673216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0967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34938271604939"/>
          <c:y val="0.94043472222222224"/>
          <c:w val="0.70530096602190706"/>
          <c:h val="4.6589516696740503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6388888888893E-2"/>
          <c:y val="2.9998375039439907E-2"/>
          <c:w val="0.89951496913580242"/>
          <c:h val="0.80579936036305844"/>
        </c:manualLayout>
      </c:layout>
      <c:lineChart>
        <c:grouping val="standard"/>
        <c:varyColors val="0"/>
        <c:ser>
          <c:idx val="0"/>
          <c:order val="0"/>
          <c:tx>
            <c:strRef>
              <c:f>'Graf 4.4 4.5'!$A$16</c:f>
              <c:strCache>
                <c:ptCount val="1"/>
                <c:pt idx="0">
                  <c:v>Industria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503126737878723E-2"/>
                  <c:y val="-2.724166666666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6E-4C67-A0E8-0B3046CD9138}"/>
                </c:ext>
              </c:extLst>
            </c:dLbl>
            <c:dLbl>
              <c:idx val="28"/>
              <c:layout>
                <c:manualLayout>
                  <c:x val="-1.9558956315610097E-3"/>
                  <c:y val="-3.5713898330686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E-4C67-A0E8-0B3046CD9138}"/>
                </c:ext>
              </c:extLst>
            </c:dLbl>
            <c:dLbl>
              <c:idx val="30"/>
              <c:layout>
                <c:manualLayout>
                  <c:x val="0"/>
                  <c:y val="5.87232773445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E-4C67-A0E8-0B3046CD9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4.5'!$I$16:$AK$16</c:f>
              <c:numCache>
                <c:formatCode>#,##0.##########</c:formatCode>
                <c:ptCount val="29"/>
                <c:pt idx="0">
                  <c:v>33887.512999999999</c:v>
                </c:pt>
                <c:pt idx="1">
                  <c:v>33525.985999999997</c:v>
                </c:pt>
                <c:pt idx="2">
                  <c:v>34410.383999999998</c:v>
                </c:pt>
                <c:pt idx="3">
                  <c:v>34793.767999999996</c:v>
                </c:pt>
                <c:pt idx="4">
                  <c:v>36551.311000000002</c:v>
                </c:pt>
                <c:pt idx="5">
                  <c:v>37585.368000000002</c:v>
                </c:pt>
                <c:pt idx="6">
                  <c:v>36376.508999999998</c:v>
                </c:pt>
                <c:pt idx="7">
                  <c:v>36622.733</c:v>
                </c:pt>
                <c:pt idx="8">
                  <c:v>38225.618999999999</c:v>
                </c:pt>
                <c:pt idx="9">
                  <c:v>37509.213000000003</c:v>
                </c:pt>
                <c:pt idx="10">
                  <c:v>37211.521000000001</c:v>
                </c:pt>
                <c:pt idx="11">
                  <c:v>36144.576999999997</c:v>
                </c:pt>
                <c:pt idx="12">
                  <c:v>35907.652000000002</c:v>
                </c:pt>
                <c:pt idx="13">
                  <c:v>34528.294999999998</c:v>
                </c:pt>
                <c:pt idx="14">
                  <c:v>28552.886999999999</c:v>
                </c:pt>
                <c:pt idx="15">
                  <c:v>29014.718000000001</c:v>
                </c:pt>
                <c:pt idx="16">
                  <c:v>27744.858</c:v>
                </c:pt>
                <c:pt idx="17">
                  <c:v>26948.704000000002</c:v>
                </c:pt>
                <c:pt idx="18">
                  <c:v>25353.587</c:v>
                </c:pt>
                <c:pt idx="19">
                  <c:v>24739.084999999999</c:v>
                </c:pt>
                <c:pt idx="20">
                  <c:v>24853.371999999999</c:v>
                </c:pt>
                <c:pt idx="21">
                  <c:v>25088.949000000001</c:v>
                </c:pt>
                <c:pt idx="22">
                  <c:v>24925.749</c:v>
                </c:pt>
                <c:pt idx="23">
                  <c:v>24663.853999999999</c:v>
                </c:pt>
                <c:pt idx="24">
                  <c:v>24928.486000000001</c:v>
                </c:pt>
                <c:pt idx="25">
                  <c:v>23861.102999999999</c:v>
                </c:pt>
                <c:pt idx="26">
                  <c:v>26438.992999999999</c:v>
                </c:pt>
                <c:pt idx="27">
                  <c:v>24626.605</c:v>
                </c:pt>
                <c:pt idx="28">
                  <c:v>23502.312000000002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6E-4C67-A0E8-0B3046CD9138}"/>
            </c:ext>
          </c:extLst>
        </c:ser>
        <c:ser>
          <c:idx val="1"/>
          <c:order val="1"/>
          <c:tx>
            <c:strRef>
              <c:f>'Graf 4.4 4.5'!$A$17</c:f>
              <c:strCache>
                <c:ptCount val="1"/>
                <c:pt idx="0">
                  <c:v>Trasporti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075447826946059E-2"/>
                  <c:y val="-6.423640752731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E-4C67-A0E8-0B3046CD9138}"/>
                </c:ext>
              </c:extLst>
            </c:dLbl>
            <c:dLbl>
              <c:idx val="28"/>
              <c:layout>
                <c:manualLayout>
                  <c:x val="0"/>
                  <c:y val="-3.061191285487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E-4C67-A0E8-0B3046CD9138}"/>
                </c:ext>
              </c:extLst>
            </c:dLbl>
            <c:dLbl>
              <c:idx val="30"/>
              <c:layout>
                <c:manualLayout>
                  <c:x val="-3.9497363395491923E-3"/>
                  <c:y val="-6.361688378994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E-4C67-A0E8-0B3046CD9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4.5'!$I$17:$AK$17</c:f>
              <c:numCache>
                <c:formatCode>#,##0.000</c:formatCode>
                <c:ptCount val="29"/>
                <c:pt idx="0" formatCode="#,##0.##########">
                  <c:v>36615.440999999999</c:v>
                </c:pt>
                <c:pt idx="1">
                  <c:v>37229.599999999999</c:v>
                </c:pt>
                <c:pt idx="2" formatCode="#,##0.##########">
                  <c:v>37753.235999999997</c:v>
                </c:pt>
                <c:pt idx="3" formatCode="#,##0.##########">
                  <c:v>38807.173000000003</c:v>
                </c:pt>
                <c:pt idx="4" formatCode="#,##0.##########">
                  <c:v>39682.273000000001</c:v>
                </c:pt>
                <c:pt idx="5" formatCode="#,##0.##########">
                  <c:v>39691.974999999999</c:v>
                </c:pt>
                <c:pt idx="6" formatCode="#,##0.##########">
                  <c:v>40361.042000000001</c:v>
                </c:pt>
                <c:pt idx="7" formatCode="#,##0.##########">
                  <c:v>41082.495000000003</c:v>
                </c:pt>
                <c:pt idx="8" formatCode="#,##0.##########">
                  <c:v>41411.447999999997</c:v>
                </c:pt>
                <c:pt idx="9" formatCode="#,##0.##########">
                  <c:v>42309.925999999999</c:v>
                </c:pt>
                <c:pt idx="10" formatCode="#,##0.##########">
                  <c:v>41838.889000000003</c:v>
                </c:pt>
                <c:pt idx="11" formatCode="#,##0.##########">
                  <c:v>42216.673999999999</c:v>
                </c:pt>
                <c:pt idx="12" formatCode="#,##0.##########">
                  <c:v>42314.794000000002</c:v>
                </c:pt>
                <c:pt idx="13" formatCode="#,##0.##########">
                  <c:v>40707.409</c:v>
                </c:pt>
                <c:pt idx="14" formatCode="#,##0.##########">
                  <c:v>39131.362999999998</c:v>
                </c:pt>
                <c:pt idx="15" formatCode="#,##0.##########">
                  <c:v>38566.288</c:v>
                </c:pt>
                <c:pt idx="16" formatCode="#,##0.##########">
                  <c:v>38572.097000000002</c:v>
                </c:pt>
                <c:pt idx="17" formatCode="#,##0.##########">
                  <c:v>36348.733999999997</c:v>
                </c:pt>
                <c:pt idx="18" formatCode="#,##0.##########">
                  <c:v>35701.271999999997</c:v>
                </c:pt>
                <c:pt idx="19" formatCode="#,##0.##########">
                  <c:v>37009.372000000003</c:v>
                </c:pt>
                <c:pt idx="20" formatCode="#,##0.##########">
                  <c:v>36374.374000000003</c:v>
                </c:pt>
                <c:pt idx="21" formatCode="#,##0.##########">
                  <c:v>35814.500999999997</c:v>
                </c:pt>
                <c:pt idx="22" formatCode="#,##0.##########">
                  <c:v>34525.408000000003</c:v>
                </c:pt>
                <c:pt idx="23" formatCode="#,##0.##########">
                  <c:v>35579.483999999997</c:v>
                </c:pt>
                <c:pt idx="24" formatCode="#,##0.##########">
                  <c:v>35861.201999999997</c:v>
                </c:pt>
                <c:pt idx="25" formatCode="#,##0.##########">
                  <c:v>28976.457999999999</c:v>
                </c:pt>
                <c:pt idx="26" formatCode="#,##0.##########">
                  <c:v>34801.760999999999</c:v>
                </c:pt>
                <c:pt idx="27" formatCode="#,##0.##########">
                  <c:v>36684.754000000001</c:v>
                </c:pt>
                <c:pt idx="28" formatCode="#,##0.##########">
                  <c:v>37105.506999999998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6E-4C67-A0E8-0B3046CD9138}"/>
            </c:ext>
          </c:extLst>
        </c:ser>
        <c:ser>
          <c:idx val="2"/>
          <c:order val="2"/>
          <c:tx>
            <c:strRef>
              <c:f>'Graf 4.4 4.5'!$A$18</c:f>
              <c:strCache>
                <c:ptCount val="1"/>
                <c:pt idx="0">
                  <c:v>Commercio e serv.pubbl.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603603603603603E-2"/>
                  <c:y val="-4.2905405405405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6E-4C67-A0E8-0B3046CD9138}"/>
                </c:ext>
              </c:extLst>
            </c:dLbl>
            <c:dLbl>
              <c:idx val="28"/>
              <c:layout>
                <c:manualLayout>
                  <c:x val="-9.779478157805192E-3"/>
                  <c:y val="-3.061191285487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6E-4C67-A0E8-0B3046CD9138}"/>
                </c:ext>
              </c:extLst>
            </c:dLbl>
            <c:dLbl>
              <c:idx val="30"/>
              <c:layout>
                <c:manualLayout>
                  <c:x val="0"/>
                  <c:y val="7.340409668070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6E-4C67-A0E8-0B3046CD9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B05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4.5'!$I$18:$AK$18</c:f>
              <c:numCache>
                <c:formatCode>#,##0.##########</c:formatCode>
                <c:ptCount val="29"/>
                <c:pt idx="0">
                  <c:v>9816.7170000000006</c:v>
                </c:pt>
                <c:pt idx="1">
                  <c:v>10198.039000000001</c:v>
                </c:pt>
                <c:pt idx="2">
                  <c:v>10259.793</c:v>
                </c:pt>
                <c:pt idx="3">
                  <c:v>10794.385</c:v>
                </c:pt>
                <c:pt idx="4">
                  <c:v>11363.370999999999</c:v>
                </c:pt>
                <c:pt idx="5">
                  <c:v>11542.184999999999</c:v>
                </c:pt>
                <c:pt idx="6">
                  <c:v>11993.491</c:v>
                </c:pt>
                <c:pt idx="7" formatCode="#,##0.000">
                  <c:v>11955.65</c:v>
                </c:pt>
                <c:pt idx="8">
                  <c:v>13218.049000000001</c:v>
                </c:pt>
                <c:pt idx="9">
                  <c:v>13469.065000000001</c:v>
                </c:pt>
                <c:pt idx="10">
                  <c:v>15053.317999999999</c:v>
                </c:pt>
                <c:pt idx="11">
                  <c:v>15568.844999999999</c:v>
                </c:pt>
                <c:pt idx="12">
                  <c:v>15181.675999999999</c:v>
                </c:pt>
                <c:pt idx="13">
                  <c:v>17019.079000000002</c:v>
                </c:pt>
                <c:pt idx="14">
                  <c:v>16919.464</c:v>
                </c:pt>
                <c:pt idx="15">
                  <c:v>16978.719000000001</c:v>
                </c:pt>
                <c:pt idx="16">
                  <c:v>15751.376</c:v>
                </c:pt>
                <c:pt idx="17">
                  <c:v>15930.534</c:v>
                </c:pt>
                <c:pt idx="18">
                  <c:v>15846.527</c:v>
                </c:pt>
                <c:pt idx="19">
                  <c:v>14666.679</c:v>
                </c:pt>
                <c:pt idx="20">
                  <c:v>15391.466</c:v>
                </c:pt>
                <c:pt idx="21">
                  <c:v>15439.966</c:v>
                </c:pt>
                <c:pt idx="22">
                  <c:v>18242.166000000001</c:v>
                </c:pt>
                <c:pt idx="23">
                  <c:v>19002.194</c:v>
                </c:pt>
                <c:pt idx="24" formatCode="#,##0.000">
                  <c:v>18192.3</c:v>
                </c:pt>
                <c:pt idx="25" formatCode="#,##0.000">
                  <c:v>16557.57</c:v>
                </c:pt>
                <c:pt idx="26">
                  <c:v>16805.552</c:v>
                </c:pt>
                <c:pt idx="27">
                  <c:v>16137.504999999999</c:v>
                </c:pt>
                <c:pt idx="28">
                  <c:v>16603.131000000001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E6E-4C67-A0E8-0B3046CD9138}"/>
            </c:ext>
          </c:extLst>
        </c:ser>
        <c:ser>
          <c:idx val="3"/>
          <c:order val="3"/>
          <c:tx>
            <c:strRef>
              <c:f>'Graf 4.4 4.5'!$A$19</c:f>
              <c:strCache>
                <c:ptCount val="1"/>
                <c:pt idx="0">
                  <c:v>Domestico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603664547574389E-2"/>
                  <c:y val="6.297858732851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6E-4C67-A0E8-0B3046CD9138}"/>
                </c:ext>
              </c:extLst>
            </c:dLbl>
            <c:dLbl>
              <c:idx val="28"/>
              <c:layout>
                <c:manualLayout>
                  <c:x val="0"/>
                  <c:y val="-6.122382570974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6E-4C67-A0E8-0B3046CD9138}"/>
                </c:ext>
              </c:extLst>
            </c:dLbl>
            <c:dLbl>
              <c:idx val="30"/>
              <c:layout>
                <c:manualLayout>
                  <c:x val="-1.9748681697745961E-3"/>
                  <c:y val="3.914885156304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6E-4C67-A0E8-0B3046CD9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7030A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4.4 4.5'!$I$8:$AK$8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 4.4 4.5'!$I$19:$AK$19</c:f>
              <c:numCache>
                <c:formatCode>#,##0.##########</c:formatCode>
                <c:ptCount val="29"/>
                <c:pt idx="0">
                  <c:v>26323.973999999998</c:v>
                </c:pt>
                <c:pt idx="1">
                  <c:v>26913.124</c:v>
                </c:pt>
                <c:pt idx="2">
                  <c:v>26187.613000000001</c:v>
                </c:pt>
                <c:pt idx="3">
                  <c:v>27513.968000000001</c:v>
                </c:pt>
                <c:pt idx="4">
                  <c:v>28622.413</c:v>
                </c:pt>
                <c:pt idx="5">
                  <c:v>27591.928</c:v>
                </c:pt>
                <c:pt idx="6">
                  <c:v>28907.182000000001</c:v>
                </c:pt>
                <c:pt idx="7">
                  <c:v>28741.609</c:v>
                </c:pt>
                <c:pt idx="8">
                  <c:v>31590.238000000001</c:v>
                </c:pt>
                <c:pt idx="9">
                  <c:v>31425.185000000001</c:v>
                </c:pt>
                <c:pt idx="10">
                  <c:v>33921.569000000003</c:v>
                </c:pt>
                <c:pt idx="11">
                  <c:v>32423.683000000001</c:v>
                </c:pt>
                <c:pt idx="12">
                  <c:v>32339.575000000001</c:v>
                </c:pt>
                <c:pt idx="13">
                  <c:v>33611.748</c:v>
                </c:pt>
                <c:pt idx="14">
                  <c:v>34040.635999999999</c:v>
                </c:pt>
                <c:pt idx="15">
                  <c:v>35392.911</c:v>
                </c:pt>
                <c:pt idx="16">
                  <c:v>32378.062999999998</c:v>
                </c:pt>
                <c:pt idx="17">
                  <c:v>34348.336000000003</c:v>
                </c:pt>
                <c:pt idx="18" formatCode="#,##0.000">
                  <c:v>34230.620000000003</c:v>
                </c:pt>
                <c:pt idx="19" formatCode="#,##0.000">
                  <c:v>29545.98</c:v>
                </c:pt>
                <c:pt idx="20">
                  <c:v>32494.483</c:v>
                </c:pt>
                <c:pt idx="21">
                  <c:v>32185.100999999999</c:v>
                </c:pt>
                <c:pt idx="22">
                  <c:v>32898.639000000003</c:v>
                </c:pt>
                <c:pt idx="23">
                  <c:v>31905.559000000001</c:v>
                </c:pt>
                <c:pt idx="24">
                  <c:v>31138.334999999999</c:v>
                </c:pt>
                <c:pt idx="25">
                  <c:v>30655.991999999998</c:v>
                </c:pt>
                <c:pt idx="26">
                  <c:v>33389.652000000002</c:v>
                </c:pt>
                <c:pt idx="27" formatCode="#,##0.000">
                  <c:v>30043.22</c:v>
                </c:pt>
                <c:pt idx="28">
                  <c:v>27587.185000000001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E6E-4C67-A0E8-0B3046CD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8176"/>
        <c:axId val="209779712"/>
      </c:lineChart>
      <c:catAx>
        <c:axId val="2097781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700"/>
            </a:pPr>
            <a:endParaRPr lang="it-IT"/>
          </a:p>
        </c:txPr>
        <c:crossAx val="209779712"/>
        <c:crosses val="autoZero"/>
        <c:auto val="1"/>
        <c:lblAlgn val="ctr"/>
        <c:lblOffset val="100"/>
        <c:noMultiLvlLbl val="0"/>
      </c:catAx>
      <c:valAx>
        <c:axId val="209779712"/>
        <c:scaling>
          <c:orientation val="minMax"/>
          <c:min val="5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0977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34938811876"/>
          <c:y val="0.9360340328740212"/>
          <c:w val="0.70530096602190706"/>
          <c:h val="4.6589516696740503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54</xdr:row>
      <xdr:rowOff>0</xdr:rowOff>
    </xdr:from>
    <xdr:to>
      <xdr:col>33</xdr:col>
      <xdr:colOff>703425</xdr:colOff>
      <xdr:row>67</xdr:row>
      <xdr:rowOff>59325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88BA83B-1F3D-4881-8A30-E0ECBEEFB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276225</xdr:colOff>
      <xdr:row>15</xdr:row>
      <xdr:rowOff>114300</xdr:rowOff>
    </xdr:from>
    <xdr:to>
      <xdr:col>41</xdr:col>
      <xdr:colOff>593025</xdr:colOff>
      <xdr:row>28</xdr:row>
      <xdr:rowOff>101625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BE0BA8E-29C2-4B0A-A0FA-6EDCB292C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561975</xdr:colOff>
      <xdr:row>31</xdr:row>
      <xdr:rowOff>133350</xdr:rowOff>
    </xdr:from>
    <xdr:to>
      <xdr:col>41</xdr:col>
      <xdr:colOff>192975</xdr:colOff>
      <xdr:row>43</xdr:row>
      <xdr:rowOff>301650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B40D1A9-5D7A-457D-9335-64EB40F8A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166032</xdr:colOff>
      <xdr:row>23</xdr:row>
      <xdr:rowOff>10084</xdr:rowOff>
    </xdr:from>
    <xdr:to>
      <xdr:col>14</xdr:col>
      <xdr:colOff>622123</xdr:colOff>
      <xdr:row>36</xdr:row>
      <xdr:rowOff>175728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C4695C0-7D41-43F0-BF84-171470555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158891</xdr:colOff>
      <xdr:row>40</xdr:row>
      <xdr:rowOff>164725</xdr:rowOff>
    </xdr:from>
    <xdr:to>
      <xdr:col>14</xdr:col>
      <xdr:colOff>610988</xdr:colOff>
      <xdr:row>54</xdr:row>
      <xdr:rowOff>151075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D588B38-2A31-44D1-B02D-0AEFFDB0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ziana.valentino\seadrive_root\tiziana\My%20Libraries\La%20Mia%20Libreria\Statistica\DATI\Dati_Pubblicazioni_Aree_Tematiche_Altro\Energia\2025\Eurostat\Consumi%20finali%20dett_UE_Ita_1991_2023.xlsx" TargetMode="External"/><Relationship Id="rId1" Type="http://schemas.openxmlformats.org/officeDocument/2006/relationships/externalLinkPath" Target="/Users/tiziana.valentino/seadrive_root/tiziana/My%20Libraries/La%20Mia%20Libreria/Statistica/DATI/Dati_Pubblicazioni_Aree_Tematiche_Altro/Energia/2025/Eurostat/Consumi%20finali%20dett_UE_Ita_1991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ziana.valentino\seadrive_root\tiziana\My%20Libraries\La%20Mia%20Libreria\Statistica\DATI\Dati_Pubblicazioni_Aree_Tematiche_Altro\Energia\2025\Eurostat\Consumi%20per%20Paese_2023.xlsx" TargetMode="External"/><Relationship Id="rId1" Type="http://schemas.openxmlformats.org/officeDocument/2006/relationships/externalLinkPath" Target="/Users/tiziana.valentino/seadrive_root/tiziana/My%20Libraries/La%20Mia%20Libreria/Statistica/DATI/Dati_Pubblicazioni_Aree_Tematiche_Altro/Energia/2025/Eurostat/Consumi%20per%20Paes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g_UE"/>
      <sheetName val="Orig_Italia"/>
      <sheetName val="Orig consumi finali"/>
      <sheetName val="Tab 4.1 Graf 4.1 4.2 4.3"/>
    </sheetNames>
    <sheetDataSet>
      <sheetData sheetId="0"/>
      <sheetData sheetId="1"/>
      <sheetData sheetId="2"/>
      <sheetData sheetId="3">
        <row r="5">
          <cell r="AH5" t="str">
            <v>Industria</v>
          </cell>
          <cell r="AK5">
            <v>214730.24299999999</v>
          </cell>
          <cell r="AL5">
            <v>23502.312000000002</v>
          </cell>
        </row>
        <row r="6">
          <cell r="AH6" t="str">
            <v>Trasporti</v>
          </cell>
          <cell r="AK6">
            <v>279327.848</v>
          </cell>
          <cell r="AL6">
            <v>37105.506999999998</v>
          </cell>
        </row>
        <row r="7">
          <cell r="AH7" t="str">
            <v>Commercio e servizi pubblici</v>
          </cell>
          <cell r="AK7">
            <v>117930.118</v>
          </cell>
          <cell r="AL7">
            <v>16603.131000000001</v>
          </cell>
        </row>
        <row r="8">
          <cell r="AH8" t="str">
            <v>Domestico</v>
          </cell>
          <cell r="AK8">
            <v>229328.117</v>
          </cell>
          <cell r="AL8">
            <v>27587.185000000001</v>
          </cell>
        </row>
        <row r="9">
          <cell r="AH9" t="str">
            <v>Altro</v>
          </cell>
          <cell r="AK9">
            <v>32090.32</v>
          </cell>
          <cell r="AL9">
            <v>3151.3489999999997</v>
          </cell>
        </row>
        <row r="41">
          <cell r="AJ41" t="str">
            <v>UE</v>
          </cell>
          <cell r="AK41" t="str">
            <v>Italia</v>
          </cell>
        </row>
        <row r="42">
          <cell r="AI42" t="str">
            <v>Consumo finale totale</v>
          </cell>
          <cell r="AJ42">
            <v>-1.0904282642447458</v>
          </cell>
          <cell r="AK42">
            <v>-0.30395295083969609</v>
          </cell>
        </row>
        <row r="43">
          <cell r="AI43" t="str">
            <v>Industria</v>
          </cell>
          <cell r="AJ43">
            <v>-16.4936554584351</v>
          </cell>
          <cell r="AK43">
            <v>-26.767760369146394</v>
          </cell>
        </row>
        <row r="44">
          <cell r="AI44" t="str">
            <v>Trasporti</v>
          </cell>
          <cell r="AJ44">
            <v>14.547257654542614</v>
          </cell>
          <cell r="AK44">
            <v>-2.6938184717672828</v>
          </cell>
        </row>
        <row r="45">
          <cell r="AI45" t="str">
            <v>Commercio e servizi pubblici</v>
          </cell>
          <cell r="AJ45">
            <v>22.863843141082228</v>
          </cell>
          <cell r="AK45">
            <v>63.656238116049238</v>
          </cell>
        </row>
        <row r="46">
          <cell r="AI46" t="str">
            <v>Domestico</v>
          </cell>
          <cell r="AJ46">
            <v>-5.8924903779769853</v>
          </cell>
          <cell r="AK46">
            <v>14.599166750509179</v>
          </cell>
        </row>
        <row r="47">
          <cell r="AI47" t="str">
            <v>Altro</v>
          </cell>
          <cell r="AJ47">
            <v>-19.121108444139903</v>
          </cell>
          <cell r="AK47">
            <v>-14.288922148432558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 2015_2024"/>
      <sheetName val="Orig GAE"/>
      <sheetName val="Tab 3.1 Graf 3.1 3.2 3.3 3.4"/>
      <sheetName val="Tab 4.2 Graf 4.6 4.7"/>
      <sheetName val="Tab 4.3 Graf 4.8 4.9"/>
      <sheetName val="Tab 4.4 Graf 4.10 4.11"/>
      <sheetName val="Tab 4.5 Graf 4.12 4.13"/>
      <sheetName val="orig Consumi2014-2023"/>
      <sheetName val="Graf 4.4 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I8" t="str">
            <v>1995</v>
          </cell>
          <cell r="J8" t="str">
            <v>1996</v>
          </cell>
          <cell r="K8" t="str">
            <v>1997</v>
          </cell>
          <cell r="L8" t="str">
            <v>1998</v>
          </cell>
          <cell r="M8" t="str">
            <v>1999</v>
          </cell>
          <cell r="N8" t="str">
            <v>2000</v>
          </cell>
          <cell r="O8" t="str">
            <v>2001</v>
          </cell>
          <cell r="P8" t="str">
            <v>2002</v>
          </cell>
          <cell r="Q8" t="str">
            <v>2003</v>
          </cell>
          <cell r="R8" t="str">
            <v>2004</v>
          </cell>
          <cell r="S8" t="str">
            <v>2005</v>
          </cell>
          <cell r="T8" t="str">
            <v>2006</v>
          </cell>
          <cell r="U8" t="str">
            <v>2007</v>
          </cell>
          <cell r="V8" t="str">
            <v>2008</v>
          </cell>
          <cell r="W8" t="str">
            <v>2009</v>
          </cell>
          <cell r="X8" t="str">
            <v>2010</v>
          </cell>
          <cell r="Y8" t="str">
            <v>2011</v>
          </cell>
          <cell r="Z8" t="str">
            <v>2012</v>
          </cell>
          <cell r="AA8" t="str">
            <v>2013</v>
          </cell>
          <cell r="AB8" t="str">
            <v>2014</v>
          </cell>
          <cell r="AC8" t="str">
            <v>2015</v>
          </cell>
          <cell r="AD8" t="str">
            <v>2016</v>
          </cell>
          <cell r="AE8" t="str">
            <v>2017</v>
          </cell>
          <cell r="AF8" t="str">
            <v>2018</v>
          </cell>
          <cell r="AG8" t="str">
            <v>2019</v>
          </cell>
          <cell r="AH8" t="str">
            <v>2020</v>
          </cell>
          <cell r="AI8" t="str">
            <v>2021</v>
          </cell>
          <cell r="AJ8" t="str">
            <v>2022</v>
          </cell>
          <cell r="AK8">
            <v>2023</v>
          </cell>
        </row>
        <row r="11">
          <cell r="A11" t="str">
            <v>Industria</v>
          </cell>
          <cell r="I11">
            <v>271624.84999999998</v>
          </cell>
          <cell r="J11">
            <v>273599.78899999999</v>
          </cell>
          <cell r="K11">
            <v>274151.81099999999</v>
          </cell>
          <cell r="L11">
            <v>268840.84299999999</v>
          </cell>
          <cell r="M11">
            <v>263464.59600000002</v>
          </cell>
          <cell r="N11">
            <v>270979.92700000003</v>
          </cell>
          <cell r="O11">
            <v>270545.24900000001</v>
          </cell>
          <cell r="P11">
            <v>269420.45199999999</v>
          </cell>
          <cell r="Q11">
            <v>275656.90299999999</v>
          </cell>
          <cell r="R11">
            <v>274955.89299999998</v>
          </cell>
          <cell r="S11">
            <v>275123.712</v>
          </cell>
          <cell r="T11">
            <v>269574.99900000001</v>
          </cell>
          <cell r="U11">
            <v>274274.54599999997</v>
          </cell>
          <cell r="V11">
            <v>265107.19400000002</v>
          </cell>
          <cell r="W11">
            <v>229181.24900000001</v>
          </cell>
          <cell r="X11">
            <v>243878.24299999999</v>
          </cell>
          <cell r="Y11">
            <v>244386.095</v>
          </cell>
          <cell r="Z11">
            <v>239835.981</v>
          </cell>
          <cell r="AA11">
            <v>236913.967</v>
          </cell>
          <cell r="AB11">
            <v>233540.36</v>
          </cell>
          <cell r="AC11">
            <v>234294.541</v>
          </cell>
          <cell r="AD11">
            <v>238596.35699999999</v>
          </cell>
          <cell r="AE11">
            <v>240841.049</v>
          </cell>
          <cell r="AF11">
            <v>242863.81400000001</v>
          </cell>
          <cell r="AG11">
            <v>240365.08799999999</v>
          </cell>
          <cell r="AH11">
            <v>231779.37100000001</v>
          </cell>
          <cell r="AI11">
            <v>242602.277</v>
          </cell>
          <cell r="AJ11">
            <v>226860.70499999999</v>
          </cell>
          <cell r="AK11">
            <v>214730.24299999999</v>
          </cell>
        </row>
        <row r="12">
          <cell r="A12" t="str">
            <v>Trasporti</v>
          </cell>
          <cell r="I12">
            <v>235854.155</v>
          </cell>
          <cell r="J12">
            <v>243582.11499999999</v>
          </cell>
          <cell r="K12">
            <v>247393.147</v>
          </cell>
          <cell r="L12">
            <v>256924.196</v>
          </cell>
          <cell r="M12">
            <v>262660.88199999998</v>
          </cell>
          <cell r="N12">
            <v>262892.40299999999</v>
          </cell>
          <cell r="O12">
            <v>267754.74699999997</v>
          </cell>
          <cell r="P12">
            <v>270572.43699999998</v>
          </cell>
          <cell r="Q12">
            <v>274363.28600000002</v>
          </cell>
          <cell r="R12">
            <v>281147.39899999998</v>
          </cell>
          <cell r="S12">
            <v>281578.76799999998</v>
          </cell>
          <cell r="T12">
            <v>287221.11300000001</v>
          </cell>
          <cell r="U12">
            <v>291835.11</v>
          </cell>
          <cell r="V12">
            <v>287886.20400000003</v>
          </cell>
          <cell r="W12">
            <v>280641.74300000002</v>
          </cell>
          <cell r="X12">
            <v>279992.44199999998</v>
          </cell>
          <cell r="Y12">
            <v>278859.11200000002</v>
          </cell>
          <cell r="Z12">
            <v>269085.076</v>
          </cell>
          <cell r="AA12">
            <v>265347.63199999998</v>
          </cell>
          <cell r="AB12">
            <v>269337.69500000001</v>
          </cell>
          <cell r="AC12">
            <v>273058.17099999997</v>
          </cell>
          <cell r="AD12">
            <v>279383.19900000002</v>
          </cell>
          <cell r="AE12">
            <v>285120.58799999999</v>
          </cell>
          <cell r="AF12">
            <v>286622.19799999997</v>
          </cell>
          <cell r="AG12">
            <v>289168.87099999998</v>
          </cell>
          <cell r="AH12">
            <v>251668.56700000001</v>
          </cell>
          <cell r="AI12">
            <v>272637.03000000003</v>
          </cell>
          <cell r="AJ12">
            <v>280598.28700000001</v>
          </cell>
          <cell r="AK12">
            <v>279327.848</v>
          </cell>
        </row>
        <row r="13">
          <cell r="A13" t="str">
            <v>Commercio e serv.pubbl.</v>
          </cell>
          <cell r="I13">
            <v>95377.001000000004</v>
          </cell>
          <cell r="J13">
            <v>104555.944</v>
          </cell>
          <cell r="K13">
            <v>100077.795</v>
          </cell>
          <cell r="L13">
            <v>100999.955</v>
          </cell>
          <cell r="M13">
            <v>104492.73</v>
          </cell>
          <cell r="N13">
            <v>104752.79399999999</v>
          </cell>
          <cell r="O13">
            <v>111176.103</v>
          </cell>
          <cell r="P13">
            <v>110012.601</v>
          </cell>
          <cell r="Q13">
            <v>123168.879</v>
          </cell>
          <cell r="R13">
            <v>126409.45</v>
          </cell>
          <cell r="S13">
            <v>127978.541</v>
          </cell>
          <cell r="T13">
            <v>133007.12400000001</v>
          </cell>
          <cell r="U13">
            <v>126296.859</v>
          </cell>
          <cell r="V13">
            <v>134178.899</v>
          </cell>
          <cell r="W13">
            <v>134342.92000000001</v>
          </cell>
          <cell r="X13">
            <v>139973.709</v>
          </cell>
          <cell r="Y13">
            <v>128319.93700000001</v>
          </cell>
          <cell r="Z13">
            <v>131113.38200000001</v>
          </cell>
          <cell r="AA13">
            <v>132610.323</v>
          </cell>
          <cell r="AB13">
            <v>123629.458</v>
          </cell>
          <cell r="AC13">
            <v>128733.856</v>
          </cell>
          <cell r="AD13">
            <v>129862.63800000001</v>
          </cell>
          <cell r="AE13">
            <v>133778.42499999999</v>
          </cell>
          <cell r="AF13">
            <v>131618.171</v>
          </cell>
          <cell r="AG13">
            <v>128339.92200000001</v>
          </cell>
          <cell r="AH13">
            <v>121197.992</v>
          </cell>
          <cell r="AI13">
            <v>129611.473</v>
          </cell>
          <cell r="AJ13">
            <v>121063.13400000001</v>
          </cell>
          <cell r="AK13">
            <v>117930.118</v>
          </cell>
        </row>
        <row r="14">
          <cell r="A14" t="str">
            <v>Domestico</v>
          </cell>
          <cell r="I14">
            <v>249717.636</v>
          </cell>
          <cell r="J14">
            <v>269748.80200000003</v>
          </cell>
          <cell r="K14">
            <v>260113.38399999999</v>
          </cell>
          <cell r="L14">
            <v>260236.82699999999</v>
          </cell>
          <cell r="M14">
            <v>255457.079</v>
          </cell>
          <cell r="N14">
            <v>248561.15100000001</v>
          </cell>
          <cell r="O14">
            <v>261831.97099999999</v>
          </cell>
          <cell r="P14">
            <v>256344.277</v>
          </cell>
          <cell r="Q14">
            <v>265226.42599999998</v>
          </cell>
          <cell r="R14">
            <v>263355.47899999999</v>
          </cell>
          <cell r="S14">
            <v>266323.783</v>
          </cell>
          <cell r="T14">
            <v>265393.53200000001</v>
          </cell>
          <cell r="U14">
            <v>249236.372</v>
          </cell>
          <cell r="V14">
            <v>264264.45600000001</v>
          </cell>
          <cell r="W14">
            <v>262388.413</v>
          </cell>
          <cell r="X14">
            <v>279655.83899999998</v>
          </cell>
          <cell r="Y14">
            <v>252688.73499999999</v>
          </cell>
          <cell r="Z14">
            <v>263811.40299999999</v>
          </cell>
          <cell r="AA14">
            <v>266975.65999999997</v>
          </cell>
          <cell r="AB14">
            <v>234844.61499999999</v>
          </cell>
          <cell r="AC14">
            <v>245735.35699999999</v>
          </cell>
          <cell r="AD14">
            <v>252284.45199999999</v>
          </cell>
          <cell r="AE14">
            <v>252929.67499999999</v>
          </cell>
          <cell r="AF14">
            <v>250829.09099999999</v>
          </cell>
          <cell r="AG14">
            <v>248451.628</v>
          </cell>
          <cell r="AH14">
            <v>248292.90299999999</v>
          </cell>
          <cell r="AI14">
            <v>262004.45</v>
          </cell>
          <cell r="AJ14">
            <v>242310.58900000001</v>
          </cell>
          <cell r="AK14">
            <v>229328.117</v>
          </cell>
        </row>
        <row r="16">
          <cell r="A16" t="str">
            <v>Industria</v>
          </cell>
          <cell r="I16">
            <v>33887.512999999999</v>
          </cell>
          <cell r="J16">
            <v>33525.985999999997</v>
          </cell>
          <cell r="K16">
            <v>34410.383999999998</v>
          </cell>
          <cell r="L16">
            <v>34793.767999999996</v>
          </cell>
          <cell r="M16">
            <v>36551.311000000002</v>
          </cell>
          <cell r="N16">
            <v>37585.368000000002</v>
          </cell>
          <cell r="O16">
            <v>36376.508999999998</v>
          </cell>
          <cell r="P16">
            <v>36622.733</v>
          </cell>
          <cell r="Q16">
            <v>38225.618999999999</v>
          </cell>
          <cell r="R16">
            <v>37509.213000000003</v>
          </cell>
          <cell r="S16">
            <v>37211.521000000001</v>
          </cell>
          <cell r="T16">
            <v>36144.576999999997</v>
          </cell>
          <cell r="U16">
            <v>35907.652000000002</v>
          </cell>
          <cell r="V16">
            <v>34528.294999999998</v>
          </cell>
          <cell r="W16">
            <v>28552.886999999999</v>
          </cell>
          <cell r="X16">
            <v>29014.718000000001</v>
          </cell>
          <cell r="Y16">
            <v>27744.858</v>
          </cell>
          <cell r="Z16">
            <v>26948.704000000002</v>
          </cell>
          <cell r="AA16">
            <v>25353.587</v>
          </cell>
          <cell r="AB16">
            <v>24739.084999999999</v>
          </cell>
          <cell r="AC16">
            <v>24853.371999999999</v>
          </cell>
          <cell r="AD16">
            <v>25088.949000000001</v>
          </cell>
          <cell r="AE16">
            <v>24925.749</v>
          </cell>
          <cell r="AF16">
            <v>24663.853999999999</v>
          </cell>
          <cell r="AG16">
            <v>24928.486000000001</v>
          </cell>
          <cell r="AH16">
            <v>23861.102999999999</v>
          </cell>
          <cell r="AI16">
            <v>26438.992999999999</v>
          </cell>
          <cell r="AJ16">
            <v>24626.605</v>
          </cell>
          <cell r="AK16">
            <v>23502.312000000002</v>
          </cell>
        </row>
        <row r="17">
          <cell r="A17" t="str">
            <v>Trasporti</v>
          </cell>
          <cell r="I17">
            <v>36615.440999999999</v>
          </cell>
          <cell r="J17">
            <v>37229.599999999999</v>
          </cell>
          <cell r="K17">
            <v>37753.235999999997</v>
          </cell>
          <cell r="L17">
            <v>38807.173000000003</v>
          </cell>
          <cell r="M17">
            <v>39682.273000000001</v>
          </cell>
          <cell r="N17">
            <v>39691.974999999999</v>
          </cell>
          <cell r="O17">
            <v>40361.042000000001</v>
          </cell>
          <cell r="P17">
            <v>41082.495000000003</v>
          </cell>
          <cell r="Q17">
            <v>41411.447999999997</v>
          </cell>
          <cell r="R17">
            <v>42309.925999999999</v>
          </cell>
          <cell r="S17">
            <v>41838.889000000003</v>
          </cell>
          <cell r="T17">
            <v>42216.673999999999</v>
          </cell>
          <cell r="U17">
            <v>42314.794000000002</v>
          </cell>
          <cell r="V17">
            <v>40707.409</v>
          </cell>
          <cell r="W17">
            <v>39131.362999999998</v>
          </cell>
          <cell r="X17">
            <v>38566.288</v>
          </cell>
          <cell r="Y17">
            <v>38572.097000000002</v>
          </cell>
          <cell r="Z17">
            <v>36348.733999999997</v>
          </cell>
          <cell r="AA17">
            <v>35701.271999999997</v>
          </cell>
          <cell r="AB17">
            <v>37009.372000000003</v>
          </cell>
          <cell r="AC17">
            <v>36374.374000000003</v>
          </cell>
          <cell r="AD17">
            <v>35814.500999999997</v>
          </cell>
          <cell r="AE17">
            <v>34525.408000000003</v>
          </cell>
          <cell r="AF17">
            <v>35579.483999999997</v>
          </cell>
          <cell r="AG17">
            <v>35861.201999999997</v>
          </cell>
          <cell r="AH17">
            <v>28976.457999999999</v>
          </cell>
          <cell r="AI17">
            <v>34801.760999999999</v>
          </cell>
          <cell r="AJ17">
            <v>36684.754000000001</v>
          </cell>
          <cell r="AK17">
            <v>37105.506999999998</v>
          </cell>
        </row>
        <row r="18">
          <cell r="A18" t="str">
            <v>Commercio e serv.pubbl.</v>
          </cell>
          <cell r="I18">
            <v>9816.7170000000006</v>
          </cell>
          <cell r="J18">
            <v>10198.039000000001</v>
          </cell>
          <cell r="K18">
            <v>10259.793</v>
          </cell>
          <cell r="L18">
            <v>10794.385</v>
          </cell>
          <cell r="M18">
            <v>11363.370999999999</v>
          </cell>
          <cell r="N18">
            <v>11542.184999999999</v>
          </cell>
          <cell r="O18">
            <v>11993.491</v>
          </cell>
          <cell r="P18">
            <v>11955.65</v>
          </cell>
          <cell r="Q18">
            <v>13218.049000000001</v>
          </cell>
          <cell r="R18">
            <v>13469.065000000001</v>
          </cell>
          <cell r="S18">
            <v>15053.317999999999</v>
          </cell>
          <cell r="T18">
            <v>15568.844999999999</v>
          </cell>
          <cell r="U18">
            <v>15181.675999999999</v>
          </cell>
          <cell r="V18">
            <v>17019.079000000002</v>
          </cell>
          <cell r="W18">
            <v>16919.464</v>
          </cell>
          <cell r="X18">
            <v>16978.719000000001</v>
          </cell>
          <cell r="Y18">
            <v>15751.376</v>
          </cell>
          <cell r="Z18">
            <v>15930.534</v>
          </cell>
          <cell r="AA18">
            <v>15846.527</v>
          </cell>
          <cell r="AB18">
            <v>14666.679</v>
          </cell>
          <cell r="AC18">
            <v>15391.466</v>
          </cell>
          <cell r="AD18">
            <v>15439.966</v>
          </cell>
          <cell r="AE18">
            <v>18242.166000000001</v>
          </cell>
          <cell r="AF18">
            <v>19002.194</v>
          </cell>
          <cell r="AG18">
            <v>18192.3</v>
          </cell>
          <cell r="AH18">
            <v>16557.57</v>
          </cell>
          <cell r="AI18">
            <v>16805.552</v>
          </cell>
          <cell r="AJ18">
            <v>16137.504999999999</v>
          </cell>
          <cell r="AK18">
            <v>16603.131000000001</v>
          </cell>
        </row>
        <row r="19">
          <cell r="A19" t="str">
            <v>Domestico</v>
          </cell>
          <cell r="I19">
            <v>26323.973999999998</v>
          </cell>
          <cell r="J19">
            <v>26913.124</v>
          </cell>
          <cell r="K19">
            <v>26187.613000000001</v>
          </cell>
          <cell r="L19">
            <v>27513.968000000001</v>
          </cell>
          <cell r="M19">
            <v>28622.413</v>
          </cell>
          <cell r="N19">
            <v>27591.928</v>
          </cell>
          <cell r="O19">
            <v>28907.182000000001</v>
          </cell>
          <cell r="P19">
            <v>28741.609</v>
          </cell>
          <cell r="Q19">
            <v>31590.238000000001</v>
          </cell>
          <cell r="R19">
            <v>31425.185000000001</v>
          </cell>
          <cell r="S19">
            <v>33921.569000000003</v>
          </cell>
          <cell r="T19">
            <v>32423.683000000001</v>
          </cell>
          <cell r="U19">
            <v>32339.575000000001</v>
          </cell>
          <cell r="V19">
            <v>33611.748</v>
          </cell>
          <cell r="W19">
            <v>34040.635999999999</v>
          </cell>
          <cell r="X19">
            <v>35392.911</v>
          </cell>
          <cell r="Y19">
            <v>32378.062999999998</v>
          </cell>
          <cell r="Z19">
            <v>34348.336000000003</v>
          </cell>
          <cell r="AA19">
            <v>34230.620000000003</v>
          </cell>
          <cell r="AB19">
            <v>29545.98</v>
          </cell>
          <cell r="AC19">
            <v>32494.483</v>
          </cell>
          <cell r="AD19">
            <v>32185.100999999999</v>
          </cell>
          <cell r="AE19">
            <v>32898.639000000003</v>
          </cell>
          <cell r="AF19">
            <v>31905.559000000001</v>
          </cell>
          <cell r="AG19">
            <v>31138.334999999999</v>
          </cell>
          <cell r="AH19">
            <v>30655.991999999998</v>
          </cell>
          <cell r="AI19">
            <v>33389.652000000002</v>
          </cell>
          <cell r="AJ19">
            <v>30043.22</v>
          </cell>
          <cell r="AK19">
            <v>27587.185000000001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E196-40FE-4C1D-9E46-05558F4B4853}">
  <sheetPr>
    <tabColor rgb="FFC9A6E4"/>
  </sheetPr>
  <dimension ref="A1:AQ74"/>
  <sheetViews>
    <sheetView topLeftCell="W1" zoomScaleNormal="100" workbookViewId="0">
      <selection activeCell="AG1" sqref="AG1:AG3"/>
    </sheetView>
  </sheetViews>
  <sheetFormatPr defaultRowHeight="14.25" x14ac:dyDescent="0.2"/>
  <cols>
    <col min="1" max="1" width="68.140625" style="85" customWidth="1"/>
    <col min="2" max="4" width="11.5703125" style="6" bestFit="1" customWidth="1"/>
    <col min="5" max="6" width="11.5703125" style="6" customWidth="1"/>
    <col min="7" max="8" width="11.5703125" style="6" bestFit="1" customWidth="1"/>
    <col min="9" max="9" width="11.28515625" style="6" bestFit="1" customWidth="1"/>
    <col min="10" max="10" width="20.7109375" style="6" bestFit="1" customWidth="1"/>
    <col min="11" max="11" width="4.85546875" style="6" customWidth="1"/>
    <col min="12" max="14" width="11.28515625" style="6" bestFit="1" customWidth="1"/>
    <col min="15" max="16" width="11.28515625" style="6" customWidth="1"/>
    <col min="17" max="18" width="11.28515625" style="6" bestFit="1" customWidth="1"/>
    <col min="19" max="19" width="10.85546875" style="6" bestFit="1" customWidth="1"/>
    <col min="20" max="20" width="10.85546875" style="6" customWidth="1"/>
    <col min="21" max="21" width="19.85546875" style="6" customWidth="1"/>
    <col min="22" max="22" width="3" style="6" customWidth="1"/>
    <col min="23" max="23" width="15.42578125" style="6" customWidth="1"/>
    <col min="24" max="24" width="26.140625" style="6" bestFit="1" customWidth="1"/>
    <col min="25" max="25" width="14" style="6" bestFit="1" customWidth="1"/>
    <col min="26" max="32" width="9.140625" style="6"/>
    <col min="33" max="33" width="35.85546875" style="6" bestFit="1" customWidth="1"/>
    <col min="34" max="34" width="24" style="6" bestFit="1" customWidth="1"/>
    <col min="35" max="16384" width="9.140625" style="6"/>
  </cols>
  <sheetData>
    <row r="1" spans="1:43" ht="39" x14ac:dyDescent="0.2">
      <c r="AG1" s="117" t="s">
        <v>100</v>
      </c>
      <c r="AH1" s="118"/>
      <c r="AI1" s="118"/>
      <c r="AJ1" s="118"/>
      <c r="AK1" s="118"/>
      <c r="AL1" s="118"/>
      <c r="AM1" s="118"/>
      <c r="AN1" s="118"/>
      <c r="AO1" s="118"/>
      <c r="AP1" s="118"/>
      <c r="AQ1" s="118"/>
    </row>
    <row r="3" spans="1:43" x14ac:dyDescent="0.2">
      <c r="AG3" s="119" t="s">
        <v>101</v>
      </c>
    </row>
    <row r="4" spans="1:43" s="1" customFormat="1" ht="16.5" customHeight="1" thickBot="1" x14ac:dyDescent="0.4">
      <c r="A4" s="2"/>
      <c r="B4" s="3" t="s">
        <v>0</v>
      </c>
      <c r="C4" s="3"/>
      <c r="D4" s="3"/>
      <c r="E4" s="3"/>
      <c r="F4" s="3"/>
      <c r="G4" s="4"/>
      <c r="H4" s="4"/>
      <c r="I4" s="4"/>
      <c r="J4" s="5"/>
      <c r="L4" s="3" t="s">
        <v>1</v>
      </c>
      <c r="M4" s="3"/>
      <c r="N4" s="3"/>
      <c r="O4" s="3"/>
      <c r="P4" s="3"/>
      <c r="Q4" s="4"/>
      <c r="R4" s="4"/>
      <c r="S4" s="4"/>
      <c r="T4" s="5"/>
      <c r="Y4" s="2"/>
      <c r="AG4" s="2"/>
    </row>
    <row r="5" spans="1:43" x14ac:dyDescent="0.2">
      <c r="A5" s="7" t="s">
        <v>2</v>
      </c>
      <c r="B5" s="8">
        <v>1995</v>
      </c>
      <c r="C5" s="9">
        <v>1996</v>
      </c>
      <c r="D5" s="10">
        <v>1997</v>
      </c>
      <c r="E5" s="10"/>
      <c r="F5" s="11"/>
      <c r="G5" s="8"/>
      <c r="H5" s="9">
        <v>2021</v>
      </c>
      <c r="I5" s="9">
        <v>2022</v>
      </c>
      <c r="J5" s="10">
        <v>2023</v>
      </c>
      <c r="L5" s="8">
        <v>1995</v>
      </c>
      <c r="M5" s="9">
        <v>1996</v>
      </c>
      <c r="N5" s="10">
        <v>1997</v>
      </c>
      <c r="O5" s="12"/>
      <c r="P5" s="11"/>
      <c r="Q5" s="8"/>
      <c r="R5" s="9">
        <v>2021</v>
      </c>
      <c r="S5" s="9">
        <v>2022</v>
      </c>
      <c r="T5" s="10">
        <v>2023</v>
      </c>
      <c r="W5" s="13"/>
      <c r="Y5" s="14" t="s">
        <v>0</v>
      </c>
      <c r="Z5" s="15"/>
      <c r="AA5" s="16"/>
      <c r="AB5" s="14" t="s">
        <v>1</v>
      </c>
      <c r="AC5" s="15"/>
      <c r="AD5" s="16"/>
    </row>
    <row r="6" spans="1:43" ht="57" thickBot="1" x14ac:dyDescent="0.3">
      <c r="A6" s="17" t="s">
        <v>3</v>
      </c>
      <c r="B6" s="18" t="s">
        <v>4</v>
      </c>
      <c r="C6" s="19" t="s">
        <v>4</v>
      </c>
      <c r="D6" s="20" t="s">
        <v>4</v>
      </c>
      <c r="E6" s="19"/>
      <c r="F6" s="19"/>
      <c r="G6" s="18" t="s">
        <v>4</v>
      </c>
      <c r="H6" s="19" t="s">
        <v>4</v>
      </c>
      <c r="I6" s="19" t="s">
        <v>4</v>
      </c>
      <c r="J6" s="20" t="s">
        <v>4</v>
      </c>
      <c r="L6" s="18" t="s">
        <v>4</v>
      </c>
      <c r="M6" s="19" t="s">
        <v>4</v>
      </c>
      <c r="N6" s="20" t="s">
        <v>4</v>
      </c>
      <c r="O6" s="19"/>
      <c r="P6" s="19"/>
      <c r="Q6" s="18" t="s">
        <v>4</v>
      </c>
      <c r="R6" s="19" t="s">
        <v>4</v>
      </c>
      <c r="S6" s="19" t="s">
        <v>4</v>
      </c>
      <c r="T6" s="20" t="s">
        <v>4</v>
      </c>
      <c r="W6" s="21"/>
      <c r="Y6" s="22" t="s">
        <v>5</v>
      </c>
      <c r="Z6" s="23" t="s">
        <v>6</v>
      </c>
      <c r="AA6" s="24" t="s">
        <v>7</v>
      </c>
      <c r="AB6" s="22" t="s">
        <v>5</v>
      </c>
      <c r="AC6" s="23" t="s">
        <v>6</v>
      </c>
      <c r="AD6" s="24" t="s">
        <v>7</v>
      </c>
      <c r="AH6" s="6">
        <v>2022</v>
      </c>
      <c r="AI6" s="6">
        <v>2022</v>
      </c>
      <c r="AJ6" s="6">
        <v>2023</v>
      </c>
      <c r="AK6" s="6">
        <v>2023</v>
      </c>
    </row>
    <row r="7" spans="1:43" x14ac:dyDescent="0.2">
      <c r="A7" s="25" t="s">
        <v>8</v>
      </c>
      <c r="B7" s="26">
        <v>892516.12199999997</v>
      </c>
      <c r="C7" s="27">
        <v>932928.66399999999</v>
      </c>
      <c r="D7" s="28">
        <v>921684.66599999997</v>
      </c>
      <c r="E7" s="29"/>
      <c r="F7" s="29"/>
      <c r="G7" s="26"/>
      <c r="H7" s="27">
        <v>940732.91899999999</v>
      </c>
      <c r="I7" s="27">
        <v>903034.40399999998</v>
      </c>
      <c r="J7" s="28">
        <v>873406.65300000005</v>
      </c>
      <c r="L7" s="30">
        <v>110488.322</v>
      </c>
      <c r="M7" s="31">
        <v>111653.43399999999</v>
      </c>
      <c r="N7" s="32">
        <v>112326.785</v>
      </c>
      <c r="O7" s="33"/>
      <c r="P7" s="33"/>
      <c r="Q7" s="30"/>
      <c r="R7" s="31">
        <v>114724.702</v>
      </c>
      <c r="S7" s="31">
        <v>110777.728</v>
      </c>
      <c r="T7" s="32">
        <v>107949.484</v>
      </c>
      <c r="U7" s="34"/>
      <c r="W7" s="35"/>
      <c r="X7" s="36" t="s">
        <v>9</v>
      </c>
      <c r="Y7" s="37">
        <f t="shared" ref="Y7:Y34" si="0">(B7+C7+D7)/3</f>
        <v>915709.81733333319</v>
      </c>
      <c r="Z7" s="38">
        <f t="shared" ref="Z7:Z34" si="1">(H7+I7+J7)/3</f>
        <v>905724.6586666666</v>
      </c>
      <c r="AA7" s="39">
        <f>(Z7-Y7)/Y7*100</f>
        <v>-1.0904282642447458</v>
      </c>
      <c r="AB7" s="37">
        <f>(L7+M7+N7)/3</f>
        <v>111489.51366666665</v>
      </c>
      <c r="AC7" s="38">
        <f>(R7+S7+T7)/3</f>
        <v>111150.63799999999</v>
      </c>
      <c r="AD7" s="40">
        <f>(AC7-AB7)/AB7*100</f>
        <v>-0.30395295083969609</v>
      </c>
      <c r="AH7" s="41" t="s">
        <v>0</v>
      </c>
      <c r="AI7" s="41" t="s">
        <v>1</v>
      </c>
      <c r="AJ7" s="41" t="s">
        <v>0</v>
      </c>
      <c r="AK7" s="41" t="s">
        <v>1</v>
      </c>
    </row>
    <row r="8" spans="1:43" x14ac:dyDescent="0.2">
      <c r="A8" s="25" t="s">
        <v>10</v>
      </c>
      <c r="B8" s="42">
        <v>271606.674</v>
      </c>
      <c r="C8" s="43">
        <v>273582.734</v>
      </c>
      <c r="D8" s="44">
        <v>274141.42099999997</v>
      </c>
      <c r="E8" s="45"/>
      <c r="F8" s="45"/>
      <c r="G8" s="42"/>
      <c r="H8" s="46">
        <v>242602.277</v>
      </c>
      <c r="I8" s="46">
        <v>226860.70499999999</v>
      </c>
      <c r="J8" s="47">
        <v>214730.24299999999</v>
      </c>
      <c r="L8" s="48">
        <v>33887.512999999999</v>
      </c>
      <c r="M8" s="49">
        <v>33525.985999999997</v>
      </c>
      <c r="N8" s="50">
        <v>34410.383999999998</v>
      </c>
      <c r="O8" s="45"/>
      <c r="P8" s="45"/>
      <c r="Q8" s="48"/>
      <c r="R8" s="49">
        <v>26438.992999999999</v>
      </c>
      <c r="S8" s="49">
        <v>24626.605</v>
      </c>
      <c r="T8" s="51">
        <v>23502.312000000002</v>
      </c>
      <c r="U8" s="34" t="s">
        <v>11</v>
      </c>
      <c r="W8" s="52"/>
      <c r="X8" s="36" t="s">
        <v>12</v>
      </c>
      <c r="Y8" s="37">
        <f t="shared" si="0"/>
        <v>273110.27633333334</v>
      </c>
      <c r="Z8" s="38">
        <f t="shared" si="1"/>
        <v>228064.40833333333</v>
      </c>
      <c r="AA8" s="39">
        <f t="shared" ref="AA8:AA33" si="2">(Z8-Y8)/Y8*100</f>
        <v>-16.4936554584351</v>
      </c>
      <c r="AB8" s="37">
        <f t="shared" ref="AB8:AB32" si="3">(L8+M8+N8)/3</f>
        <v>33941.294333333331</v>
      </c>
      <c r="AC8" s="38">
        <f t="shared" ref="AC8:AC33" si="4">(R8+S8+T8)/3</f>
        <v>24855.97</v>
      </c>
      <c r="AD8" s="40">
        <f>(AC8-AB8)/AB8*100</f>
        <v>-26.767760369146394</v>
      </c>
      <c r="AG8" s="34" t="s">
        <v>11</v>
      </c>
      <c r="AH8" s="53">
        <v>226254.75099999999</v>
      </c>
      <c r="AI8" s="54">
        <v>24626.605</v>
      </c>
      <c r="AJ8" s="53">
        <v>214730.24299999999</v>
      </c>
      <c r="AK8" s="54">
        <v>23502.312000000002</v>
      </c>
    </row>
    <row r="9" spans="1:43" x14ac:dyDescent="0.2">
      <c r="A9" s="25" t="s">
        <v>13</v>
      </c>
      <c r="B9" s="26">
        <v>39203.612999999998</v>
      </c>
      <c r="C9" s="27">
        <v>37616.353999999999</v>
      </c>
      <c r="D9" s="28">
        <v>38087.646000000001</v>
      </c>
      <c r="E9" s="33"/>
      <c r="F9" s="33"/>
      <c r="G9" s="26"/>
      <c r="H9" s="27">
        <v>25026.521000000001</v>
      </c>
      <c r="I9" s="27">
        <v>22843.812999999998</v>
      </c>
      <c r="J9" s="55">
        <v>21660.782999999999</v>
      </c>
      <c r="L9" s="30">
        <v>5383.0209999999997</v>
      </c>
      <c r="M9" s="31">
        <v>4879.0690000000004</v>
      </c>
      <c r="N9" s="32">
        <v>5101.7269999999999</v>
      </c>
      <c r="O9" s="33"/>
      <c r="P9" s="33"/>
      <c r="Q9" s="30"/>
      <c r="R9" s="31">
        <v>3877.951</v>
      </c>
      <c r="S9" s="31">
        <v>3516.9430000000002</v>
      </c>
      <c r="T9" s="32">
        <v>3430.6109999999999</v>
      </c>
      <c r="W9" s="35"/>
      <c r="X9" s="34" t="s">
        <v>14</v>
      </c>
      <c r="Y9" s="37">
        <f t="shared" si="0"/>
        <v>38302.537666666671</v>
      </c>
      <c r="Z9" s="38">
        <f t="shared" si="1"/>
        <v>23177.039000000001</v>
      </c>
      <c r="AA9" s="56">
        <f>(Z9-Y9)/Y9*100</f>
        <v>-39.489547137316308</v>
      </c>
      <c r="AB9" s="37">
        <f t="shared" si="3"/>
        <v>5121.2723333333333</v>
      </c>
      <c r="AC9" s="38">
        <f t="shared" si="4"/>
        <v>3608.501666666667</v>
      </c>
      <c r="AD9" s="56">
        <f t="shared" ref="AD9:AD33" si="5">(AC9-AB9)/AB9*100</f>
        <v>-29.538961574457694</v>
      </c>
      <c r="AG9" s="34" t="s">
        <v>15</v>
      </c>
      <c r="AH9" s="53">
        <v>279899.78100000002</v>
      </c>
      <c r="AI9" s="54">
        <v>36684.754000000001</v>
      </c>
      <c r="AJ9" s="53">
        <v>279327.848</v>
      </c>
      <c r="AK9" s="54">
        <v>37105.506999999998</v>
      </c>
    </row>
    <row r="10" spans="1:43" x14ac:dyDescent="0.2">
      <c r="A10" s="25" t="s">
        <v>16</v>
      </c>
      <c r="B10" s="42">
        <v>55608.597999999998</v>
      </c>
      <c r="C10" s="46">
        <v>55063.004000000001</v>
      </c>
      <c r="D10" s="44">
        <v>54126.071000000004</v>
      </c>
      <c r="E10" s="57"/>
      <c r="F10" s="57"/>
      <c r="G10" s="42"/>
      <c r="H10" s="46">
        <v>52207.767</v>
      </c>
      <c r="I10" s="46">
        <v>46393.989000000001</v>
      </c>
      <c r="J10" s="44">
        <v>44030.99</v>
      </c>
      <c r="L10" s="48">
        <v>6649.4579999999996</v>
      </c>
      <c r="M10" s="49">
        <v>6379.3890000000001</v>
      </c>
      <c r="N10" s="50">
        <v>6421.058</v>
      </c>
      <c r="O10" s="57"/>
      <c r="P10" s="57"/>
      <c r="Q10" s="48"/>
      <c r="R10" s="49">
        <v>3953.087</v>
      </c>
      <c r="S10" s="49">
        <v>3440.7919999999999</v>
      </c>
      <c r="T10" s="50">
        <v>3372.2150000000001</v>
      </c>
      <c r="U10" s="34"/>
      <c r="W10" s="35"/>
      <c r="X10" s="34" t="s">
        <v>17</v>
      </c>
      <c r="Y10" s="37">
        <f t="shared" si="0"/>
        <v>54932.557666666668</v>
      </c>
      <c r="Z10" s="38">
        <f t="shared" si="1"/>
        <v>47544.248666666659</v>
      </c>
      <c r="AA10" s="56">
        <f t="shared" si="2"/>
        <v>-13.449781539087645</v>
      </c>
      <c r="AB10" s="37">
        <f t="shared" si="3"/>
        <v>6483.3016666666663</v>
      </c>
      <c r="AC10" s="38">
        <f t="shared" si="4"/>
        <v>3588.6980000000003</v>
      </c>
      <c r="AD10" s="56">
        <f>(AC10-AB10)/AB10*100</f>
        <v>-44.647061258139814</v>
      </c>
      <c r="AG10" s="34" t="s">
        <v>18</v>
      </c>
      <c r="AH10" s="53">
        <v>121327.959</v>
      </c>
      <c r="AI10" s="54">
        <v>16137.504999999999</v>
      </c>
      <c r="AJ10" s="53">
        <v>117930.118</v>
      </c>
      <c r="AK10" s="54">
        <v>16603.131000000001</v>
      </c>
    </row>
    <row r="11" spans="1:43" x14ac:dyDescent="0.2">
      <c r="A11" s="25" t="s">
        <v>19</v>
      </c>
      <c r="B11" s="26">
        <v>9559.3469999999998</v>
      </c>
      <c r="C11" s="27">
        <v>9634.3009999999995</v>
      </c>
      <c r="D11" s="28">
        <v>9785.759</v>
      </c>
      <c r="E11" s="33"/>
      <c r="F11" s="33"/>
      <c r="G11" s="26"/>
      <c r="H11" s="27">
        <v>9510.348</v>
      </c>
      <c r="I11" s="27">
        <v>7887.7219999999998</v>
      </c>
      <c r="J11" s="28">
        <v>7027.9970000000003</v>
      </c>
      <c r="L11" s="30">
        <v>816.755</v>
      </c>
      <c r="M11" s="31">
        <v>832.48599999999999</v>
      </c>
      <c r="N11" s="32">
        <v>832.827</v>
      </c>
      <c r="O11" s="33"/>
      <c r="P11" s="33"/>
      <c r="Q11" s="30"/>
      <c r="R11" s="31">
        <v>893.99599999999998</v>
      </c>
      <c r="S11" s="31">
        <v>723.91099999999994</v>
      </c>
      <c r="T11" s="32">
        <v>672.75599999999997</v>
      </c>
      <c r="U11" s="34"/>
      <c r="W11" s="35"/>
      <c r="X11" s="34" t="s">
        <v>20</v>
      </c>
      <c r="Y11" s="37">
        <f t="shared" si="0"/>
        <v>9659.8023333333331</v>
      </c>
      <c r="Z11" s="38">
        <f t="shared" si="1"/>
        <v>8142.0223333333333</v>
      </c>
      <c r="AA11" s="56">
        <f t="shared" si="2"/>
        <v>-15.712329793359814</v>
      </c>
      <c r="AB11" s="37">
        <f t="shared" si="3"/>
        <v>827.35600000000011</v>
      </c>
      <c r="AC11" s="38">
        <f t="shared" si="4"/>
        <v>763.55433333333337</v>
      </c>
      <c r="AD11" s="56">
        <f t="shared" si="5"/>
        <v>-7.7115131414610794</v>
      </c>
      <c r="AG11" s="34" t="s">
        <v>21</v>
      </c>
      <c r="AH11" s="53">
        <v>242494.56400000001</v>
      </c>
      <c r="AI11" s="54">
        <v>30043.22</v>
      </c>
      <c r="AJ11" s="53">
        <v>229328.117</v>
      </c>
      <c r="AK11" s="54">
        <v>27587.185000000001</v>
      </c>
    </row>
    <row r="12" spans="1:43" x14ac:dyDescent="0.2">
      <c r="A12" s="25" t="s">
        <v>22</v>
      </c>
      <c r="B12" s="42">
        <v>39695.692999999999</v>
      </c>
      <c r="C12" s="46">
        <v>39599.955999999998</v>
      </c>
      <c r="D12" s="44">
        <v>40144.315999999999</v>
      </c>
      <c r="E12" s="57"/>
      <c r="F12" s="57"/>
      <c r="G12" s="42"/>
      <c r="H12" s="46">
        <v>34228.106</v>
      </c>
      <c r="I12" s="46">
        <v>32785.063000000002</v>
      </c>
      <c r="J12" s="44">
        <v>29840.867999999999</v>
      </c>
      <c r="L12" s="48">
        <v>6935.692</v>
      </c>
      <c r="M12" s="49">
        <v>6839.1559999999999</v>
      </c>
      <c r="N12" s="50">
        <v>6998.6930000000002</v>
      </c>
      <c r="O12" s="57"/>
      <c r="P12" s="57"/>
      <c r="Q12" s="58"/>
      <c r="R12" s="49">
        <v>4661.3410000000003</v>
      </c>
      <c r="S12" s="49">
        <v>4731.3059999999996</v>
      </c>
      <c r="T12" s="50">
        <v>4374.491</v>
      </c>
      <c r="U12" s="34"/>
      <c r="W12" s="35"/>
      <c r="X12" s="34" t="s">
        <v>23</v>
      </c>
      <c r="Y12" s="37">
        <f t="shared" si="0"/>
        <v>39813.321666666663</v>
      </c>
      <c r="Z12" s="38">
        <f t="shared" si="1"/>
        <v>32284.679</v>
      </c>
      <c r="AA12" s="56">
        <f t="shared" si="2"/>
        <v>-18.909858186914231</v>
      </c>
      <c r="AB12" s="37">
        <f t="shared" si="3"/>
        <v>6924.5136666666667</v>
      </c>
      <c r="AC12" s="38">
        <f t="shared" si="4"/>
        <v>4589.0460000000003</v>
      </c>
      <c r="AD12" s="56">
        <f>(AC12-AB12)/AB12*100</f>
        <v>-33.727533500427292</v>
      </c>
      <c r="AG12" s="34" t="s">
        <v>24</v>
      </c>
      <c r="AH12" s="53">
        <v>32174.451000000001</v>
      </c>
      <c r="AI12" s="54">
        <v>3285.645</v>
      </c>
      <c r="AJ12" s="53">
        <v>32090.32</v>
      </c>
      <c r="AK12" s="54">
        <v>3151.3489999999997</v>
      </c>
    </row>
    <row r="13" spans="1:43" x14ac:dyDescent="0.2">
      <c r="A13" s="25" t="s">
        <v>25</v>
      </c>
      <c r="B13" s="26">
        <v>6790.1419999999998</v>
      </c>
      <c r="C13" s="27">
        <v>7081.9380000000001</v>
      </c>
      <c r="D13" s="28">
        <v>6959.4040000000005</v>
      </c>
      <c r="E13" s="33"/>
      <c r="F13" s="33"/>
      <c r="G13" s="26"/>
      <c r="H13" s="27">
        <v>7406.7060000000001</v>
      </c>
      <c r="I13" s="59">
        <v>7084.9210000000003</v>
      </c>
      <c r="J13" s="28">
        <v>7177.9380000000001</v>
      </c>
      <c r="L13" s="30">
        <v>373.00099999999998</v>
      </c>
      <c r="M13" s="31">
        <v>363.97199999999998</v>
      </c>
      <c r="N13" s="32">
        <v>393.29300000000001</v>
      </c>
      <c r="O13" s="33"/>
      <c r="P13" s="33"/>
      <c r="Q13" s="30"/>
      <c r="R13" s="31">
        <v>726.63800000000003</v>
      </c>
      <c r="S13" s="31">
        <v>740.68399999999997</v>
      </c>
      <c r="T13" s="32">
        <v>716.66499999999996</v>
      </c>
      <c r="U13" s="34"/>
      <c r="W13" s="35"/>
      <c r="X13" s="34" t="s">
        <v>26</v>
      </c>
      <c r="Y13" s="37">
        <f t="shared" si="0"/>
        <v>6943.8280000000004</v>
      </c>
      <c r="Z13" s="38">
        <f t="shared" si="1"/>
        <v>7223.1883333333344</v>
      </c>
      <c r="AA13" s="56">
        <f t="shared" si="2"/>
        <v>4.023145926617623</v>
      </c>
      <c r="AB13" s="37">
        <f t="shared" si="3"/>
        <v>376.75533333333334</v>
      </c>
      <c r="AC13" s="38">
        <f t="shared" si="4"/>
        <v>727.99566666666669</v>
      </c>
      <c r="AD13" s="56">
        <f t="shared" si="5"/>
        <v>93.227700382033959</v>
      </c>
      <c r="AJ13" s="60">
        <f>SUM(AJ8:AJ12)</f>
        <v>873406.64599999995</v>
      </c>
      <c r="AK13" s="60">
        <f>SUM(AK8:AK12)</f>
        <v>107949.48400000001</v>
      </c>
    </row>
    <row r="14" spans="1:43" x14ac:dyDescent="0.2">
      <c r="A14" s="25" t="s">
        <v>27</v>
      </c>
      <c r="B14" s="42">
        <v>17982.519</v>
      </c>
      <c r="C14" s="46">
        <v>18873.841</v>
      </c>
      <c r="D14" s="61">
        <v>18503.634999999998</v>
      </c>
      <c r="E14" s="57"/>
      <c r="F14" s="57"/>
      <c r="G14" s="62"/>
      <c r="H14" s="46">
        <v>16703.415000000001</v>
      </c>
      <c r="I14" s="46">
        <v>15639.025</v>
      </c>
      <c r="J14" s="44">
        <v>14927.847</v>
      </c>
      <c r="L14" s="48">
        <v>3630.1849999999999</v>
      </c>
      <c r="M14" s="49">
        <v>3782.797</v>
      </c>
      <c r="N14" s="50">
        <v>4101.2669999999998</v>
      </c>
      <c r="O14" s="57"/>
      <c r="P14" s="57"/>
      <c r="Q14" s="48"/>
      <c r="R14" s="49">
        <v>3198.5309999999999</v>
      </c>
      <c r="S14" s="49">
        <v>2953.6030000000001</v>
      </c>
      <c r="T14" s="50">
        <v>2792.864</v>
      </c>
      <c r="U14" s="34"/>
      <c r="W14" s="35"/>
      <c r="X14" s="34" t="s">
        <v>28</v>
      </c>
      <c r="Y14" s="37">
        <f t="shared" si="0"/>
        <v>18453.331666666665</v>
      </c>
      <c r="Z14" s="38">
        <f t="shared" si="1"/>
        <v>15756.762333333334</v>
      </c>
      <c r="AA14" s="56">
        <f t="shared" si="2"/>
        <v>-14.612913169518881</v>
      </c>
      <c r="AB14" s="37">
        <f t="shared" si="3"/>
        <v>3838.0830000000001</v>
      </c>
      <c r="AC14" s="38">
        <f t="shared" si="4"/>
        <v>2981.6659999999997</v>
      </c>
      <c r="AD14" s="56">
        <f t="shared" si="5"/>
        <v>-22.313665441836466</v>
      </c>
    </row>
    <row r="15" spans="1:43" x14ac:dyDescent="0.2">
      <c r="A15" s="25" t="s">
        <v>29</v>
      </c>
      <c r="B15" s="26">
        <v>3683.3589999999999</v>
      </c>
      <c r="C15" s="27">
        <v>3645.32</v>
      </c>
      <c r="D15" s="28">
        <v>3465.9569999999999</v>
      </c>
      <c r="E15" s="33"/>
      <c r="F15" s="33"/>
      <c r="G15" s="26"/>
      <c r="H15" s="27">
        <v>3783.1880000000001</v>
      </c>
      <c r="I15" s="27">
        <v>3609.13</v>
      </c>
      <c r="J15" s="28">
        <v>3453.2559999999999</v>
      </c>
      <c r="L15" s="30">
        <v>147.005</v>
      </c>
      <c r="M15" s="31">
        <v>160.851</v>
      </c>
      <c r="N15" s="32">
        <v>149.303</v>
      </c>
      <c r="O15" s="33"/>
      <c r="P15" s="33"/>
      <c r="Q15" s="63"/>
      <c r="R15" s="64">
        <v>187.55</v>
      </c>
      <c r="S15" s="64">
        <v>137.26400000000001</v>
      </c>
      <c r="T15" s="32">
        <v>132.84200000000001</v>
      </c>
      <c r="U15" s="34"/>
      <c r="W15" s="35"/>
      <c r="X15" s="34" t="s">
        <v>30</v>
      </c>
      <c r="Y15" s="37">
        <f t="shared" si="0"/>
        <v>3598.212</v>
      </c>
      <c r="Z15" s="38">
        <f t="shared" si="1"/>
        <v>3615.1913333333337</v>
      </c>
      <c r="AA15" s="56">
        <f t="shared" si="2"/>
        <v>0.47188251646466828</v>
      </c>
      <c r="AB15" s="37">
        <f t="shared" si="3"/>
        <v>152.38633333333334</v>
      </c>
      <c r="AC15" s="38">
        <f t="shared" si="4"/>
        <v>152.55200000000002</v>
      </c>
      <c r="AD15" s="56">
        <f t="shared" si="5"/>
        <v>0.10871491100471445</v>
      </c>
      <c r="AG15" s="65"/>
      <c r="AL15" s="66" t="s">
        <v>31</v>
      </c>
    </row>
    <row r="16" spans="1:43" x14ac:dyDescent="0.2">
      <c r="A16" s="25" t="s">
        <v>32</v>
      </c>
      <c r="B16" s="42">
        <v>26866.55</v>
      </c>
      <c r="C16" s="46">
        <v>28137.717000000001</v>
      </c>
      <c r="D16" s="44">
        <v>27558.677</v>
      </c>
      <c r="E16" s="57"/>
      <c r="F16" s="57"/>
      <c r="G16" s="42"/>
      <c r="H16" s="46">
        <v>28170.938999999998</v>
      </c>
      <c r="I16" s="43">
        <v>27628.145</v>
      </c>
      <c r="J16" s="61">
        <v>26557.687999999998</v>
      </c>
      <c r="L16" s="48">
        <v>2784.4450000000002</v>
      </c>
      <c r="M16" s="49">
        <v>2820.8009999999999</v>
      </c>
      <c r="N16" s="50">
        <v>2842.078</v>
      </c>
      <c r="O16" s="57"/>
      <c r="P16" s="57"/>
      <c r="Q16" s="48"/>
      <c r="R16" s="67">
        <v>2878.748</v>
      </c>
      <c r="S16" s="49">
        <v>2826.2750000000001</v>
      </c>
      <c r="T16" s="50">
        <v>2746.212</v>
      </c>
      <c r="U16" s="34"/>
      <c r="W16" s="35"/>
      <c r="X16" s="34" t="s">
        <v>33</v>
      </c>
      <c r="Y16" s="37">
        <f t="shared" si="0"/>
        <v>27520.981333333333</v>
      </c>
      <c r="Z16" s="38">
        <f t="shared" si="1"/>
        <v>27452.257333333331</v>
      </c>
      <c r="AA16" s="56">
        <f t="shared" si="2"/>
        <v>-0.24971493264581984</v>
      </c>
      <c r="AB16" s="37">
        <f t="shared" si="3"/>
        <v>2815.7746666666667</v>
      </c>
      <c r="AC16" s="38">
        <f t="shared" si="4"/>
        <v>2817.0783333333334</v>
      </c>
      <c r="AD16" s="56">
        <f t="shared" si="5"/>
        <v>4.6298685832342389E-2</v>
      </c>
    </row>
    <row r="17" spans="1:38" x14ac:dyDescent="0.2">
      <c r="A17" s="25" t="s">
        <v>34</v>
      </c>
      <c r="B17" s="26">
        <v>28522.202000000001</v>
      </c>
      <c r="C17" s="27">
        <v>28381.694</v>
      </c>
      <c r="D17" s="28">
        <v>29811.161</v>
      </c>
      <c r="E17" s="33"/>
      <c r="F17" s="33"/>
      <c r="G17" s="26"/>
      <c r="H17" s="27">
        <v>32138.666000000001</v>
      </c>
      <c r="I17" s="27">
        <v>29224.144</v>
      </c>
      <c r="J17" s="55">
        <v>29264.025000000001</v>
      </c>
      <c r="L17" s="30">
        <v>2402.902</v>
      </c>
      <c r="M17" s="31">
        <v>2479.5390000000002</v>
      </c>
      <c r="N17" s="32">
        <v>2572.8789999999999</v>
      </c>
      <c r="O17" s="33"/>
      <c r="P17" s="33"/>
      <c r="Q17" s="30"/>
      <c r="R17" s="31">
        <v>2548.33</v>
      </c>
      <c r="S17" s="64">
        <v>2289.0419999999999</v>
      </c>
      <c r="T17" s="32">
        <v>2140.721</v>
      </c>
      <c r="U17" s="34"/>
      <c r="W17" s="35"/>
      <c r="X17" s="34" t="s">
        <v>35</v>
      </c>
      <c r="Y17" s="37">
        <f t="shared" si="0"/>
        <v>28905.019</v>
      </c>
      <c r="Z17" s="38">
        <f t="shared" si="1"/>
        <v>30208.944999999996</v>
      </c>
      <c r="AA17" s="56">
        <f t="shared" si="2"/>
        <v>4.5110712433712497</v>
      </c>
      <c r="AB17" s="37">
        <f t="shared" si="3"/>
        <v>2485.106666666667</v>
      </c>
      <c r="AC17" s="38">
        <f t="shared" si="4"/>
        <v>2326.0309999999995</v>
      </c>
      <c r="AD17" s="56">
        <f t="shared" si="5"/>
        <v>-6.401160513566186</v>
      </c>
    </row>
    <row r="18" spans="1:38" x14ac:dyDescent="0.2">
      <c r="A18" s="25" t="s">
        <v>36</v>
      </c>
      <c r="B18" s="42">
        <v>5415.3419999999996</v>
      </c>
      <c r="C18" s="46">
        <v>5709.1059999999998</v>
      </c>
      <c r="D18" s="44">
        <v>5970.2049999999999</v>
      </c>
      <c r="E18" s="57"/>
      <c r="F18" s="57"/>
      <c r="G18" s="42"/>
      <c r="H18" s="46">
        <v>9188.5679999999993</v>
      </c>
      <c r="I18" s="46">
        <v>8799.2109999999993</v>
      </c>
      <c r="J18" s="44">
        <v>8607.16</v>
      </c>
      <c r="L18" s="48">
        <v>182.88900000000001</v>
      </c>
      <c r="M18" s="49">
        <v>177.47200000000001</v>
      </c>
      <c r="N18" s="50">
        <v>190.45599999999999</v>
      </c>
      <c r="O18" s="57"/>
      <c r="P18" s="57"/>
      <c r="Q18" s="58"/>
      <c r="R18" s="49">
        <v>436.95600000000002</v>
      </c>
      <c r="S18" s="49">
        <v>416.03399999999999</v>
      </c>
      <c r="T18" s="50">
        <v>405.89299999999997</v>
      </c>
      <c r="U18" s="34"/>
      <c r="W18" s="35"/>
      <c r="X18" s="34" t="s">
        <v>37</v>
      </c>
      <c r="Y18" s="37">
        <f t="shared" si="0"/>
        <v>5698.2176666666664</v>
      </c>
      <c r="Z18" s="38">
        <f t="shared" si="1"/>
        <v>8864.9796666666662</v>
      </c>
      <c r="AA18" s="56">
        <f t="shared" si="2"/>
        <v>55.574605696880774</v>
      </c>
      <c r="AB18" s="37">
        <f t="shared" si="3"/>
        <v>183.60566666666668</v>
      </c>
      <c r="AC18" s="38">
        <f t="shared" si="4"/>
        <v>419.6276666666667</v>
      </c>
      <c r="AD18" s="56">
        <f t="shared" si="5"/>
        <v>128.54832004095735</v>
      </c>
    </row>
    <row r="19" spans="1:38" x14ac:dyDescent="0.2">
      <c r="A19" s="25" t="s">
        <v>38</v>
      </c>
      <c r="B19" s="26">
        <v>6112.5479999999998</v>
      </c>
      <c r="C19" s="27">
        <v>6154.5990000000002</v>
      </c>
      <c r="D19" s="28">
        <v>5697.1719999999996</v>
      </c>
      <c r="E19" s="33"/>
      <c r="F19" s="33"/>
      <c r="G19" s="68"/>
      <c r="H19" s="27">
        <v>10092.275</v>
      </c>
      <c r="I19" s="27">
        <v>9820.9830000000002</v>
      </c>
      <c r="J19" s="28">
        <v>9681.634</v>
      </c>
      <c r="L19" s="30">
        <v>202.23599999999999</v>
      </c>
      <c r="M19" s="31">
        <v>203.989</v>
      </c>
      <c r="N19" s="32">
        <v>195.381</v>
      </c>
      <c r="O19" s="33"/>
      <c r="P19" s="33"/>
      <c r="Q19" s="30"/>
      <c r="R19" s="31">
        <v>581.21400000000006</v>
      </c>
      <c r="S19" s="31">
        <v>547.97400000000005</v>
      </c>
      <c r="T19" s="32">
        <v>532.38599999999997</v>
      </c>
      <c r="U19" s="34"/>
      <c r="W19" s="35"/>
      <c r="X19" s="34" t="s">
        <v>39</v>
      </c>
      <c r="Y19" s="37">
        <f t="shared" si="0"/>
        <v>5988.1063333333332</v>
      </c>
      <c r="Z19" s="38">
        <f t="shared" si="1"/>
        <v>9864.9639999999999</v>
      </c>
      <c r="AA19" s="56">
        <f t="shared" si="2"/>
        <v>64.742632325778686</v>
      </c>
      <c r="AB19" s="37">
        <f t="shared" si="3"/>
        <v>200.53533333333334</v>
      </c>
      <c r="AC19" s="38">
        <f t="shared" si="4"/>
        <v>553.85800000000006</v>
      </c>
      <c r="AD19" s="56">
        <f t="shared" si="5"/>
        <v>176.18973215027776</v>
      </c>
    </row>
    <row r="20" spans="1:38" x14ac:dyDescent="0.2">
      <c r="A20" s="25" t="s">
        <v>40</v>
      </c>
      <c r="B20" s="42">
        <v>9448.4009999999998</v>
      </c>
      <c r="C20" s="46">
        <v>9499.4480000000003</v>
      </c>
      <c r="D20" s="61">
        <v>9385.1239999999998</v>
      </c>
      <c r="E20" s="57"/>
      <c r="F20" s="57"/>
      <c r="G20" s="42"/>
      <c r="H20" s="46">
        <v>3423.134</v>
      </c>
      <c r="I20" s="46">
        <v>3138.1109999999999</v>
      </c>
      <c r="J20" s="44">
        <v>2881.8429999999998</v>
      </c>
      <c r="L20" s="48">
        <v>2461.297</v>
      </c>
      <c r="M20" s="49">
        <v>2360.2829999999999</v>
      </c>
      <c r="N20" s="50">
        <v>2402.6950000000002</v>
      </c>
      <c r="O20" s="57"/>
      <c r="P20" s="57"/>
      <c r="Q20" s="48"/>
      <c r="R20" s="49">
        <v>1090.597</v>
      </c>
      <c r="S20" s="49">
        <v>1007.546</v>
      </c>
      <c r="T20" s="50">
        <v>946.12300000000005</v>
      </c>
      <c r="U20" s="34"/>
      <c r="W20" s="35"/>
      <c r="X20" s="34" t="s">
        <v>41</v>
      </c>
      <c r="Y20" s="37">
        <f t="shared" si="0"/>
        <v>9444.3243333333339</v>
      </c>
      <c r="Z20" s="38">
        <f t="shared" si="1"/>
        <v>3147.6959999999999</v>
      </c>
      <c r="AA20" s="56">
        <f t="shared" si="2"/>
        <v>-66.671030251572972</v>
      </c>
      <c r="AB20" s="37">
        <f t="shared" si="3"/>
        <v>2408.0916666666667</v>
      </c>
      <c r="AC20" s="38">
        <f t="shared" si="4"/>
        <v>1014.7553333333334</v>
      </c>
      <c r="AD20" s="56">
        <f t="shared" si="5"/>
        <v>-57.860601928913283</v>
      </c>
    </row>
    <row r="21" spans="1:38" x14ac:dyDescent="0.2">
      <c r="A21" s="25" t="s">
        <v>42</v>
      </c>
      <c r="B21" s="68">
        <v>22700.508000000002</v>
      </c>
      <c r="C21" s="27">
        <v>24167.092000000001</v>
      </c>
      <c r="D21" s="28">
        <v>24626.508999999998</v>
      </c>
      <c r="E21" s="33"/>
      <c r="F21" s="33"/>
      <c r="G21" s="26"/>
      <c r="H21" s="27">
        <v>10339.838</v>
      </c>
      <c r="I21" s="27">
        <v>11565.535</v>
      </c>
      <c r="J21" s="28">
        <v>9123.4330000000009</v>
      </c>
      <c r="L21" s="30">
        <v>1918.627</v>
      </c>
      <c r="M21" s="31">
        <v>2246.1819999999998</v>
      </c>
      <c r="N21" s="32">
        <v>2208.7260000000001</v>
      </c>
      <c r="O21" s="33"/>
      <c r="P21" s="33"/>
      <c r="Q21" s="63"/>
      <c r="R21" s="31">
        <v>1399.85</v>
      </c>
      <c r="S21" s="64">
        <v>1289.2090000000001</v>
      </c>
      <c r="T21" s="32">
        <v>1230.3320000000001</v>
      </c>
      <c r="U21" s="34"/>
      <c r="W21" s="35"/>
      <c r="X21" s="34" t="s">
        <v>43</v>
      </c>
      <c r="Y21" s="37">
        <f t="shared" si="0"/>
        <v>23831.369666666666</v>
      </c>
      <c r="Z21" s="38">
        <f t="shared" si="1"/>
        <v>10342.935333333333</v>
      </c>
      <c r="AA21" s="56">
        <f t="shared" si="2"/>
        <v>-56.599492693866573</v>
      </c>
      <c r="AB21" s="37">
        <f t="shared" si="3"/>
        <v>2124.5116666666668</v>
      </c>
      <c r="AC21" s="38">
        <f t="shared" si="4"/>
        <v>1306.4636666666668</v>
      </c>
      <c r="AD21" s="56">
        <f t="shared" si="5"/>
        <v>-38.50522512232223</v>
      </c>
    </row>
    <row r="22" spans="1:38" x14ac:dyDescent="0.2">
      <c r="A22" s="25" t="s">
        <v>44</v>
      </c>
      <c r="B22" s="42">
        <v>235854.155</v>
      </c>
      <c r="C22" s="46">
        <v>243582.11499999999</v>
      </c>
      <c r="D22" s="44">
        <v>247393.147</v>
      </c>
      <c r="E22" s="45"/>
      <c r="F22" s="45"/>
      <c r="G22" s="42"/>
      <c r="H22" s="46">
        <v>272637.03000000003</v>
      </c>
      <c r="I22" s="46">
        <v>280598.28700000001</v>
      </c>
      <c r="J22" s="47">
        <v>279327.848</v>
      </c>
      <c r="L22" s="48">
        <v>36615.440999999999</v>
      </c>
      <c r="M22" s="49">
        <v>37229.599999999999</v>
      </c>
      <c r="N22" s="69">
        <v>37753.235999999997</v>
      </c>
      <c r="O22" s="45"/>
      <c r="P22" s="45"/>
      <c r="Q22" s="48"/>
      <c r="R22" s="49">
        <v>34801.760999999999</v>
      </c>
      <c r="S22" s="49">
        <v>36684.754000000001</v>
      </c>
      <c r="T22" s="51">
        <v>37105.506999999998</v>
      </c>
      <c r="U22" s="34" t="s">
        <v>15</v>
      </c>
      <c r="W22" s="52"/>
      <c r="X22" s="36" t="s">
        <v>45</v>
      </c>
      <c r="Y22" s="37">
        <f t="shared" si="0"/>
        <v>242276.47233333334</v>
      </c>
      <c r="Z22" s="38">
        <f t="shared" si="1"/>
        <v>277521.05499999999</v>
      </c>
      <c r="AA22" s="39">
        <f t="shared" si="2"/>
        <v>14.547257654542614</v>
      </c>
      <c r="AB22" s="37">
        <f t="shared" si="3"/>
        <v>37199.42566666667</v>
      </c>
      <c r="AC22" s="38">
        <f t="shared" si="4"/>
        <v>36197.340666666663</v>
      </c>
      <c r="AD22" s="40">
        <f t="shared" si="5"/>
        <v>-2.6938184717672828</v>
      </c>
    </row>
    <row r="23" spans="1:38" x14ac:dyDescent="0.2">
      <c r="A23" s="25" t="s">
        <v>46</v>
      </c>
      <c r="B23" s="26">
        <v>7454.7280000000001</v>
      </c>
      <c r="C23" s="27">
        <v>7598.0010000000002</v>
      </c>
      <c r="D23" s="28">
        <v>7714.9870000000001</v>
      </c>
      <c r="E23" s="33"/>
      <c r="F23" s="33"/>
      <c r="G23" s="26"/>
      <c r="H23" s="27">
        <v>5216.67</v>
      </c>
      <c r="I23" s="27">
        <v>5119.6639999999998</v>
      </c>
      <c r="J23" s="28">
        <v>5191.7430000000004</v>
      </c>
      <c r="L23" s="30">
        <v>595.529</v>
      </c>
      <c r="M23" s="31">
        <v>595.64300000000003</v>
      </c>
      <c r="N23" s="32">
        <v>607.22299999999996</v>
      </c>
      <c r="O23" s="33"/>
      <c r="P23" s="33"/>
      <c r="Q23" s="30"/>
      <c r="R23" s="31">
        <v>483.90499999999997</v>
      </c>
      <c r="S23" s="31">
        <v>490.78300000000002</v>
      </c>
      <c r="T23" s="32">
        <v>543.23199999999997</v>
      </c>
      <c r="W23" s="35"/>
      <c r="X23" s="34" t="s">
        <v>47</v>
      </c>
      <c r="Y23" s="37">
        <f t="shared" si="0"/>
        <v>7589.2386666666671</v>
      </c>
      <c r="Z23" s="38">
        <f t="shared" si="1"/>
        <v>5176.0256666666664</v>
      </c>
      <c r="AA23" s="56">
        <f t="shared" si="2"/>
        <v>-31.797827239236476</v>
      </c>
      <c r="AB23" s="37">
        <f t="shared" si="3"/>
        <v>599.46500000000003</v>
      </c>
      <c r="AC23" s="38">
        <f t="shared" si="4"/>
        <v>505.97333333333336</v>
      </c>
      <c r="AD23" s="56">
        <f t="shared" si="5"/>
        <v>-15.595850744691795</v>
      </c>
    </row>
    <row r="24" spans="1:38" x14ac:dyDescent="0.2">
      <c r="A24" s="25" t="s">
        <v>48</v>
      </c>
      <c r="B24" s="42">
        <v>218000.448</v>
      </c>
      <c r="C24" s="46">
        <v>224775.91099999999</v>
      </c>
      <c r="D24" s="44">
        <v>228375.13699999999</v>
      </c>
      <c r="E24" s="57"/>
      <c r="F24" s="57"/>
      <c r="G24" s="42"/>
      <c r="H24" s="46">
        <v>257095.845</v>
      </c>
      <c r="I24" s="46">
        <v>263184.951</v>
      </c>
      <c r="J24" s="44">
        <v>262121.717</v>
      </c>
      <c r="L24" s="48">
        <v>34743.061999999998</v>
      </c>
      <c r="M24" s="49">
        <v>34938.887000000002</v>
      </c>
      <c r="N24" s="50">
        <v>35418.775999999998</v>
      </c>
      <c r="O24" s="57"/>
      <c r="P24" s="57"/>
      <c r="Q24" s="58"/>
      <c r="R24" s="49">
        <v>32687.837</v>
      </c>
      <c r="S24" s="49">
        <v>34260.078999999998</v>
      </c>
      <c r="T24" s="50">
        <v>34588.707999999999</v>
      </c>
      <c r="U24" s="34"/>
      <c r="W24" s="35"/>
      <c r="X24" s="34" t="s">
        <v>49</v>
      </c>
      <c r="Y24" s="37">
        <f t="shared" si="0"/>
        <v>223717.16533333334</v>
      </c>
      <c r="Z24" s="38">
        <f t="shared" si="1"/>
        <v>260800.83766666669</v>
      </c>
      <c r="AA24" s="56">
        <f t="shared" si="2"/>
        <v>16.57614080621822</v>
      </c>
      <c r="AB24" s="37">
        <f t="shared" si="3"/>
        <v>35033.574999999997</v>
      </c>
      <c r="AC24" s="38">
        <f t="shared" si="4"/>
        <v>33845.541333333334</v>
      </c>
      <c r="AD24" s="56">
        <f t="shared" si="5"/>
        <v>-3.3911288433072069</v>
      </c>
    </row>
    <row r="25" spans="1:38" x14ac:dyDescent="0.2">
      <c r="A25" s="25" t="s">
        <v>50</v>
      </c>
      <c r="B25" s="26">
        <v>4264.0020000000004</v>
      </c>
      <c r="C25" s="27">
        <v>4568.1989999999996</v>
      </c>
      <c r="D25" s="28">
        <v>4855.8370000000004</v>
      </c>
      <c r="E25" s="33"/>
      <c r="F25" s="33"/>
      <c r="G25" s="26"/>
      <c r="H25" s="27">
        <v>4111.9530000000004</v>
      </c>
      <c r="I25" s="27">
        <v>5966.6220000000003</v>
      </c>
      <c r="J25" s="28">
        <v>6212.6930000000002</v>
      </c>
      <c r="L25" s="63">
        <v>465.39100000000002</v>
      </c>
      <c r="M25" s="31">
        <v>503.392</v>
      </c>
      <c r="N25" s="32">
        <v>524.00400000000002</v>
      </c>
      <c r="O25" s="29"/>
      <c r="P25" s="33"/>
      <c r="Q25" s="30"/>
      <c r="R25" s="31">
        <v>472.37200000000001</v>
      </c>
      <c r="S25" s="31">
        <v>814.23599999999999</v>
      </c>
      <c r="T25" s="32">
        <v>1010.359</v>
      </c>
      <c r="U25" s="34"/>
      <c r="W25" s="35"/>
      <c r="X25" s="34" t="s">
        <v>51</v>
      </c>
      <c r="Y25" s="37">
        <f t="shared" si="0"/>
        <v>4562.6793333333335</v>
      </c>
      <c r="Z25" s="38">
        <f t="shared" si="1"/>
        <v>5430.4226666666664</v>
      </c>
      <c r="AA25" s="56">
        <f t="shared" si="2"/>
        <v>19.018284431998207</v>
      </c>
      <c r="AB25" s="37">
        <f t="shared" si="3"/>
        <v>497.59566666666666</v>
      </c>
      <c r="AC25" s="38">
        <f t="shared" si="4"/>
        <v>765.65566666666666</v>
      </c>
      <c r="AD25" s="56">
        <f>(AC25-AB25)/AB25*100</f>
        <v>53.871047912394729</v>
      </c>
    </row>
    <row r="26" spans="1:38" x14ac:dyDescent="0.2">
      <c r="A26" s="25" t="s">
        <v>52</v>
      </c>
      <c r="B26" s="42">
        <v>5085.4080000000004</v>
      </c>
      <c r="C26" s="46">
        <v>5561.4530000000004</v>
      </c>
      <c r="D26" s="44">
        <v>5368.201</v>
      </c>
      <c r="E26" s="57"/>
      <c r="F26" s="57"/>
      <c r="G26" s="42"/>
      <c r="H26" s="46">
        <v>4002.7</v>
      </c>
      <c r="I26" s="46">
        <v>4162.5</v>
      </c>
      <c r="J26" s="44">
        <v>3938.1869999999999</v>
      </c>
      <c r="L26" s="48">
        <v>449.62700000000001</v>
      </c>
      <c r="M26" s="49">
        <v>827.87800000000004</v>
      </c>
      <c r="N26" s="50">
        <v>831.78099999999995</v>
      </c>
      <c r="O26" s="57"/>
      <c r="P26" s="57"/>
      <c r="Q26" s="48"/>
      <c r="R26" s="49">
        <v>538.07000000000005</v>
      </c>
      <c r="S26" s="67">
        <v>531.57000000000005</v>
      </c>
      <c r="T26" s="69">
        <v>513.61599999999999</v>
      </c>
      <c r="U26" s="34"/>
      <c r="W26" s="35"/>
      <c r="X26" s="34" t="s">
        <v>53</v>
      </c>
      <c r="Y26" s="37">
        <f t="shared" si="0"/>
        <v>5338.3540000000003</v>
      </c>
      <c r="Z26" s="38">
        <f t="shared" si="1"/>
        <v>4034.4623333333329</v>
      </c>
      <c r="AA26" s="56">
        <f t="shared" si="2"/>
        <v>-24.424975688511239</v>
      </c>
      <c r="AB26" s="37">
        <f t="shared" si="3"/>
        <v>703.09533333333331</v>
      </c>
      <c r="AC26" s="38">
        <f t="shared" si="4"/>
        <v>527.75200000000007</v>
      </c>
      <c r="AD26" s="56">
        <f t="shared" si="5"/>
        <v>-24.938770749912518</v>
      </c>
    </row>
    <row r="27" spans="1:38" x14ac:dyDescent="0.2">
      <c r="A27" s="25" t="s">
        <v>54</v>
      </c>
      <c r="B27" s="26">
        <v>223.34</v>
      </c>
      <c r="C27" s="59">
        <v>288.62599999999998</v>
      </c>
      <c r="D27" s="28">
        <v>303.52</v>
      </c>
      <c r="E27" s="33"/>
      <c r="F27" s="33"/>
      <c r="G27" s="26"/>
      <c r="H27" s="27">
        <v>1593.9690000000001</v>
      </c>
      <c r="I27" s="27">
        <v>1584.89</v>
      </c>
      <c r="J27" s="55">
        <v>1324.712</v>
      </c>
      <c r="L27" s="30">
        <v>41.186999999999998</v>
      </c>
      <c r="M27" s="31">
        <v>40.326999999999998</v>
      </c>
      <c r="N27" s="32">
        <v>33.619999999999997</v>
      </c>
      <c r="O27" s="33"/>
      <c r="P27" s="33"/>
      <c r="Q27" s="30"/>
      <c r="R27" s="64">
        <v>381.54899999999998</v>
      </c>
      <c r="S27" s="31">
        <v>372.233</v>
      </c>
      <c r="T27" s="32">
        <v>317.41500000000002</v>
      </c>
      <c r="U27" s="34"/>
      <c r="W27" s="35"/>
      <c r="X27" s="34" t="s">
        <v>55</v>
      </c>
      <c r="Y27" s="37">
        <f t="shared" si="0"/>
        <v>271.82866666666666</v>
      </c>
      <c r="Z27" s="38">
        <f t="shared" si="1"/>
        <v>1501.1903333333332</v>
      </c>
      <c r="AA27" s="56">
        <f t="shared" si="2"/>
        <v>452.2560779706825</v>
      </c>
      <c r="AB27" s="37">
        <f t="shared" si="3"/>
        <v>38.377999999999993</v>
      </c>
      <c r="AC27" s="38">
        <f t="shared" si="4"/>
        <v>357.06566666666663</v>
      </c>
      <c r="AD27" s="56">
        <f t="shared" si="5"/>
        <v>830.39154376639408</v>
      </c>
    </row>
    <row r="28" spans="1:38" x14ac:dyDescent="0.2">
      <c r="A28" s="25" t="s">
        <v>56</v>
      </c>
      <c r="B28" s="42">
        <v>826.221</v>
      </c>
      <c r="C28" s="46">
        <v>789.92600000000004</v>
      </c>
      <c r="D28" s="44">
        <v>775.46799999999996</v>
      </c>
      <c r="E28" s="57"/>
      <c r="F28" s="57"/>
      <c r="G28" s="42"/>
      <c r="H28" s="46">
        <v>615.88900000000001</v>
      </c>
      <c r="I28" s="46">
        <v>579.66300000000001</v>
      </c>
      <c r="J28" s="44">
        <v>538.80200000000002</v>
      </c>
      <c r="L28" s="48">
        <v>320.64600000000002</v>
      </c>
      <c r="M28" s="49">
        <v>323.47399999999999</v>
      </c>
      <c r="N28" s="50">
        <v>337.83300000000003</v>
      </c>
      <c r="O28" s="57"/>
      <c r="P28" s="57"/>
      <c r="Q28" s="48"/>
      <c r="R28" s="67">
        <v>238.02799999999999</v>
      </c>
      <c r="S28" s="49">
        <v>215.85300000000001</v>
      </c>
      <c r="T28" s="50">
        <v>132.17699999999999</v>
      </c>
      <c r="U28" s="34"/>
      <c r="W28" s="35"/>
      <c r="X28" s="34" t="s">
        <v>43</v>
      </c>
      <c r="Y28" s="37">
        <f t="shared" si="0"/>
        <v>797.20499999999993</v>
      </c>
      <c r="Z28" s="38">
        <f t="shared" si="1"/>
        <v>578.11800000000005</v>
      </c>
      <c r="AA28" s="56">
        <f t="shared" si="2"/>
        <v>-27.481889852672765</v>
      </c>
      <c r="AB28" s="37">
        <f t="shared" si="3"/>
        <v>327.31766666666664</v>
      </c>
      <c r="AC28" s="38">
        <f t="shared" si="4"/>
        <v>195.35266666666666</v>
      </c>
      <c r="AD28" s="56">
        <f t="shared" si="5"/>
        <v>-40.317102753390429</v>
      </c>
    </row>
    <row r="29" spans="1:38" x14ac:dyDescent="0.2">
      <c r="A29" s="25" t="s">
        <v>57</v>
      </c>
      <c r="B29" s="26">
        <v>385055.29300000001</v>
      </c>
      <c r="C29" s="27">
        <v>415763.81099999999</v>
      </c>
      <c r="D29" s="28">
        <v>400150.092</v>
      </c>
      <c r="E29" s="70"/>
      <c r="F29" s="70"/>
      <c r="G29" s="26"/>
      <c r="H29" s="27">
        <v>425493.61499999999</v>
      </c>
      <c r="I29" s="27">
        <v>395575.40899999999</v>
      </c>
      <c r="J29" s="28">
        <v>379348.55699999997</v>
      </c>
      <c r="L29" s="30">
        <v>39985.366999999998</v>
      </c>
      <c r="M29" s="31">
        <v>40897.847000000002</v>
      </c>
      <c r="N29" s="32">
        <v>40163.163999999997</v>
      </c>
      <c r="O29" s="70"/>
      <c r="P29" s="70"/>
      <c r="Q29" s="30"/>
      <c r="R29" s="31">
        <v>53483.947999999997</v>
      </c>
      <c r="S29" s="31">
        <v>49466.368999999999</v>
      </c>
      <c r="T29" s="32">
        <v>47341.665000000001</v>
      </c>
      <c r="U29" s="34"/>
      <c r="W29" s="52"/>
      <c r="X29" s="36" t="s">
        <v>58</v>
      </c>
      <c r="Y29" s="37">
        <f t="shared" si="0"/>
        <v>400323.06533333333</v>
      </c>
      <c r="Z29" s="38">
        <f t="shared" si="1"/>
        <v>400139.19366666669</v>
      </c>
      <c r="AA29" s="71">
        <f t="shared" si="2"/>
        <v>-4.5930820027454931E-2</v>
      </c>
      <c r="AB29" s="37">
        <f t="shared" si="3"/>
        <v>40348.792666666668</v>
      </c>
      <c r="AC29" s="38">
        <f t="shared" si="4"/>
        <v>50097.327333333327</v>
      </c>
      <c r="AD29" s="71">
        <f t="shared" si="5"/>
        <v>24.160660139702799</v>
      </c>
    </row>
    <row r="30" spans="1:38" x14ac:dyDescent="0.2">
      <c r="A30" s="25" t="s">
        <v>59</v>
      </c>
      <c r="B30" s="42">
        <v>95377.001000000004</v>
      </c>
      <c r="C30" s="46">
        <v>104555.944</v>
      </c>
      <c r="D30" s="44">
        <v>100077.795</v>
      </c>
      <c r="E30" s="57"/>
      <c r="F30" s="57"/>
      <c r="G30" s="42"/>
      <c r="H30" s="43">
        <v>129611.473</v>
      </c>
      <c r="I30" s="46">
        <v>121063.13400000001</v>
      </c>
      <c r="J30" s="47">
        <v>117930.118</v>
      </c>
      <c r="L30" s="48">
        <v>9816.7170000000006</v>
      </c>
      <c r="M30" s="49">
        <v>10198.039000000001</v>
      </c>
      <c r="N30" s="50">
        <v>10259.793</v>
      </c>
      <c r="O30" s="57"/>
      <c r="P30" s="57"/>
      <c r="Q30" s="58"/>
      <c r="R30" s="67">
        <v>16805.552</v>
      </c>
      <c r="S30" s="49">
        <v>16137.504999999999</v>
      </c>
      <c r="T30" s="51">
        <v>16603.131000000001</v>
      </c>
      <c r="U30" s="34" t="s">
        <v>18</v>
      </c>
      <c r="W30" s="35"/>
      <c r="X30" s="34" t="s">
        <v>60</v>
      </c>
      <c r="Y30" s="37">
        <f t="shared" si="0"/>
        <v>100003.58</v>
      </c>
      <c r="Z30" s="38">
        <f t="shared" si="1"/>
        <v>122868.24166666668</v>
      </c>
      <c r="AA30" s="39">
        <f t="shared" si="2"/>
        <v>22.863843141082228</v>
      </c>
      <c r="AB30" s="37">
        <f t="shared" si="3"/>
        <v>10091.516333333333</v>
      </c>
      <c r="AC30" s="38">
        <f t="shared" si="4"/>
        <v>16515.396000000001</v>
      </c>
      <c r="AD30" s="40">
        <f t="shared" si="5"/>
        <v>63.656238116049238</v>
      </c>
    </row>
    <row r="31" spans="1:38" x14ac:dyDescent="0.2">
      <c r="A31" s="25" t="s">
        <v>61</v>
      </c>
      <c r="B31" s="26">
        <v>249717.636</v>
      </c>
      <c r="C31" s="27">
        <v>269748.80200000003</v>
      </c>
      <c r="D31" s="28">
        <v>260113.38399999999</v>
      </c>
      <c r="E31" s="33"/>
      <c r="F31" s="33"/>
      <c r="G31" s="26"/>
      <c r="H31" s="27">
        <v>262004.45</v>
      </c>
      <c r="I31" s="27">
        <v>242310.58900000001</v>
      </c>
      <c r="J31" s="47">
        <v>229328.117</v>
      </c>
      <c r="L31" s="30">
        <v>26323.973999999998</v>
      </c>
      <c r="M31" s="31">
        <v>26913.124</v>
      </c>
      <c r="N31" s="32">
        <v>26187.613000000001</v>
      </c>
      <c r="O31" s="33"/>
      <c r="P31" s="33"/>
      <c r="Q31" s="30"/>
      <c r="R31" s="31">
        <v>33389.652000000002</v>
      </c>
      <c r="S31" s="31">
        <v>30043.22</v>
      </c>
      <c r="T31" s="72">
        <v>27587.185000000001</v>
      </c>
      <c r="U31" s="34" t="s">
        <v>21</v>
      </c>
      <c r="W31" s="35"/>
      <c r="X31" s="34" t="s">
        <v>62</v>
      </c>
      <c r="Y31" s="37">
        <f t="shared" si="0"/>
        <v>259859.94066666669</v>
      </c>
      <c r="Z31" s="38">
        <f t="shared" si="1"/>
        <v>244547.71866666665</v>
      </c>
      <c r="AA31" s="39">
        <f t="shared" si="2"/>
        <v>-5.8924903779769853</v>
      </c>
      <c r="AB31" s="37">
        <f t="shared" si="3"/>
        <v>26474.903666666665</v>
      </c>
      <c r="AC31" s="38">
        <f t="shared" si="4"/>
        <v>30340.019</v>
      </c>
      <c r="AD31" s="40">
        <f t="shared" si="5"/>
        <v>14.599166750509179</v>
      </c>
      <c r="AG31" s="73"/>
      <c r="AL31" s="74" t="s">
        <v>63</v>
      </c>
    </row>
    <row r="32" spans="1:38" x14ac:dyDescent="0.2">
      <c r="A32" s="25" t="s">
        <v>64</v>
      </c>
      <c r="B32" s="62">
        <v>29919.18</v>
      </c>
      <c r="C32" s="43">
        <v>30399.95</v>
      </c>
      <c r="D32" s="61">
        <v>29523.64</v>
      </c>
      <c r="E32" s="57"/>
      <c r="F32" s="57"/>
      <c r="G32" s="42"/>
      <c r="H32" s="46">
        <v>28733.339</v>
      </c>
      <c r="I32" s="46">
        <v>26734.741000000002</v>
      </c>
      <c r="J32" s="61">
        <v>26437.766</v>
      </c>
      <c r="L32" s="48">
        <v>3021.6370000000002</v>
      </c>
      <c r="M32" s="49">
        <v>3048.058</v>
      </c>
      <c r="N32" s="50">
        <v>2959.6019999999999</v>
      </c>
      <c r="O32" s="57"/>
      <c r="P32" s="57"/>
      <c r="Q32" s="58"/>
      <c r="R32" s="49">
        <v>2986.181</v>
      </c>
      <c r="S32" s="49">
        <v>2917.3870000000002</v>
      </c>
      <c r="T32" s="50">
        <v>2789.9589999999998</v>
      </c>
      <c r="W32" s="35"/>
      <c r="X32" s="34" t="s">
        <v>65</v>
      </c>
      <c r="Y32" s="37">
        <f t="shared" si="0"/>
        <v>29947.59</v>
      </c>
      <c r="Z32" s="38">
        <f t="shared" si="1"/>
        <v>27301.948666666667</v>
      </c>
      <c r="AA32" s="56">
        <f t="shared" si="2"/>
        <v>-8.8342378579823375</v>
      </c>
      <c r="AB32" s="37">
        <f t="shared" si="3"/>
        <v>3009.7656666666662</v>
      </c>
      <c r="AC32" s="38">
        <f t="shared" si="4"/>
        <v>2897.8423333333335</v>
      </c>
      <c r="AD32" s="56">
        <f t="shared" si="5"/>
        <v>-3.7186726718591516</v>
      </c>
    </row>
    <row r="33" spans="1:36" x14ac:dyDescent="0.2">
      <c r="A33" s="25" t="s">
        <v>66</v>
      </c>
      <c r="B33" s="26">
        <v>1440.683</v>
      </c>
      <c r="C33" s="27">
        <v>1408.0730000000001</v>
      </c>
      <c r="D33" s="28">
        <v>1408.3389999999999</v>
      </c>
      <c r="E33" s="33"/>
      <c r="F33" s="33"/>
      <c r="G33" s="26"/>
      <c r="H33" s="27">
        <v>1396.0070000000001</v>
      </c>
      <c r="I33" s="27">
        <v>1368.8330000000001</v>
      </c>
      <c r="J33" s="28">
        <v>1376.4659999999999</v>
      </c>
      <c r="L33" s="30">
        <v>229.95099999999999</v>
      </c>
      <c r="M33" s="31">
        <v>219.77600000000001</v>
      </c>
      <c r="N33" s="32">
        <v>229.95099999999999</v>
      </c>
      <c r="O33" s="33"/>
      <c r="P33" s="33"/>
      <c r="Q33" s="30"/>
      <c r="R33" s="31">
        <v>196.429</v>
      </c>
      <c r="S33" s="31">
        <v>189.839</v>
      </c>
      <c r="T33" s="32">
        <v>184.01300000000001</v>
      </c>
      <c r="U33" s="34"/>
      <c r="W33" s="35"/>
      <c r="X33" s="34" t="s">
        <v>67</v>
      </c>
      <c r="Y33" s="37">
        <f t="shared" si="0"/>
        <v>1419.0316666666668</v>
      </c>
      <c r="Z33" s="38">
        <f t="shared" si="1"/>
        <v>1380.4353333333336</v>
      </c>
      <c r="AA33" s="56">
        <f t="shared" si="2"/>
        <v>-2.719906415055326</v>
      </c>
      <c r="AB33" s="37">
        <f>(L33+M33+N33)/3</f>
        <v>226.55933333333334</v>
      </c>
      <c r="AC33" s="38">
        <f t="shared" si="4"/>
        <v>190.09366666666668</v>
      </c>
      <c r="AD33" s="56">
        <f t="shared" si="5"/>
        <v>-16.095415770408927</v>
      </c>
    </row>
    <row r="34" spans="1:36" ht="15" thickBot="1" x14ac:dyDescent="0.25">
      <c r="A34" s="25" t="s">
        <v>68</v>
      </c>
      <c r="B34" s="75">
        <v>8600.7919999999995</v>
      </c>
      <c r="C34" s="76">
        <v>9651.0450000000001</v>
      </c>
      <c r="D34" s="77">
        <v>9026.9359999999997</v>
      </c>
      <c r="E34" s="57"/>
      <c r="F34" s="57"/>
      <c r="G34" s="78"/>
      <c r="H34" s="76">
        <v>3748.346</v>
      </c>
      <c r="I34" s="79">
        <v>4098.1109999999999</v>
      </c>
      <c r="J34" s="80">
        <v>4276.0879999999997</v>
      </c>
      <c r="L34" s="81">
        <v>593.08799999999997</v>
      </c>
      <c r="M34" s="82">
        <v>518.85</v>
      </c>
      <c r="N34" s="83">
        <v>526.20600000000002</v>
      </c>
      <c r="O34" s="57"/>
      <c r="P34" s="57"/>
      <c r="Q34" s="81"/>
      <c r="R34" s="82">
        <v>106.134</v>
      </c>
      <c r="S34" s="82">
        <v>178.41900000000001</v>
      </c>
      <c r="T34" s="84">
        <v>177.37700000000001</v>
      </c>
      <c r="U34" s="34"/>
      <c r="W34" s="35"/>
      <c r="X34" s="34" t="s">
        <v>43</v>
      </c>
      <c r="Y34" s="37">
        <f t="shared" si="0"/>
        <v>9092.9243333333343</v>
      </c>
      <c r="Z34" s="38">
        <f t="shared" si="1"/>
        <v>4040.8483333333334</v>
      </c>
      <c r="AA34" s="56">
        <f>(Z34-Y34)/Y34*100</f>
        <v>-55.560519529232501</v>
      </c>
      <c r="AB34" s="37">
        <f>(L34+M34+N34)/3</f>
        <v>546.04800000000012</v>
      </c>
      <c r="AC34" s="38">
        <f>(R34+S34+T34)/3</f>
        <v>153.97666666666666</v>
      </c>
      <c r="AD34" s="56">
        <f>(AC34-AB34)/AB34*100</f>
        <v>-71.801624277230829</v>
      </c>
    </row>
    <row r="35" spans="1:36" x14ac:dyDescent="0.2">
      <c r="Q35" s="34"/>
      <c r="U35" s="34"/>
      <c r="W35" s="86"/>
      <c r="Z35" s="38"/>
      <c r="AC35" s="38"/>
    </row>
    <row r="36" spans="1:36" x14ac:dyDescent="0.2">
      <c r="A36" s="87" t="s">
        <v>24</v>
      </c>
      <c r="B36" s="88">
        <f>SUM(B32:B34)</f>
        <v>39960.654999999999</v>
      </c>
      <c r="C36" s="88">
        <f>SUM(C32:C34)</f>
        <v>41459.067999999999</v>
      </c>
      <c r="D36" s="88">
        <f>SUM(D32:D34)</f>
        <v>39958.915000000001</v>
      </c>
      <c r="E36" s="88"/>
      <c r="F36" s="88"/>
      <c r="G36" s="88">
        <f t="shared" ref="G36:H36" si="6">SUM(G32:G34)</f>
        <v>0</v>
      </c>
      <c r="H36" s="88">
        <f t="shared" si="6"/>
        <v>33877.692000000003</v>
      </c>
      <c r="I36" s="88">
        <f>SUM(I32:I34)</f>
        <v>32201.685000000001</v>
      </c>
      <c r="J36" s="89">
        <f>SUM(J32:J34)</f>
        <v>32090.32</v>
      </c>
      <c r="K36" s="88"/>
      <c r="L36" s="88">
        <f>SUM(L32:L34)</f>
        <v>3844.6760000000004</v>
      </c>
      <c r="M36" s="88">
        <f t="shared" ref="M36:R36" si="7">SUM(M32:M34)</f>
        <v>3786.6839999999997</v>
      </c>
      <c r="N36" s="88">
        <f>SUM(N32:N34)</f>
        <v>3715.759</v>
      </c>
      <c r="O36" s="88"/>
      <c r="P36" s="88"/>
      <c r="Q36" s="88">
        <f t="shared" si="7"/>
        <v>0</v>
      </c>
      <c r="R36" s="88">
        <f t="shared" si="7"/>
        <v>3288.7440000000001</v>
      </c>
      <c r="S36" s="88">
        <f>SUM(S32:S34)</f>
        <v>3285.645</v>
      </c>
      <c r="T36" s="90">
        <f>SUM(T32:T34)</f>
        <v>3151.3489999999997</v>
      </c>
      <c r="U36" s="34" t="s">
        <v>24</v>
      </c>
      <c r="W36" s="91"/>
      <c r="X36" s="92" t="s">
        <v>24</v>
      </c>
      <c r="Y36" s="91">
        <f>SUM(Y32:Y34)</f>
        <v>40459.546000000002</v>
      </c>
      <c r="Z36" s="91">
        <f>SUM(Z32:Z34)</f>
        <v>32723.232333333333</v>
      </c>
      <c r="AA36" s="93">
        <f>(Z36-Y36)/Y36*100</f>
        <v>-19.121108444139903</v>
      </c>
      <c r="AB36" s="91">
        <f>SUM(AB32:AB34)</f>
        <v>3782.3729999999996</v>
      </c>
      <c r="AC36" s="38">
        <f>(R36+S36+T36)/3</f>
        <v>3241.9126666666666</v>
      </c>
      <c r="AD36" s="94">
        <f>(AC36-AB36)/AB36*100</f>
        <v>-14.288922148432558</v>
      </c>
    </row>
    <row r="37" spans="1:36" x14ac:dyDescent="0.2">
      <c r="W37" s="91"/>
    </row>
    <row r="38" spans="1:36" x14ac:dyDescent="0.2">
      <c r="J38" s="95">
        <f>J8+J22+J30+J31+J36</f>
        <v>873406.64599999995</v>
      </c>
      <c r="Y38" s="38"/>
      <c r="Z38" s="38"/>
      <c r="AA38" s="96"/>
      <c r="AB38" s="38"/>
      <c r="AC38" s="38"/>
      <c r="AD38" s="96"/>
    </row>
    <row r="39" spans="1:36" x14ac:dyDescent="0.2">
      <c r="Y39" s="38"/>
      <c r="Z39" s="38"/>
      <c r="AA39" s="96"/>
      <c r="AB39" s="38"/>
      <c r="AC39" s="38"/>
      <c r="AD39" s="96"/>
    </row>
    <row r="41" spans="1:36" x14ac:dyDescent="0.2">
      <c r="X41" s="74" t="s">
        <v>69</v>
      </c>
    </row>
    <row r="43" spans="1:36" x14ac:dyDescent="0.2">
      <c r="X43" s="97"/>
      <c r="Y43" s="98" t="s">
        <v>0</v>
      </c>
      <c r="Z43" s="99"/>
      <c r="AA43" s="99"/>
      <c r="AB43" s="98" t="s">
        <v>1</v>
      </c>
      <c r="AC43" s="99"/>
      <c r="AD43" s="99"/>
    </row>
    <row r="44" spans="1:36" ht="57" thickBot="1" x14ac:dyDescent="0.25">
      <c r="X44" s="100" t="s">
        <v>70</v>
      </c>
      <c r="Y44" s="22" t="s">
        <v>5</v>
      </c>
      <c r="Z44" s="23" t="s">
        <v>6</v>
      </c>
      <c r="AA44" s="24" t="s">
        <v>7</v>
      </c>
      <c r="AB44" s="22" t="s">
        <v>5</v>
      </c>
      <c r="AC44" s="23" t="s">
        <v>6</v>
      </c>
      <c r="AD44" s="24" t="s">
        <v>7</v>
      </c>
      <c r="AG44" s="101"/>
      <c r="AH44" s="102" t="s">
        <v>71</v>
      </c>
      <c r="AI44" s="102" t="s">
        <v>0</v>
      </c>
      <c r="AJ44" s="102" t="s">
        <v>1</v>
      </c>
    </row>
    <row r="45" spans="1:36" x14ac:dyDescent="0.2">
      <c r="X45" s="103" t="s">
        <v>9</v>
      </c>
      <c r="Y45" s="104">
        <v>915709.81733333319</v>
      </c>
      <c r="Z45" s="105">
        <v>905724.6586666666</v>
      </c>
      <c r="AA45" s="106">
        <v>-1.0904282642447458</v>
      </c>
      <c r="AB45" s="105">
        <v>111489.51366666665</v>
      </c>
      <c r="AC45" s="105">
        <v>111150.63799999999</v>
      </c>
      <c r="AD45" s="107">
        <v>-0.30395295083969609</v>
      </c>
      <c r="AG45" s="108" t="s">
        <v>72</v>
      </c>
      <c r="AH45" s="108" t="s">
        <v>73</v>
      </c>
      <c r="AI45" s="109">
        <v>-1.0904282642447458</v>
      </c>
      <c r="AJ45" s="110">
        <v>-0.30395295083969609</v>
      </c>
    </row>
    <row r="46" spans="1:36" x14ac:dyDescent="0.2">
      <c r="X46" s="103" t="s">
        <v>12</v>
      </c>
      <c r="Y46" s="104">
        <v>273110.27633333334</v>
      </c>
      <c r="Z46" s="105">
        <v>228064.40833333333</v>
      </c>
      <c r="AA46" s="106">
        <v>-16.4936554584351</v>
      </c>
      <c r="AB46" s="105">
        <v>33941.294333333331</v>
      </c>
      <c r="AC46" s="105">
        <v>24855.97</v>
      </c>
      <c r="AD46" s="107">
        <v>-26.767760369146394</v>
      </c>
      <c r="AG46" s="108" t="s">
        <v>12</v>
      </c>
      <c r="AH46" s="108" t="s">
        <v>11</v>
      </c>
      <c r="AI46" s="109">
        <v>-16.4936554584351</v>
      </c>
      <c r="AJ46" s="110">
        <v>-26.767760369146394</v>
      </c>
    </row>
    <row r="47" spans="1:36" x14ac:dyDescent="0.2">
      <c r="X47" s="111" t="s">
        <v>74</v>
      </c>
      <c r="Y47" s="112">
        <v>38302.537666666671</v>
      </c>
      <c r="Z47" s="113">
        <v>23177.039000000001</v>
      </c>
      <c r="AA47" s="114">
        <v>-39.489547137316308</v>
      </c>
      <c r="AB47" s="113">
        <v>5121.2723333333333</v>
      </c>
      <c r="AC47" s="113">
        <v>3608.501666666667</v>
      </c>
      <c r="AD47" s="115">
        <v>-29.538961574457694</v>
      </c>
      <c r="AG47" s="108" t="s">
        <v>45</v>
      </c>
      <c r="AH47" s="108" t="s">
        <v>15</v>
      </c>
      <c r="AI47" s="109">
        <v>14.547257654542614</v>
      </c>
      <c r="AJ47" s="110">
        <v>-2.6938184717672828</v>
      </c>
    </row>
    <row r="48" spans="1:36" x14ac:dyDescent="0.2">
      <c r="X48" s="111" t="s">
        <v>75</v>
      </c>
      <c r="Y48" s="112">
        <v>54932.557666666668</v>
      </c>
      <c r="Z48" s="113">
        <v>47544.248666666659</v>
      </c>
      <c r="AA48" s="114">
        <v>-13.449781539087645</v>
      </c>
      <c r="AB48" s="113">
        <v>6483.3016666666663</v>
      </c>
      <c r="AC48" s="113">
        <v>3588.6980000000003</v>
      </c>
      <c r="AD48" s="115">
        <v>-44.647061258139814</v>
      </c>
      <c r="AG48" s="116" t="s">
        <v>76</v>
      </c>
      <c r="AH48" s="116" t="s">
        <v>18</v>
      </c>
      <c r="AI48" s="109">
        <v>22.863843141082228</v>
      </c>
      <c r="AJ48" s="110">
        <v>63.656238116049238</v>
      </c>
    </row>
    <row r="49" spans="24:36" x14ac:dyDescent="0.2">
      <c r="X49" s="111" t="s">
        <v>77</v>
      </c>
      <c r="Y49" s="112">
        <v>9659.8023333333331</v>
      </c>
      <c r="Z49" s="113">
        <v>8142.0223333333333</v>
      </c>
      <c r="AA49" s="114">
        <v>-15.712329793359814</v>
      </c>
      <c r="AB49" s="113">
        <v>827.35600000000011</v>
      </c>
      <c r="AC49" s="113">
        <v>763.55433333333337</v>
      </c>
      <c r="AD49" s="115">
        <v>-7.7115131414610794</v>
      </c>
      <c r="AG49" s="116" t="s">
        <v>78</v>
      </c>
      <c r="AH49" s="116" t="s">
        <v>21</v>
      </c>
      <c r="AI49" s="109">
        <v>-5.8924903779769853</v>
      </c>
      <c r="AJ49" s="110">
        <v>14.599166750509179</v>
      </c>
    </row>
    <row r="50" spans="24:36" x14ac:dyDescent="0.2">
      <c r="X50" s="111" t="s">
        <v>79</v>
      </c>
      <c r="Y50" s="112">
        <v>39813.321666666663</v>
      </c>
      <c r="Z50" s="113">
        <v>32284.679</v>
      </c>
      <c r="AA50" s="114">
        <v>-18.909858186914231</v>
      </c>
      <c r="AB50" s="113">
        <v>6924.5136666666667</v>
      </c>
      <c r="AC50" s="113">
        <v>4589.0460000000003</v>
      </c>
      <c r="AD50" s="115">
        <v>-33.727533500427292</v>
      </c>
      <c r="AH50" s="116" t="s">
        <v>24</v>
      </c>
      <c r="AI50" s="109">
        <v>-19.121108444139903</v>
      </c>
      <c r="AJ50" s="110">
        <v>-14.288922148432558</v>
      </c>
    </row>
    <row r="51" spans="24:36" x14ac:dyDescent="0.2">
      <c r="X51" s="111" t="s">
        <v>80</v>
      </c>
      <c r="Y51" s="112">
        <v>6943.8280000000004</v>
      </c>
      <c r="Z51" s="113">
        <v>7223.1883333333344</v>
      </c>
      <c r="AA51" s="114">
        <v>4.023145926617623</v>
      </c>
      <c r="AB51" s="113">
        <v>376.75533333333334</v>
      </c>
      <c r="AC51" s="113">
        <v>727.99566666666669</v>
      </c>
      <c r="AD51" s="115">
        <v>93.227700382033959</v>
      </c>
    </row>
    <row r="52" spans="24:36" x14ac:dyDescent="0.2">
      <c r="X52" s="111" t="s">
        <v>81</v>
      </c>
      <c r="Y52" s="112">
        <v>18453.331666666665</v>
      </c>
      <c r="Z52" s="113">
        <v>15756.762333333334</v>
      </c>
      <c r="AA52" s="114">
        <v>-14.612913169518881</v>
      </c>
      <c r="AB52" s="113">
        <v>3838.0830000000001</v>
      </c>
      <c r="AC52" s="113">
        <v>2981.6659999999997</v>
      </c>
      <c r="AD52" s="115">
        <v>-22.313665441836466</v>
      </c>
    </row>
    <row r="53" spans="24:36" x14ac:dyDescent="0.2">
      <c r="X53" s="111" t="s">
        <v>82</v>
      </c>
      <c r="Y53" s="112">
        <v>3598.212</v>
      </c>
      <c r="Z53" s="113">
        <v>3615.1913333333337</v>
      </c>
      <c r="AA53" s="114">
        <v>0.47188251646466828</v>
      </c>
      <c r="AB53" s="113">
        <v>152.38633333333334</v>
      </c>
      <c r="AC53" s="113">
        <v>152.55200000000002</v>
      </c>
      <c r="AD53" s="115">
        <v>0.10871491100471445</v>
      </c>
      <c r="AF53" s="74" t="s">
        <v>83</v>
      </c>
    </row>
    <row r="54" spans="24:36" x14ac:dyDescent="0.2">
      <c r="X54" s="111" t="s">
        <v>84</v>
      </c>
      <c r="Y54" s="112">
        <v>27520.981333333333</v>
      </c>
      <c r="Z54" s="113">
        <v>27452.257333333331</v>
      </c>
      <c r="AA54" s="114">
        <v>-0.24971493264581984</v>
      </c>
      <c r="AB54" s="113">
        <v>2815.7746666666667</v>
      </c>
      <c r="AC54" s="113">
        <v>2817.0783333333334</v>
      </c>
      <c r="AD54" s="115">
        <v>4.6298685832342389E-2</v>
      </c>
    </row>
    <row r="55" spans="24:36" x14ac:dyDescent="0.2">
      <c r="X55" s="111" t="s">
        <v>85</v>
      </c>
      <c r="Y55" s="112">
        <v>28905.019</v>
      </c>
      <c r="Z55" s="113">
        <v>30208.944999999996</v>
      </c>
      <c r="AA55" s="114">
        <v>4.5110712433712497</v>
      </c>
      <c r="AB55" s="113">
        <v>2485.106666666667</v>
      </c>
      <c r="AC55" s="113">
        <v>2326.0309999999995</v>
      </c>
      <c r="AD55" s="115">
        <v>-6.401160513566186</v>
      </c>
    </row>
    <row r="56" spans="24:36" x14ac:dyDescent="0.2">
      <c r="X56" s="111" t="s">
        <v>86</v>
      </c>
      <c r="Y56" s="112">
        <v>5698.2176666666664</v>
      </c>
      <c r="Z56" s="113">
        <v>8864.9796666666662</v>
      </c>
      <c r="AA56" s="114">
        <v>55.574605696880774</v>
      </c>
      <c r="AB56" s="113">
        <v>183.60566666666668</v>
      </c>
      <c r="AC56" s="113">
        <v>419.6276666666667</v>
      </c>
      <c r="AD56" s="115">
        <v>128.54832004095735</v>
      </c>
    </row>
    <row r="57" spans="24:36" x14ac:dyDescent="0.2">
      <c r="X57" s="111" t="s">
        <v>87</v>
      </c>
      <c r="Y57" s="112">
        <v>5988.1063333333332</v>
      </c>
      <c r="Z57" s="113">
        <v>9864.9639999999999</v>
      </c>
      <c r="AA57" s="114">
        <v>64.742632325778686</v>
      </c>
      <c r="AB57" s="113">
        <v>200.53533333333334</v>
      </c>
      <c r="AC57" s="113">
        <v>553.85800000000006</v>
      </c>
      <c r="AD57" s="115">
        <v>176.18973215027776</v>
      </c>
    </row>
    <row r="58" spans="24:36" x14ac:dyDescent="0.2">
      <c r="X58" s="111" t="s">
        <v>88</v>
      </c>
      <c r="Y58" s="112">
        <v>9444.3243333333339</v>
      </c>
      <c r="Z58" s="113">
        <v>3147.6959999999999</v>
      </c>
      <c r="AA58" s="114">
        <v>-66.671030251572972</v>
      </c>
      <c r="AB58" s="113">
        <v>2408.0916666666667</v>
      </c>
      <c r="AC58" s="113">
        <v>1014.7553333333334</v>
      </c>
      <c r="AD58" s="115">
        <v>-57.860601928913283</v>
      </c>
    </row>
    <row r="59" spans="24:36" x14ac:dyDescent="0.2">
      <c r="X59" s="111" t="s">
        <v>89</v>
      </c>
      <c r="Y59" s="112">
        <v>23831.369666666666</v>
      </c>
      <c r="Z59" s="113">
        <v>10342.935333333333</v>
      </c>
      <c r="AA59" s="114">
        <v>-56.599492693866573</v>
      </c>
      <c r="AB59" s="113">
        <v>2124.5116666666668</v>
      </c>
      <c r="AC59" s="113">
        <v>1306.4636666666668</v>
      </c>
      <c r="AD59" s="115">
        <v>-38.50522512232223</v>
      </c>
    </row>
    <row r="60" spans="24:36" x14ac:dyDescent="0.2">
      <c r="X60" s="103" t="s">
        <v>45</v>
      </c>
      <c r="Y60" s="104">
        <v>242276.47233333334</v>
      </c>
      <c r="Z60" s="105">
        <v>277521.05499999999</v>
      </c>
      <c r="AA60" s="106">
        <v>14.547257654542614</v>
      </c>
      <c r="AB60" s="105">
        <v>37199.42566666667</v>
      </c>
      <c r="AC60" s="105">
        <v>36197.340666666663</v>
      </c>
      <c r="AD60" s="107">
        <v>-2.6938184717672828</v>
      </c>
    </row>
    <row r="61" spans="24:36" x14ac:dyDescent="0.2">
      <c r="X61" s="111" t="s">
        <v>90</v>
      </c>
      <c r="Y61" s="112">
        <v>7589.2386666666671</v>
      </c>
      <c r="Z61" s="113">
        <v>5176.0256666666664</v>
      </c>
      <c r="AA61" s="114">
        <v>-31.797827239236476</v>
      </c>
      <c r="AB61" s="113">
        <v>599.46500000000003</v>
      </c>
      <c r="AC61" s="113">
        <v>505.97333333333336</v>
      </c>
      <c r="AD61" s="115">
        <v>-15.595850744691795</v>
      </c>
    </row>
    <row r="62" spans="24:36" x14ac:dyDescent="0.2">
      <c r="X62" s="111" t="s">
        <v>91</v>
      </c>
      <c r="Y62" s="112">
        <v>223717.16533333334</v>
      </c>
      <c r="Z62" s="113">
        <v>260800.83766666669</v>
      </c>
      <c r="AA62" s="114">
        <v>16.57614080621822</v>
      </c>
      <c r="AB62" s="113">
        <v>35033.574999999997</v>
      </c>
      <c r="AC62" s="113">
        <v>33845.541333333334</v>
      </c>
      <c r="AD62" s="115">
        <v>-3.3911288433072069</v>
      </c>
    </row>
    <row r="63" spans="24:36" x14ac:dyDescent="0.2">
      <c r="X63" s="111" t="s">
        <v>92</v>
      </c>
      <c r="Y63" s="112">
        <v>4562.6793333333335</v>
      </c>
      <c r="Z63" s="113">
        <v>5430.4226666666664</v>
      </c>
      <c r="AA63" s="114">
        <v>19.018284431998207</v>
      </c>
      <c r="AB63" s="113">
        <v>497.59566666666666</v>
      </c>
      <c r="AC63" s="113">
        <v>765.65566666666666</v>
      </c>
      <c r="AD63" s="115">
        <v>53.871047912394729</v>
      </c>
    </row>
    <row r="64" spans="24:36" x14ac:dyDescent="0.2">
      <c r="X64" s="111" t="s">
        <v>93</v>
      </c>
      <c r="Y64" s="112">
        <v>5338.3540000000003</v>
      </c>
      <c r="Z64" s="113">
        <v>4034.4623333333329</v>
      </c>
      <c r="AA64" s="114">
        <v>-24.424975688511239</v>
      </c>
      <c r="AB64" s="113">
        <v>703.09533333333331</v>
      </c>
      <c r="AC64" s="113">
        <v>527.75200000000007</v>
      </c>
      <c r="AD64" s="115">
        <v>-24.938770749912518</v>
      </c>
    </row>
    <row r="65" spans="24:30" x14ac:dyDescent="0.2">
      <c r="X65" s="111" t="s">
        <v>94</v>
      </c>
      <c r="Y65" s="112">
        <v>271.82866666666666</v>
      </c>
      <c r="Z65" s="113">
        <v>1501.1903333333332</v>
      </c>
      <c r="AA65" s="114">
        <v>452.2560779706825</v>
      </c>
      <c r="AB65" s="113">
        <v>38.377999999999993</v>
      </c>
      <c r="AC65" s="113">
        <v>357.06566666666663</v>
      </c>
      <c r="AD65" s="115">
        <v>830.39154376639408</v>
      </c>
    </row>
    <row r="66" spans="24:30" x14ac:dyDescent="0.2">
      <c r="X66" s="111" t="s">
        <v>95</v>
      </c>
      <c r="Y66" s="112">
        <v>797.20499999999993</v>
      </c>
      <c r="Z66" s="113">
        <v>578.11800000000005</v>
      </c>
      <c r="AA66" s="114">
        <v>-27.481889852672765</v>
      </c>
      <c r="AB66" s="113">
        <v>327.31766666666664</v>
      </c>
      <c r="AC66" s="113">
        <v>195.35266666666666</v>
      </c>
      <c r="AD66" s="115">
        <v>-40.317102753390429</v>
      </c>
    </row>
    <row r="67" spans="24:30" x14ac:dyDescent="0.2">
      <c r="X67" s="103" t="s">
        <v>58</v>
      </c>
      <c r="Y67" s="104">
        <v>400323.06533333333</v>
      </c>
      <c r="Z67" s="105">
        <v>400139.19366666669</v>
      </c>
      <c r="AA67" s="106">
        <v>-4.5930820027454931E-2</v>
      </c>
      <c r="AB67" s="105">
        <v>40348.792666666668</v>
      </c>
      <c r="AC67" s="105">
        <v>50097.327333333327</v>
      </c>
      <c r="AD67" s="107">
        <v>24.160660139702799</v>
      </c>
    </row>
    <row r="68" spans="24:30" x14ac:dyDescent="0.2">
      <c r="X68" s="111" t="s">
        <v>76</v>
      </c>
      <c r="Y68" s="112">
        <v>100003.58</v>
      </c>
      <c r="Z68" s="113">
        <v>122868.24166666668</v>
      </c>
      <c r="AA68" s="114">
        <v>22.863843141082228</v>
      </c>
      <c r="AB68" s="113">
        <v>10091.516333333333</v>
      </c>
      <c r="AC68" s="113">
        <v>16515.396000000001</v>
      </c>
      <c r="AD68" s="115">
        <v>63.656238116049238</v>
      </c>
    </row>
    <row r="69" spans="24:30" x14ac:dyDescent="0.2">
      <c r="X69" s="111" t="s">
        <v>96</v>
      </c>
      <c r="Y69" s="112">
        <v>259859.94066666669</v>
      </c>
      <c r="Z69" s="113">
        <v>244547.71866666665</v>
      </c>
      <c r="AA69" s="114">
        <v>-5.8924903779769853</v>
      </c>
      <c r="AB69" s="113">
        <v>26474.903666666665</v>
      </c>
      <c r="AC69" s="113">
        <v>30340.019</v>
      </c>
      <c r="AD69" s="115">
        <v>14.599166750509179</v>
      </c>
    </row>
    <row r="70" spans="24:30" x14ac:dyDescent="0.2">
      <c r="X70" s="111" t="s">
        <v>97</v>
      </c>
      <c r="Y70" s="112">
        <v>29947.59</v>
      </c>
      <c r="Z70" s="113">
        <v>27301.948666666667</v>
      </c>
      <c r="AA70" s="114">
        <v>-8.8342378579823375</v>
      </c>
      <c r="AB70" s="113">
        <v>3009.7656666666662</v>
      </c>
      <c r="AC70" s="113">
        <v>2897.8423333333335</v>
      </c>
      <c r="AD70" s="115">
        <v>-3.7186726718591516</v>
      </c>
    </row>
    <row r="71" spans="24:30" x14ac:dyDescent="0.2">
      <c r="X71" s="111" t="s">
        <v>98</v>
      </c>
      <c r="Y71" s="112">
        <v>1419.0316666666668</v>
      </c>
      <c r="Z71" s="113">
        <v>1380.4353333333336</v>
      </c>
      <c r="AA71" s="114">
        <v>-2.719906415055326</v>
      </c>
      <c r="AB71" s="113">
        <v>226.55933333333334</v>
      </c>
      <c r="AC71" s="113">
        <v>190.09366666666668</v>
      </c>
      <c r="AD71" s="115">
        <v>-16.095415770408927</v>
      </c>
    </row>
    <row r="72" spans="24:30" x14ac:dyDescent="0.2">
      <c r="X72" s="111" t="s">
        <v>99</v>
      </c>
      <c r="Y72" s="112">
        <v>9092.9243333333343</v>
      </c>
      <c r="Z72" s="113">
        <v>4040.8483333333334</v>
      </c>
      <c r="AA72" s="114">
        <v>-55.560519529232501</v>
      </c>
      <c r="AB72" s="113">
        <v>546.04800000000012</v>
      </c>
      <c r="AC72" s="113">
        <v>153.97666666666666</v>
      </c>
      <c r="AD72" s="115">
        <v>-71.801624277230829</v>
      </c>
    </row>
    <row r="74" spans="24:30" x14ac:dyDescent="0.2">
      <c r="X74" s="6" t="s">
        <v>24</v>
      </c>
      <c r="Y74" s="38">
        <v>40459.546000000002</v>
      </c>
      <c r="Z74" s="38">
        <v>32723.232333333333</v>
      </c>
      <c r="AA74" s="114">
        <v>-19.121108444139903</v>
      </c>
      <c r="AB74" s="38">
        <v>3782.3729999999996</v>
      </c>
      <c r="AC74" s="38">
        <v>3241.9126666666666</v>
      </c>
      <c r="AD74" s="115">
        <v>-14.288922148432558</v>
      </c>
    </row>
  </sheetData>
  <mergeCells count="4">
    <mergeCell ref="B4:I4"/>
    <mergeCell ref="L4:S4"/>
    <mergeCell ref="Y43:AA43"/>
    <mergeCell ref="AB43:AD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A878-B327-4F3F-9E68-C5F79DA6B6F0}">
  <sheetPr>
    <tabColor rgb="FFC9A6E4"/>
  </sheetPr>
  <dimension ref="A1:AK58"/>
  <sheetViews>
    <sheetView tabSelected="1" topLeftCell="A8" zoomScale="85" zoomScaleNormal="85" workbookViewId="0">
      <pane xSplit="5" topLeftCell="F1" activePane="topRight" state="frozen"/>
      <selection pane="topRight" activeCell="D32" sqref="D32"/>
    </sheetView>
  </sheetViews>
  <sheetFormatPr defaultColWidth="10.28515625" defaultRowHeight="14.25" x14ac:dyDescent="0.2"/>
  <cols>
    <col min="1" max="1" width="17.85546875" style="120" bestFit="1" customWidth="1"/>
    <col min="2" max="2" width="17.85546875" style="120" customWidth="1"/>
    <col min="3" max="3" width="42.42578125" style="120" customWidth="1"/>
    <col min="4" max="4" width="18.42578125" style="120" customWidth="1"/>
    <col min="5" max="5" width="10.85546875" style="120" bestFit="1" customWidth="1"/>
    <col min="6" max="7" width="12.7109375" style="120" bestFit="1" customWidth="1"/>
    <col min="8" max="33" width="11.140625" style="120" customWidth="1"/>
    <col min="34" max="34" width="13.42578125" style="120" customWidth="1"/>
    <col min="35" max="35" width="11.28515625" style="120" bestFit="1" customWidth="1"/>
    <col min="36" max="16384" width="10.28515625" style="120"/>
  </cols>
  <sheetData>
    <row r="1" spans="1:37" ht="39" x14ac:dyDescent="0.2">
      <c r="B1" s="121"/>
      <c r="C1" s="6"/>
      <c r="D1" s="6"/>
      <c r="E1" s="6"/>
      <c r="F1" s="6"/>
      <c r="G1" s="117" t="s">
        <v>100</v>
      </c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37" x14ac:dyDescent="0.2">
      <c r="B2" s="121" t="s">
        <v>102</v>
      </c>
      <c r="C2" s="122" t="s">
        <v>103</v>
      </c>
      <c r="D2" s="6"/>
      <c r="E2" s="122"/>
      <c r="F2" s="6"/>
      <c r="G2" s="6"/>
    </row>
    <row r="3" spans="1:37" x14ac:dyDescent="0.2">
      <c r="B3" s="121"/>
      <c r="C3" s="121"/>
      <c r="D3" s="6"/>
      <c r="E3" s="121"/>
      <c r="F3" s="6"/>
      <c r="G3" s="119" t="s">
        <v>101</v>
      </c>
    </row>
    <row r="4" spans="1:37" x14ac:dyDescent="0.2">
      <c r="B4" s="6"/>
      <c r="C4" s="6"/>
      <c r="D4" s="6"/>
      <c r="E4" s="6"/>
      <c r="F4" s="6"/>
      <c r="G4" s="6"/>
    </row>
    <row r="5" spans="1:37" x14ac:dyDescent="0.2">
      <c r="B5" s="122" t="s">
        <v>104</v>
      </c>
      <c r="C5" s="6"/>
      <c r="D5" s="121" t="s">
        <v>105</v>
      </c>
      <c r="E5" s="6"/>
      <c r="F5" s="121"/>
      <c r="G5" s="6"/>
    </row>
    <row r="6" spans="1:37" x14ac:dyDescent="0.2">
      <c r="B6" s="122" t="s">
        <v>106</v>
      </c>
      <c r="C6" s="6"/>
      <c r="D6" s="121" t="s">
        <v>107</v>
      </c>
      <c r="E6" s="6"/>
      <c r="F6" s="121"/>
      <c r="G6" s="6"/>
    </row>
    <row r="7" spans="1:37" x14ac:dyDescent="0.2">
      <c r="B7" s="122" t="s">
        <v>108</v>
      </c>
      <c r="C7" s="6"/>
      <c r="D7" s="121" t="s">
        <v>109</v>
      </c>
      <c r="E7" s="6"/>
      <c r="F7" s="121"/>
      <c r="G7" s="6"/>
    </row>
    <row r="8" spans="1:37" x14ac:dyDescent="0.2">
      <c r="D8" s="123" t="s">
        <v>110</v>
      </c>
      <c r="E8" s="123" t="s">
        <v>111</v>
      </c>
      <c r="F8" s="123" t="s">
        <v>112</v>
      </c>
      <c r="G8" s="123" t="s">
        <v>113</v>
      </c>
      <c r="H8" s="123" t="s">
        <v>114</v>
      </c>
      <c r="I8" s="123" t="s">
        <v>115</v>
      </c>
      <c r="J8" s="123" t="s">
        <v>116</v>
      </c>
      <c r="K8" s="123" t="s">
        <v>117</v>
      </c>
      <c r="L8" s="123" t="s">
        <v>118</v>
      </c>
      <c r="M8" s="123" t="s">
        <v>119</v>
      </c>
      <c r="N8" s="123" t="s">
        <v>120</v>
      </c>
      <c r="O8" s="123" t="s">
        <v>121</v>
      </c>
      <c r="P8" s="123" t="s">
        <v>122</v>
      </c>
      <c r="Q8" s="123" t="s">
        <v>123</v>
      </c>
      <c r="R8" s="123" t="s">
        <v>124</v>
      </c>
      <c r="S8" s="123" t="s">
        <v>125</v>
      </c>
      <c r="T8" s="123" t="s">
        <v>126</v>
      </c>
      <c r="U8" s="123" t="s">
        <v>127</v>
      </c>
      <c r="V8" s="123" t="s">
        <v>128</v>
      </c>
      <c r="W8" s="123" t="s">
        <v>129</v>
      </c>
      <c r="X8" s="123" t="s">
        <v>130</v>
      </c>
      <c r="Y8" s="123" t="s">
        <v>131</v>
      </c>
      <c r="Z8" s="123" t="s">
        <v>132</v>
      </c>
      <c r="AA8" s="123" t="s">
        <v>133</v>
      </c>
      <c r="AB8" s="124" t="s">
        <v>134</v>
      </c>
      <c r="AC8" s="124" t="s">
        <v>135</v>
      </c>
      <c r="AD8" s="124" t="s">
        <v>136</v>
      </c>
      <c r="AE8" s="124" t="s">
        <v>137</v>
      </c>
      <c r="AF8" s="124" t="s">
        <v>138</v>
      </c>
      <c r="AG8" s="124" t="s">
        <v>139</v>
      </c>
      <c r="AH8" s="124" t="s">
        <v>140</v>
      </c>
      <c r="AI8" s="124" t="s">
        <v>141</v>
      </c>
      <c r="AJ8" s="124" t="s">
        <v>142</v>
      </c>
      <c r="AK8" s="124">
        <v>2023</v>
      </c>
    </row>
    <row r="9" spans="1:37" x14ac:dyDescent="0.2">
      <c r="D9" s="125" t="s">
        <v>4</v>
      </c>
      <c r="E9" s="125" t="s">
        <v>4</v>
      </c>
      <c r="F9" s="125" t="s">
        <v>4</v>
      </c>
      <c r="G9" s="125" t="s">
        <v>4</v>
      </c>
      <c r="H9" s="125" t="s">
        <v>4</v>
      </c>
      <c r="I9" s="125" t="s">
        <v>4</v>
      </c>
      <c r="J9" s="125" t="s">
        <v>4</v>
      </c>
      <c r="K9" s="125" t="s">
        <v>4</v>
      </c>
      <c r="L9" s="125" t="s">
        <v>4</v>
      </c>
      <c r="M9" s="125" t="s">
        <v>4</v>
      </c>
      <c r="N9" s="125" t="s">
        <v>4</v>
      </c>
      <c r="O9" s="125" t="s">
        <v>4</v>
      </c>
      <c r="P9" s="125" t="s">
        <v>4</v>
      </c>
      <c r="Q9" s="125" t="s">
        <v>4</v>
      </c>
      <c r="R9" s="125" t="s">
        <v>4</v>
      </c>
      <c r="S9" s="125" t="s">
        <v>4</v>
      </c>
      <c r="T9" s="125" t="s">
        <v>4</v>
      </c>
      <c r="U9" s="125" t="s">
        <v>4</v>
      </c>
      <c r="V9" s="125" t="s">
        <v>4</v>
      </c>
      <c r="W9" s="125" t="s">
        <v>4</v>
      </c>
      <c r="X9" s="125" t="s">
        <v>4</v>
      </c>
      <c r="Y9" s="125" t="s">
        <v>4</v>
      </c>
      <c r="Z9" s="125" t="s">
        <v>4</v>
      </c>
      <c r="AA9" s="125" t="s">
        <v>4</v>
      </c>
      <c r="AB9" s="125" t="s">
        <v>4</v>
      </c>
      <c r="AC9" s="125" t="s">
        <v>4</v>
      </c>
      <c r="AD9" s="125" t="s">
        <v>4</v>
      </c>
      <c r="AE9" s="125" t="s">
        <v>4</v>
      </c>
      <c r="AF9" s="125" t="s">
        <v>4</v>
      </c>
      <c r="AG9" s="125" t="s">
        <v>4</v>
      </c>
      <c r="AH9" s="125" t="s">
        <v>4</v>
      </c>
      <c r="AI9" s="125" t="s">
        <v>4</v>
      </c>
      <c r="AJ9" s="125" t="s">
        <v>4</v>
      </c>
    </row>
    <row r="10" spans="1:37" s="6" customFormat="1" x14ac:dyDescent="0.2">
      <c r="A10" s="126" t="s">
        <v>143</v>
      </c>
      <c r="B10" s="127" t="s">
        <v>144</v>
      </c>
      <c r="C10" s="127" t="s">
        <v>8</v>
      </c>
      <c r="D10" s="128">
        <v>906476.24800000002</v>
      </c>
      <c r="E10" s="128">
        <v>909065.30200000003</v>
      </c>
      <c r="F10" s="128">
        <v>882819.49899999995</v>
      </c>
      <c r="G10" s="128">
        <v>883953.20900000003</v>
      </c>
      <c r="H10" s="128">
        <v>874573.745</v>
      </c>
      <c r="I10" s="128">
        <v>892534.29799999995</v>
      </c>
      <c r="J10" s="128">
        <v>932945.71699999995</v>
      </c>
      <c r="K10" s="128">
        <v>921695.05599999998</v>
      </c>
      <c r="L10" s="128">
        <v>926749.40399999998</v>
      </c>
      <c r="M10" s="128">
        <v>923582.52599999995</v>
      </c>
      <c r="N10" s="128">
        <v>926089.03099999996</v>
      </c>
      <c r="O10" s="129">
        <v>950473.84</v>
      </c>
      <c r="P10" s="128">
        <v>944669.62199999997</v>
      </c>
      <c r="Q10" s="128">
        <v>973060.25100000005</v>
      </c>
      <c r="R10" s="128">
        <v>981464.55599999998</v>
      </c>
      <c r="S10" s="128">
        <v>986660.53200000001</v>
      </c>
      <c r="T10" s="128">
        <v>989946.18200000003</v>
      </c>
      <c r="U10" s="128">
        <v>971314.51399999997</v>
      </c>
      <c r="V10" s="128">
        <v>980661.35600000003</v>
      </c>
      <c r="W10" s="128">
        <v>935195.80299999996</v>
      </c>
      <c r="X10" s="128">
        <v>973953.25800000003</v>
      </c>
      <c r="Y10" s="128">
        <v>934577.60199999996</v>
      </c>
      <c r="Z10" s="128">
        <v>933948.049</v>
      </c>
      <c r="AA10" s="128">
        <v>932228.05099999998</v>
      </c>
      <c r="AB10" s="130">
        <v>891203.90300000005</v>
      </c>
      <c r="AC10" s="130">
        <v>911325.26399999997</v>
      </c>
      <c r="AD10" s="130">
        <v>929834.94499999995</v>
      </c>
      <c r="AE10" s="130">
        <v>942737.36800000002</v>
      </c>
      <c r="AF10" s="130">
        <v>944499.96100000001</v>
      </c>
      <c r="AG10" s="131">
        <v>939153.56</v>
      </c>
      <c r="AH10" s="130">
        <v>886303.73600000003</v>
      </c>
      <c r="AI10" s="130">
        <v>940732.91899999999</v>
      </c>
      <c r="AJ10" s="130">
        <v>903034.40399999998</v>
      </c>
      <c r="AK10" s="130">
        <v>873406.65300000005</v>
      </c>
    </row>
    <row r="11" spans="1:37" s="6" customFormat="1" x14ac:dyDescent="0.2">
      <c r="A11" s="132" t="s">
        <v>11</v>
      </c>
      <c r="B11" s="127" t="s">
        <v>144</v>
      </c>
      <c r="C11" s="127" t="s">
        <v>10</v>
      </c>
      <c r="D11" s="133">
        <v>310270.61200000002</v>
      </c>
      <c r="E11" s="133">
        <v>291742.12199999997</v>
      </c>
      <c r="F11" s="133">
        <v>273446.24599999998</v>
      </c>
      <c r="G11" s="133">
        <v>264680.74300000002</v>
      </c>
      <c r="H11" s="133">
        <v>265807.38799999998</v>
      </c>
      <c r="I11" s="134">
        <v>271624.84999999998</v>
      </c>
      <c r="J11" s="133">
        <v>273599.78899999999</v>
      </c>
      <c r="K11" s="133">
        <v>274151.81099999999</v>
      </c>
      <c r="L11" s="133">
        <v>268840.84299999999</v>
      </c>
      <c r="M11" s="133">
        <v>263464.59600000002</v>
      </c>
      <c r="N11" s="133">
        <v>270979.92700000003</v>
      </c>
      <c r="O11" s="133">
        <v>270545.24900000001</v>
      </c>
      <c r="P11" s="133">
        <v>269420.45199999999</v>
      </c>
      <c r="Q11" s="133">
        <v>275656.90299999999</v>
      </c>
      <c r="R11" s="133">
        <v>274955.89299999998</v>
      </c>
      <c r="S11" s="133">
        <v>275123.712</v>
      </c>
      <c r="T11" s="133">
        <v>269574.99900000001</v>
      </c>
      <c r="U11" s="133">
        <v>274274.54599999997</v>
      </c>
      <c r="V11" s="133">
        <v>265107.19400000002</v>
      </c>
      <c r="W11" s="133">
        <v>229181.24900000001</v>
      </c>
      <c r="X11" s="133">
        <v>243878.24299999999</v>
      </c>
      <c r="Y11" s="133">
        <v>244386.095</v>
      </c>
      <c r="Z11" s="133">
        <v>239835.981</v>
      </c>
      <c r="AA11" s="133">
        <v>236913.967</v>
      </c>
      <c r="AB11" s="135">
        <v>233540.36</v>
      </c>
      <c r="AC11" s="136">
        <v>234294.541</v>
      </c>
      <c r="AD11" s="136">
        <v>238596.35699999999</v>
      </c>
      <c r="AE11" s="136">
        <v>240841.049</v>
      </c>
      <c r="AF11" s="136">
        <v>242863.81400000001</v>
      </c>
      <c r="AG11" s="136">
        <v>240365.08799999999</v>
      </c>
      <c r="AH11" s="136">
        <v>231779.37100000001</v>
      </c>
      <c r="AI11" s="136">
        <v>242602.277</v>
      </c>
      <c r="AJ11" s="136">
        <v>226860.70499999999</v>
      </c>
      <c r="AK11" s="136">
        <v>214730.24299999999</v>
      </c>
    </row>
    <row r="12" spans="1:37" s="6" customFormat="1" x14ac:dyDescent="0.2">
      <c r="A12" s="132" t="s">
        <v>15</v>
      </c>
      <c r="B12" s="127" t="s">
        <v>144</v>
      </c>
      <c r="C12" s="127" t="s">
        <v>44</v>
      </c>
      <c r="D12" s="128">
        <v>220708.728</v>
      </c>
      <c r="E12" s="129">
        <v>223474.67</v>
      </c>
      <c r="F12" s="128">
        <v>229478.15900000001</v>
      </c>
      <c r="G12" s="128">
        <v>231125.44899999999</v>
      </c>
      <c r="H12" s="128">
        <v>232851.56599999999</v>
      </c>
      <c r="I12" s="128">
        <v>235854.155</v>
      </c>
      <c r="J12" s="128">
        <v>243582.11499999999</v>
      </c>
      <c r="K12" s="128">
        <v>247393.147</v>
      </c>
      <c r="L12" s="128">
        <v>256924.196</v>
      </c>
      <c r="M12" s="128">
        <v>262660.88199999998</v>
      </c>
      <c r="N12" s="128">
        <v>262892.40299999999</v>
      </c>
      <c r="O12" s="128">
        <v>267754.74699999997</v>
      </c>
      <c r="P12" s="128">
        <v>270572.43699999998</v>
      </c>
      <c r="Q12" s="128">
        <v>274363.28600000002</v>
      </c>
      <c r="R12" s="128">
        <v>281147.39899999998</v>
      </c>
      <c r="S12" s="128">
        <v>281578.76799999998</v>
      </c>
      <c r="T12" s="128">
        <v>287221.11300000001</v>
      </c>
      <c r="U12" s="129">
        <v>291835.11</v>
      </c>
      <c r="V12" s="128">
        <v>287886.20400000003</v>
      </c>
      <c r="W12" s="128">
        <v>280641.74300000002</v>
      </c>
      <c r="X12" s="128">
        <v>279992.44199999998</v>
      </c>
      <c r="Y12" s="128">
        <v>278859.11200000002</v>
      </c>
      <c r="Z12" s="128">
        <v>269085.076</v>
      </c>
      <c r="AA12" s="128">
        <v>265347.63199999998</v>
      </c>
      <c r="AB12" s="130">
        <v>269337.69500000001</v>
      </c>
      <c r="AC12" s="130">
        <v>273058.17099999997</v>
      </c>
      <c r="AD12" s="130">
        <v>279383.19900000002</v>
      </c>
      <c r="AE12" s="130">
        <v>285120.58799999999</v>
      </c>
      <c r="AF12" s="130">
        <v>286622.19799999997</v>
      </c>
      <c r="AG12" s="130">
        <v>289168.87099999998</v>
      </c>
      <c r="AH12" s="130">
        <v>251668.56700000001</v>
      </c>
      <c r="AI12" s="131">
        <v>272637.03000000003</v>
      </c>
      <c r="AJ12" s="130">
        <v>280598.28700000001</v>
      </c>
      <c r="AK12" s="130">
        <v>279327.848</v>
      </c>
    </row>
    <row r="13" spans="1:37" s="6" customFormat="1" x14ac:dyDescent="0.2">
      <c r="A13" s="132" t="s">
        <v>145</v>
      </c>
      <c r="B13" s="127" t="s">
        <v>144</v>
      </c>
      <c r="C13" s="127" t="s">
        <v>59</v>
      </c>
      <c r="D13" s="133">
        <v>94788.577000000005</v>
      </c>
      <c r="E13" s="133">
        <v>98929.654999999999</v>
      </c>
      <c r="F13" s="134">
        <v>95682.54</v>
      </c>
      <c r="G13" s="134">
        <v>95601.76</v>
      </c>
      <c r="H13" s="133">
        <v>93671.384999999995</v>
      </c>
      <c r="I13" s="133">
        <v>95377.001000000004</v>
      </c>
      <c r="J13" s="133">
        <v>104555.944</v>
      </c>
      <c r="K13" s="133">
        <v>100077.795</v>
      </c>
      <c r="L13" s="133">
        <v>100999.955</v>
      </c>
      <c r="M13" s="134">
        <v>104492.73</v>
      </c>
      <c r="N13" s="133">
        <v>104752.79399999999</v>
      </c>
      <c r="O13" s="133">
        <v>111176.103</v>
      </c>
      <c r="P13" s="133">
        <v>110012.601</v>
      </c>
      <c r="Q13" s="133">
        <v>123168.879</v>
      </c>
      <c r="R13" s="134">
        <v>126409.45</v>
      </c>
      <c r="S13" s="133">
        <v>127978.541</v>
      </c>
      <c r="T13" s="133">
        <v>133007.12400000001</v>
      </c>
      <c r="U13" s="133">
        <v>126296.859</v>
      </c>
      <c r="V13" s="133">
        <v>134178.899</v>
      </c>
      <c r="W13" s="134">
        <v>134342.92000000001</v>
      </c>
      <c r="X13" s="133">
        <v>139973.709</v>
      </c>
      <c r="Y13" s="133">
        <v>128319.93700000001</v>
      </c>
      <c r="Z13" s="133">
        <v>131113.38200000001</v>
      </c>
      <c r="AA13" s="133">
        <v>132610.323</v>
      </c>
      <c r="AB13" s="136">
        <v>123629.458</v>
      </c>
      <c r="AC13" s="136">
        <v>128733.856</v>
      </c>
      <c r="AD13" s="136">
        <v>129862.63800000001</v>
      </c>
      <c r="AE13" s="136">
        <v>133778.42499999999</v>
      </c>
      <c r="AF13" s="136">
        <v>131618.171</v>
      </c>
      <c r="AG13" s="136">
        <v>128339.92200000001</v>
      </c>
      <c r="AH13" s="136">
        <v>121197.992</v>
      </c>
      <c r="AI13" s="136">
        <v>129611.473</v>
      </c>
      <c r="AJ13" s="136">
        <v>121063.13400000001</v>
      </c>
      <c r="AK13" s="136">
        <v>117930.118</v>
      </c>
    </row>
    <row r="14" spans="1:37" s="6" customFormat="1" x14ac:dyDescent="0.2">
      <c r="A14" s="132" t="s">
        <v>21</v>
      </c>
      <c r="B14" s="127" t="s">
        <v>144</v>
      </c>
      <c r="C14" s="127" t="s">
        <v>61</v>
      </c>
      <c r="D14" s="128">
        <v>239836.935</v>
      </c>
      <c r="E14" s="128">
        <v>253316.71100000001</v>
      </c>
      <c r="F14" s="128">
        <v>245051.75399999999</v>
      </c>
      <c r="G14" s="128">
        <v>253753.867</v>
      </c>
      <c r="H14" s="128">
        <v>243337.326</v>
      </c>
      <c r="I14" s="128">
        <v>249717.636</v>
      </c>
      <c r="J14" s="128">
        <v>269748.80200000003</v>
      </c>
      <c r="K14" s="128">
        <v>260113.38399999999</v>
      </c>
      <c r="L14" s="128">
        <v>260236.82699999999</v>
      </c>
      <c r="M14" s="128">
        <v>255457.079</v>
      </c>
      <c r="N14" s="128">
        <v>248561.15100000001</v>
      </c>
      <c r="O14" s="128">
        <v>261831.97099999999</v>
      </c>
      <c r="P14" s="128">
        <v>256344.277</v>
      </c>
      <c r="Q14" s="128">
        <v>265226.42599999998</v>
      </c>
      <c r="R14" s="128">
        <v>263355.47899999999</v>
      </c>
      <c r="S14" s="128">
        <v>266323.783</v>
      </c>
      <c r="T14" s="128">
        <v>265393.53200000001</v>
      </c>
      <c r="U14" s="128">
        <v>249236.372</v>
      </c>
      <c r="V14" s="128">
        <v>264264.45600000001</v>
      </c>
      <c r="W14" s="128">
        <v>262388.413</v>
      </c>
      <c r="X14" s="128">
        <v>279655.83899999998</v>
      </c>
      <c r="Y14" s="128">
        <v>252688.73499999999</v>
      </c>
      <c r="Z14" s="128">
        <v>263811.40299999999</v>
      </c>
      <c r="AA14" s="129">
        <v>266975.65999999997</v>
      </c>
      <c r="AB14" s="130">
        <v>234844.61499999999</v>
      </c>
      <c r="AC14" s="130">
        <v>245735.35699999999</v>
      </c>
      <c r="AD14" s="130">
        <v>252284.45199999999</v>
      </c>
      <c r="AE14" s="130">
        <v>252929.67499999999</v>
      </c>
      <c r="AF14" s="130">
        <v>250829.09099999999</v>
      </c>
      <c r="AG14" s="130">
        <v>248451.628</v>
      </c>
      <c r="AH14" s="130">
        <v>248292.90299999999</v>
      </c>
      <c r="AI14" s="131">
        <v>262004.45</v>
      </c>
      <c r="AJ14" s="130">
        <v>242310.58900000001</v>
      </c>
      <c r="AK14" s="130">
        <v>229328.117</v>
      </c>
    </row>
    <row r="15" spans="1:37" s="6" customFormat="1" x14ac:dyDescent="0.2">
      <c r="A15" s="126" t="s">
        <v>143</v>
      </c>
      <c r="B15" s="127" t="s">
        <v>146</v>
      </c>
      <c r="C15" s="127" t="s">
        <v>8</v>
      </c>
      <c r="D15" s="133">
        <v>104522.336</v>
      </c>
      <c r="E15" s="133">
        <v>107132.304</v>
      </c>
      <c r="F15" s="134">
        <v>107217.8</v>
      </c>
      <c r="G15" s="133">
        <v>107571.04399999999</v>
      </c>
      <c r="H15" s="133">
        <v>105755.54399999999</v>
      </c>
      <c r="I15" s="133">
        <v>110488.322</v>
      </c>
      <c r="J15" s="133">
        <v>111653.43399999999</v>
      </c>
      <c r="K15" s="133">
        <v>112326.785</v>
      </c>
      <c r="L15" s="133">
        <v>115647.63800000001</v>
      </c>
      <c r="M15" s="134">
        <v>119898.61</v>
      </c>
      <c r="N15" s="133">
        <v>119742.18799999999</v>
      </c>
      <c r="O15" s="133">
        <v>121001.133</v>
      </c>
      <c r="P15" s="133">
        <v>121726.745</v>
      </c>
      <c r="Q15" s="133">
        <v>127853.788</v>
      </c>
      <c r="R15" s="133">
        <v>128128.477</v>
      </c>
      <c r="S15" s="133">
        <v>131509.057</v>
      </c>
      <c r="T15" s="133">
        <v>129777.93799999999</v>
      </c>
      <c r="U15" s="133">
        <v>129036.364</v>
      </c>
      <c r="V15" s="133">
        <v>129077.145</v>
      </c>
      <c r="W15" s="133">
        <v>121907.849</v>
      </c>
      <c r="X15" s="133">
        <v>123052.72900000001</v>
      </c>
      <c r="Y15" s="133">
        <v>117518.026</v>
      </c>
      <c r="Z15" s="133">
        <v>116559.04399999999</v>
      </c>
      <c r="AA15" s="133">
        <v>114053.675</v>
      </c>
      <c r="AB15" s="135">
        <v>108848.35</v>
      </c>
      <c r="AC15" s="136">
        <v>112108.171</v>
      </c>
      <c r="AD15" s="136">
        <v>111554.603</v>
      </c>
      <c r="AE15" s="136">
        <v>113611.21400000001</v>
      </c>
      <c r="AF15" s="136">
        <v>114296.93700000001</v>
      </c>
      <c r="AG15" s="136">
        <v>113119.47500000001</v>
      </c>
      <c r="AH15" s="136">
        <v>103057.147</v>
      </c>
      <c r="AI15" s="136">
        <v>114724.702</v>
      </c>
      <c r="AJ15" s="136">
        <v>110777.728</v>
      </c>
      <c r="AK15" s="136">
        <v>107949.484</v>
      </c>
    </row>
    <row r="16" spans="1:37" s="6" customFormat="1" x14ac:dyDescent="0.2">
      <c r="A16" s="132" t="s">
        <v>11</v>
      </c>
      <c r="B16" s="127" t="s">
        <v>146</v>
      </c>
      <c r="C16" s="127" t="s">
        <v>10</v>
      </c>
      <c r="D16" s="128">
        <v>34093.036</v>
      </c>
      <c r="E16" s="128">
        <v>33077.987999999998</v>
      </c>
      <c r="F16" s="128">
        <v>32648.999</v>
      </c>
      <c r="G16" s="128">
        <v>31804.136999999999</v>
      </c>
      <c r="H16" s="128">
        <v>32710.749</v>
      </c>
      <c r="I16" s="128">
        <v>33887.512999999999</v>
      </c>
      <c r="J16" s="128">
        <v>33525.985999999997</v>
      </c>
      <c r="K16" s="128">
        <v>34410.383999999998</v>
      </c>
      <c r="L16" s="128">
        <v>34793.767999999996</v>
      </c>
      <c r="M16" s="128">
        <v>36551.311000000002</v>
      </c>
      <c r="N16" s="128">
        <v>37585.368000000002</v>
      </c>
      <c r="O16" s="128">
        <v>36376.508999999998</v>
      </c>
      <c r="P16" s="128">
        <v>36622.733</v>
      </c>
      <c r="Q16" s="128">
        <v>38225.618999999999</v>
      </c>
      <c r="R16" s="128">
        <v>37509.213000000003</v>
      </c>
      <c r="S16" s="128">
        <v>37211.521000000001</v>
      </c>
      <c r="T16" s="128">
        <v>36144.576999999997</v>
      </c>
      <c r="U16" s="128">
        <v>35907.652000000002</v>
      </c>
      <c r="V16" s="128">
        <v>34528.294999999998</v>
      </c>
      <c r="W16" s="128">
        <v>28552.886999999999</v>
      </c>
      <c r="X16" s="128">
        <v>29014.718000000001</v>
      </c>
      <c r="Y16" s="128">
        <v>27744.858</v>
      </c>
      <c r="Z16" s="128">
        <v>26948.704000000002</v>
      </c>
      <c r="AA16" s="128">
        <v>25353.587</v>
      </c>
      <c r="AB16" s="130">
        <v>24739.084999999999</v>
      </c>
      <c r="AC16" s="130">
        <v>24853.371999999999</v>
      </c>
      <c r="AD16" s="130">
        <v>25088.949000000001</v>
      </c>
      <c r="AE16" s="130">
        <v>24925.749</v>
      </c>
      <c r="AF16" s="130">
        <v>24663.853999999999</v>
      </c>
      <c r="AG16" s="130">
        <v>24928.486000000001</v>
      </c>
      <c r="AH16" s="130">
        <v>23861.102999999999</v>
      </c>
      <c r="AI16" s="130">
        <v>26438.992999999999</v>
      </c>
      <c r="AJ16" s="130">
        <v>24626.605</v>
      </c>
      <c r="AK16" s="130">
        <v>23502.312000000002</v>
      </c>
    </row>
    <row r="17" spans="1:37" s="6" customFormat="1" x14ac:dyDescent="0.2">
      <c r="A17" s="132" t="s">
        <v>15</v>
      </c>
      <c r="B17" s="127" t="s">
        <v>146</v>
      </c>
      <c r="C17" s="127" t="s">
        <v>44</v>
      </c>
      <c r="D17" s="133">
        <v>32706.904999999999</v>
      </c>
      <c r="E17" s="133">
        <v>33397.673999999999</v>
      </c>
      <c r="F17" s="133">
        <v>35119.646999999997</v>
      </c>
      <c r="G17" s="133">
        <v>35790.483999999997</v>
      </c>
      <c r="H17" s="133">
        <v>35776.093999999997</v>
      </c>
      <c r="I17" s="133">
        <v>36615.440999999999</v>
      </c>
      <c r="J17" s="134">
        <v>37229.599999999999</v>
      </c>
      <c r="K17" s="133">
        <v>37753.235999999997</v>
      </c>
      <c r="L17" s="133">
        <v>38807.173000000003</v>
      </c>
      <c r="M17" s="133">
        <v>39682.273000000001</v>
      </c>
      <c r="N17" s="133">
        <v>39691.974999999999</v>
      </c>
      <c r="O17" s="133">
        <v>40361.042000000001</v>
      </c>
      <c r="P17" s="133">
        <v>41082.495000000003</v>
      </c>
      <c r="Q17" s="133">
        <v>41411.447999999997</v>
      </c>
      <c r="R17" s="133">
        <v>42309.925999999999</v>
      </c>
      <c r="S17" s="133">
        <v>41838.889000000003</v>
      </c>
      <c r="T17" s="133">
        <v>42216.673999999999</v>
      </c>
      <c r="U17" s="133">
        <v>42314.794000000002</v>
      </c>
      <c r="V17" s="133">
        <v>40707.409</v>
      </c>
      <c r="W17" s="133">
        <v>39131.362999999998</v>
      </c>
      <c r="X17" s="133">
        <v>38566.288</v>
      </c>
      <c r="Y17" s="133">
        <v>38572.097000000002</v>
      </c>
      <c r="Z17" s="133">
        <v>36348.733999999997</v>
      </c>
      <c r="AA17" s="133">
        <v>35701.271999999997</v>
      </c>
      <c r="AB17" s="136">
        <v>37009.372000000003</v>
      </c>
      <c r="AC17" s="136">
        <v>36374.374000000003</v>
      </c>
      <c r="AD17" s="136">
        <v>35814.500999999997</v>
      </c>
      <c r="AE17" s="136">
        <v>34525.408000000003</v>
      </c>
      <c r="AF17" s="136">
        <v>35579.483999999997</v>
      </c>
      <c r="AG17" s="136">
        <v>35861.201999999997</v>
      </c>
      <c r="AH17" s="136">
        <v>28976.457999999999</v>
      </c>
      <c r="AI17" s="136">
        <v>34801.760999999999</v>
      </c>
      <c r="AJ17" s="136">
        <v>36684.754000000001</v>
      </c>
      <c r="AK17" s="136">
        <v>37105.506999999998</v>
      </c>
    </row>
    <row r="18" spans="1:37" s="6" customFormat="1" x14ac:dyDescent="0.2">
      <c r="A18" s="132" t="s">
        <v>145</v>
      </c>
      <c r="B18" s="127" t="s">
        <v>146</v>
      </c>
      <c r="C18" s="127" t="s">
        <v>59</v>
      </c>
      <c r="D18" s="128">
        <v>8173.9229999999998</v>
      </c>
      <c r="E18" s="128">
        <v>9048.6980000000003</v>
      </c>
      <c r="F18" s="128">
        <v>9031.9359999999997</v>
      </c>
      <c r="G18" s="128">
        <v>9405.491</v>
      </c>
      <c r="H18" s="128">
        <v>9179.3060000000005</v>
      </c>
      <c r="I18" s="128">
        <v>9816.7170000000006</v>
      </c>
      <c r="J18" s="128">
        <v>10198.039000000001</v>
      </c>
      <c r="K18" s="128">
        <v>10259.793</v>
      </c>
      <c r="L18" s="128">
        <v>10794.385</v>
      </c>
      <c r="M18" s="128">
        <v>11363.370999999999</v>
      </c>
      <c r="N18" s="128">
        <v>11542.184999999999</v>
      </c>
      <c r="O18" s="128">
        <v>11993.491</v>
      </c>
      <c r="P18" s="129">
        <v>11955.65</v>
      </c>
      <c r="Q18" s="128">
        <v>13218.049000000001</v>
      </c>
      <c r="R18" s="128">
        <v>13469.065000000001</v>
      </c>
      <c r="S18" s="128">
        <v>15053.317999999999</v>
      </c>
      <c r="T18" s="128">
        <v>15568.844999999999</v>
      </c>
      <c r="U18" s="128">
        <v>15181.675999999999</v>
      </c>
      <c r="V18" s="128">
        <v>17019.079000000002</v>
      </c>
      <c r="W18" s="128">
        <v>16919.464</v>
      </c>
      <c r="X18" s="128">
        <v>16978.719000000001</v>
      </c>
      <c r="Y18" s="128">
        <v>15751.376</v>
      </c>
      <c r="Z18" s="128">
        <v>15930.534</v>
      </c>
      <c r="AA18" s="128">
        <v>15846.527</v>
      </c>
      <c r="AB18" s="130">
        <v>14666.679</v>
      </c>
      <c r="AC18" s="130">
        <v>15391.466</v>
      </c>
      <c r="AD18" s="130">
        <v>15439.966</v>
      </c>
      <c r="AE18" s="130">
        <v>18242.166000000001</v>
      </c>
      <c r="AF18" s="130">
        <v>19002.194</v>
      </c>
      <c r="AG18" s="131">
        <v>18192.3</v>
      </c>
      <c r="AH18" s="131">
        <v>16557.57</v>
      </c>
      <c r="AI18" s="130">
        <v>16805.552</v>
      </c>
      <c r="AJ18" s="130">
        <v>16137.504999999999</v>
      </c>
      <c r="AK18" s="130">
        <v>16603.131000000001</v>
      </c>
    </row>
    <row r="19" spans="1:37" s="6" customFormat="1" x14ac:dyDescent="0.2">
      <c r="A19" s="132" t="s">
        <v>21</v>
      </c>
      <c r="B19" s="127" t="s">
        <v>146</v>
      </c>
      <c r="C19" s="127" t="s">
        <v>61</v>
      </c>
      <c r="D19" s="133">
        <v>26061.205000000002</v>
      </c>
      <c r="E19" s="133">
        <v>28245.243999999999</v>
      </c>
      <c r="F19" s="133">
        <v>26944.544000000002</v>
      </c>
      <c r="G19" s="133">
        <v>26801.449000000001</v>
      </c>
      <c r="H19" s="133">
        <v>24261.338</v>
      </c>
      <c r="I19" s="133">
        <v>26323.973999999998</v>
      </c>
      <c r="J19" s="133">
        <v>26913.124</v>
      </c>
      <c r="K19" s="133">
        <v>26187.613000000001</v>
      </c>
      <c r="L19" s="133">
        <v>27513.968000000001</v>
      </c>
      <c r="M19" s="133">
        <v>28622.413</v>
      </c>
      <c r="N19" s="133">
        <v>27591.928</v>
      </c>
      <c r="O19" s="133">
        <v>28907.182000000001</v>
      </c>
      <c r="P19" s="133">
        <v>28741.609</v>
      </c>
      <c r="Q19" s="133">
        <v>31590.238000000001</v>
      </c>
      <c r="R19" s="133">
        <v>31425.185000000001</v>
      </c>
      <c r="S19" s="133">
        <v>33921.569000000003</v>
      </c>
      <c r="T19" s="133">
        <v>32423.683000000001</v>
      </c>
      <c r="U19" s="133">
        <v>32339.575000000001</v>
      </c>
      <c r="V19" s="133">
        <v>33611.748</v>
      </c>
      <c r="W19" s="133">
        <v>34040.635999999999</v>
      </c>
      <c r="X19" s="133">
        <v>35392.911</v>
      </c>
      <c r="Y19" s="133">
        <v>32378.062999999998</v>
      </c>
      <c r="Z19" s="133">
        <v>34348.336000000003</v>
      </c>
      <c r="AA19" s="134">
        <v>34230.620000000003</v>
      </c>
      <c r="AB19" s="135">
        <v>29545.98</v>
      </c>
      <c r="AC19" s="136">
        <v>32494.483</v>
      </c>
      <c r="AD19" s="136">
        <v>32185.100999999999</v>
      </c>
      <c r="AE19" s="136">
        <v>32898.639000000003</v>
      </c>
      <c r="AF19" s="136">
        <v>31905.559000000001</v>
      </c>
      <c r="AG19" s="136">
        <v>31138.334999999999</v>
      </c>
      <c r="AH19" s="136">
        <v>30655.991999999998</v>
      </c>
      <c r="AI19" s="136">
        <v>33389.652000000002</v>
      </c>
      <c r="AJ19" s="135">
        <v>30043.22</v>
      </c>
      <c r="AK19" s="136">
        <v>27587.185000000001</v>
      </c>
    </row>
    <row r="20" spans="1:37" s="6" customFormat="1" ht="11.45" customHeight="1" x14ac:dyDescent="0.2"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</row>
    <row r="21" spans="1:37" s="6" customFormat="1" x14ac:dyDescent="0.2">
      <c r="D21" s="122" t="s">
        <v>147</v>
      </c>
    </row>
    <row r="22" spans="1:37" s="6" customFormat="1" x14ac:dyDescent="0.2">
      <c r="D22" s="122" t="s">
        <v>148</v>
      </c>
      <c r="E22" s="121" t="s">
        <v>149</v>
      </c>
      <c r="G22" s="137" t="s">
        <v>150</v>
      </c>
    </row>
    <row r="23" spans="1:37" x14ac:dyDescent="0.2">
      <c r="AB23" s="130">
        <v>891203.90300000005</v>
      </c>
      <c r="AC23" s="130">
        <v>911325.26399999997</v>
      </c>
      <c r="AD23" s="130">
        <v>929834.94499999995</v>
      </c>
      <c r="AE23" s="130">
        <v>942737.36800000002</v>
      </c>
      <c r="AF23" s="130">
        <v>944499.96100000001</v>
      </c>
      <c r="AG23" s="131">
        <v>939153.56</v>
      </c>
      <c r="AH23" s="130">
        <v>886303.73600000003</v>
      </c>
      <c r="AI23" s="130">
        <v>940732.91899999999</v>
      </c>
      <c r="AJ23" s="130">
        <v>903034.40399999998</v>
      </c>
      <c r="AK23" s="130">
        <v>873406.65300000005</v>
      </c>
    </row>
    <row r="24" spans="1:37" x14ac:dyDescent="0.2">
      <c r="AB24" s="135">
        <v>233540.36</v>
      </c>
      <c r="AC24" s="136">
        <v>234294.541</v>
      </c>
      <c r="AD24" s="136">
        <v>238596.35699999999</v>
      </c>
      <c r="AE24" s="136">
        <v>240841.049</v>
      </c>
      <c r="AF24" s="136">
        <v>242863.81400000001</v>
      </c>
      <c r="AG24" s="136">
        <v>240365.08799999999</v>
      </c>
      <c r="AH24" s="136">
        <v>231779.37100000001</v>
      </c>
      <c r="AI24" s="136">
        <v>242602.277</v>
      </c>
      <c r="AJ24" s="136">
        <v>226860.70499999999</v>
      </c>
      <c r="AK24" s="136">
        <v>214730.24299999999</v>
      </c>
    </row>
    <row r="25" spans="1:37" x14ac:dyDescent="0.2">
      <c r="AB25" s="130">
        <v>269337.69500000001</v>
      </c>
      <c r="AC25" s="130">
        <v>273058.17099999997</v>
      </c>
      <c r="AD25" s="130">
        <v>279383.19900000002</v>
      </c>
      <c r="AE25" s="130">
        <v>285120.58799999999</v>
      </c>
      <c r="AF25" s="130">
        <v>286622.19799999997</v>
      </c>
      <c r="AG25" s="130">
        <v>289168.87099999998</v>
      </c>
      <c r="AH25" s="130">
        <v>251668.56700000001</v>
      </c>
      <c r="AI25" s="131">
        <v>272637.03000000003</v>
      </c>
      <c r="AJ25" s="130">
        <v>280598.28700000001</v>
      </c>
      <c r="AK25" s="130">
        <v>279327.848</v>
      </c>
    </row>
    <row r="26" spans="1:37" x14ac:dyDescent="0.2">
      <c r="AB26" s="136">
        <v>123629.458</v>
      </c>
      <c r="AC26" s="136">
        <v>128733.856</v>
      </c>
      <c r="AD26" s="136">
        <v>129862.63800000001</v>
      </c>
      <c r="AE26" s="136">
        <v>133778.42499999999</v>
      </c>
      <c r="AF26" s="136">
        <v>131618.171</v>
      </c>
      <c r="AG26" s="136">
        <v>128339.92200000001</v>
      </c>
      <c r="AH26" s="136">
        <v>121197.992</v>
      </c>
      <c r="AI26" s="136">
        <v>129611.473</v>
      </c>
      <c r="AJ26" s="136">
        <v>121063.13400000001</v>
      </c>
      <c r="AK26" s="136">
        <v>117930.118</v>
      </c>
    </row>
    <row r="27" spans="1:37" x14ac:dyDescent="0.2">
      <c r="AB27" s="130">
        <v>234844.61499999999</v>
      </c>
      <c r="AC27" s="130">
        <v>245735.35699999999</v>
      </c>
      <c r="AD27" s="130">
        <v>252284.45199999999</v>
      </c>
      <c r="AE27" s="130">
        <v>252929.67499999999</v>
      </c>
      <c r="AF27" s="130">
        <v>250829.09099999999</v>
      </c>
      <c r="AG27" s="130">
        <v>248451.628</v>
      </c>
      <c r="AH27" s="130">
        <v>248292.90299999999</v>
      </c>
      <c r="AI27" s="131">
        <v>262004.45</v>
      </c>
      <c r="AJ27" s="130">
        <v>242310.58900000001</v>
      </c>
      <c r="AK27" s="130">
        <v>229328.117</v>
      </c>
    </row>
    <row r="28" spans="1:37" x14ac:dyDescent="0.2">
      <c r="AB28" s="135">
        <v>108848.35</v>
      </c>
      <c r="AC28" s="136">
        <v>112108.171</v>
      </c>
      <c r="AD28" s="136">
        <v>111554.603</v>
      </c>
      <c r="AE28" s="136">
        <v>113611.21400000001</v>
      </c>
      <c r="AF28" s="136">
        <v>114296.93700000001</v>
      </c>
      <c r="AG28" s="136">
        <v>113119.47500000001</v>
      </c>
      <c r="AH28" s="136">
        <v>103057.147</v>
      </c>
      <c r="AI28" s="136">
        <v>114724.702</v>
      </c>
      <c r="AJ28" s="136">
        <v>110777.728</v>
      </c>
      <c r="AK28" s="136">
        <v>107949.484</v>
      </c>
    </row>
    <row r="29" spans="1:37" x14ac:dyDescent="0.2">
      <c r="AB29" s="130">
        <v>24739.084999999999</v>
      </c>
      <c r="AC29" s="130">
        <v>24853.371999999999</v>
      </c>
      <c r="AD29" s="130">
        <v>25088.949000000001</v>
      </c>
      <c r="AE29" s="130">
        <v>24925.749</v>
      </c>
      <c r="AF29" s="130">
        <v>24663.853999999999</v>
      </c>
      <c r="AG29" s="130">
        <v>24928.486000000001</v>
      </c>
      <c r="AH29" s="130">
        <v>23861.102999999999</v>
      </c>
      <c r="AI29" s="130">
        <v>26438.992999999999</v>
      </c>
      <c r="AJ29" s="130">
        <v>24626.605</v>
      </c>
      <c r="AK29" s="130">
        <v>23502.312000000002</v>
      </c>
    </row>
    <row r="30" spans="1:37" x14ac:dyDescent="0.2">
      <c r="AB30" s="136">
        <v>37009.372000000003</v>
      </c>
      <c r="AC30" s="136">
        <v>36374.374000000003</v>
      </c>
      <c r="AD30" s="136">
        <v>35814.500999999997</v>
      </c>
      <c r="AE30" s="136">
        <v>34525.408000000003</v>
      </c>
      <c r="AF30" s="136">
        <v>35579.483999999997</v>
      </c>
      <c r="AG30" s="136">
        <v>35861.201999999997</v>
      </c>
      <c r="AH30" s="136">
        <v>28976.457999999999</v>
      </c>
      <c r="AI30" s="136">
        <v>34801.760999999999</v>
      </c>
      <c r="AJ30" s="136">
        <v>36684.754000000001</v>
      </c>
      <c r="AK30" s="136">
        <v>37105.506999999998</v>
      </c>
    </row>
    <row r="31" spans="1:37" x14ac:dyDescent="0.2">
      <c r="AB31" s="130">
        <v>14666.679</v>
      </c>
      <c r="AC31" s="130">
        <v>15391.466</v>
      </c>
      <c r="AD31" s="130">
        <v>15439.966</v>
      </c>
      <c r="AE31" s="130">
        <v>18242.166000000001</v>
      </c>
      <c r="AF31" s="130">
        <v>19002.194</v>
      </c>
      <c r="AG31" s="131">
        <v>18192.3</v>
      </c>
      <c r="AH31" s="131">
        <v>16557.57</v>
      </c>
      <c r="AI31" s="130">
        <v>16805.552</v>
      </c>
      <c r="AJ31" s="130">
        <v>16137.504999999999</v>
      </c>
      <c r="AK31" s="130">
        <v>16603.131000000001</v>
      </c>
    </row>
    <row r="32" spans="1:37" x14ac:dyDescent="0.2">
      <c r="AB32" s="135">
        <v>29545.98</v>
      </c>
      <c r="AC32" s="136">
        <v>32494.483</v>
      </c>
      <c r="AD32" s="136">
        <v>32185.100999999999</v>
      </c>
      <c r="AE32" s="136">
        <v>32898.639000000003</v>
      </c>
      <c r="AF32" s="136">
        <v>31905.559000000001</v>
      </c>
      <c r="AG32" s="136">
        <v>31138.334999999999</v>
      </c>
      <c r="AH32" s="136">
        <v>30655.991999999998</v>
      </c>
      <c r="AI32" s="136">
        <v>33389.652000000002</v>
      </c>
      <c r="AJ32" s="135">
        <v>30043.22</v>
      </c>
      <c r="AK32" s="136">
        <v>27587.185000000001</v>
      </c>
    </row>
    <row r="35" spans="4:7" x14ac:dyDescent="0.2">
      <c r="D35" s="138"/>
      <c r="E35" s="138"/>
    </row>
    <row r="39" spans="4:7" x14ac:dyDescent="0.2">
      <c r="G39" s="137" t="s">
        <v>151</v>
      </c>
    </row>
    <row r="58" spans="7:7" x14ac:dyDescent="0.2">
      <c r="G58" s="119" t="s">
        <v>101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 4.1 Graf 4.1 4.2 4.3</vt:lpstr>
      <vt:lpstr>Graf 4.4 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2025-12-30T16:44:16Z</dcterms:modified>
</cp:coreProperties>
</file>