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3_Trim2\DATI x Sito - B2023_2\"/>
    </mc:Choice>
  </mc:AlternateContent>
  <bookViews>
    <workbookView xWindow="0" yWindow="0" windowWidth="28800" windowHeight="12300" activeTab="2"/>
  </bookViews>
  <sheets>
    <sheet name="Decessi Reg" sheetId="1" r:id="rId1"/>
    <sheet name="Decessi Abr" sheetId="2" r:id="rId2"/>
    <sheet name="Decessi prov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8" i="3"/>
  <c r="E8" i="3"/>
  <c r="D8" i="3"/>
  <c r="C8" i="3"/>
  <c r="B8" i="3"/>
  <c r="I37" i="2"/>
  <c r="H37" i="2"/>
  <c r="G37" i="2"/>
  <c r="F37" i="2"/>
  <c r="E37" i="2"/>
  <c r="D37" i="2"/>
  <c r="C37" i="2"/>
  <c r="B37" i="2"/>
  <c r="I32" i="2"/>
  <c r="I34" i="2" s="1"/>
  <c r="H32" i="2"/>
  <c r="H34" i="2" s="1"/>
  <c r="G32" i="2"/>
  <c r="G34" i="2" s="1"/>
  <c r="F32" i="2"/>
  <c r="F34" i="2" s="1"/>
  <c r="E32" i="2"/>
  <c r="E34" i="2" s="1"/>
  <c r="D32" i="2"/>
  <c r="D34" i="2" s="1"/>
  <c r="C32" i="2"/>
  <c r="C34" i="2" s="1"/>
  <c r="B32" i="2"/>
  <c r="B34" i="2" s="1"/>
  <c r="I20" i="2"/>
  <c r="I36" i="2" s="1"/>
  <c r="I38" i="2" s="1"/>
  <c r="H20" i="2"/>
  <c r="H36" i="2" s="1"/>
  <c r="H38" i="2" s="1"/>
  <c r="G20" i="2"/>
  <c r="G22" i="2" s="1"/>
  <c r="F20" i="2"/>
  <c r="F36" i="2" s="1"/>
  <c r="F38" i="2" s="1"/>
  <c r="E20" i="2"/>
  <c r="E36" i="2" s="1"/>
  <c r="E38" i="2" s="1"/>
  <c r="D20" i="2"/>
  <c r="D36" i="2" s="1"/>
  <c r="D38" i="2" s="1"/>
  <c r="C20" i="2"/>
  <c r="C36" i="2" s="1"/>
  <c r="C38" i="2" s="1"/>
  <c r="B20" i="2"/>
  <c r="B36" i="2" s="1"/>
  <c r="B38" i="2" s="1"/>
  <c r="C22" i="2" l="1"/>
  <c r="D22" i="2"/>
  <c r="H22" i="2"/>
  <c r="G36" i="2"/>
  <c r="G38" i="2" s="1"/>
  <c r="E22" i="2"/>
  <c r="I22" i="2"/>
  <c r="B22" i="2"/>
  <c r="F22" i="2"/>
  <c r="H37" i="1" l="1"/>
  <c r="G37" i="1"/>
  <c r="F37" i="1"/>
  <c r="E37" i="1"/>
  <c r="D37" i="1"/>
  <c r="H35" i="1"/>
  <c r="H36" i="1" s="1"/>
  <c r="G35" i="1"/>
  <c r="H34" i="1"/>
  <c r="G34" i="1"/>
  <c r="F34" i="1"/>
  <c r="E34" i="1"/>
  <c r="D34" i="1"/>
  <c r="N28" i="1"/>
  <c r="J28" i="1"/>
  <c r="H28" i="1"/>
  <c r="G28" i="1"/>
  <c r="F35" i="1" s="1"/>
  <c r="F36" i="1" s="1"/>
  <c r="F28" i="1"/>
  <c r="E28" i="1"/>
  <c r="E35" i="1" s="1"/>
  <c r="D28" i="1"/>
  <c r="D35" i="1" s="1"/>
  <c r="D36" i="1" s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G36" i="1" l="1"/>
  <c r="E36" i="1"/>
  <c r="M28" i="1"/>
</calcChain>
</file>

<file path=xl/sharedStrings.xml><?xml version="1.0" encoding="utf-8"?>
<sst xmlns="http://schemas.openxmlformats.org/spreadsheetml/2006/main" count="118" uniqueCount="89">
  <si>
    <t>Decessi totali: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</si>
  <si>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</si>
  <si>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</si>
  <si>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</si>
  <si>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</si>
  <si>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</si>
  <si>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</si>
  <si>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</si>
  <si>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</si>
  <si>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</si>
  <si>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</si>
  <si>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</si>
  <si>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</si>
  <si>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</si>
  <si>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</si>
  <si>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</si>
  <si>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</si>
  <si>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</si>
  <si>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</si>
  <si>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</si>
  <si>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Italia</t>
  </si>
  <si>
    <t>Decessi totali per regione. Gennaio-Giugno Media (2015 2019), 2020, 2021, 2022, 2023</t>
  </si>
  <si>
    <t>Regioni</t>
  </si>
  <si>
    <t>Media
 (2015-2019)
 ( A )</t>
  </si>
  <si>
    <t>2020
( B )</t>
  </si>
  <si>
    <t>di cui 
covid</t>
  </si>
  <si>
    <t>2021
( C )</t>
  </si>
  <si>
    <t>2022
( D )</t>
  </si>
  <si>
    <r>
      <t xml:space="preserve">2023 </t>
    </r>
    <r>
      <rPr>
        <b/>
        <sz val="6"/>
        <color rgb="FF000000"/>
        <rFont val="Arial"/>
        <family val="2"/>
      </rPr>
      <t>(stima)</t>
    </r>
    <r>
      <rPr>
        <b/>
        <sz val="8"/>
        <color rgb="FF000000"/>
        <rFont val="Arial"/>
        <family val="2"/>
      </rPr>
      <t xml:space="preserve">
( E )</t>
    </r>
  </si>
  <si>
    <t>Variazione assoluta</t>
  </si>
  <si>
    <t>2022-2021
(D-C)</t>
  </si>
  <si>
    <t>2023-2022
(E - D)</t>
  </si>
  <si>
    <t>Bolzano</t>
  </si>
  <si>
    <t>Trento</t>
  </si>
  <si>
    <t>Gennaio-Giugno</t>
  </si>
  <si>
    <t>Territorio</t>
  </si>
  <si>
    <t>Media 
(2015-2019)</t>
  </si>
  <si>
    <t>Italia - Lombardia</t>
  </si>
  <si>
    <t>Decessi totali mensili:</t>
  </si>
  <si>
    <t>Gen</t>
  </si>
  <si>
    <t>Feb</t>
  </si>
  <si>
    <t>Mar</t>
  </si>
  <si>
    <t>Apr</t>
  </si>
  <si>
    <t>Mag</t>
  </si>
  <si>
    <t>Giu</t>
  </si>
  <si>
    <t>Totale</t>
  </si>
  <si>
    <t>Decessi totali mensili in Italia Gennaio - Giugno Anni 2020, 2021, 2022, 2023</t>
  </si>
  <si>
    <t>Decessi totali mensili in Abruzzo. Gennaio - Giugno Anni 2020, 2021, 2022, 2023</t>
  </si>
  <si>
    <t>Fonte dati: Elaborazione Ufficio di statistica della Regione Abruzzo su dati Istat e Ministero della salute</t>
  </si>
  <si>
    <t>Tot. ABRUZZO</t>
  </si>
  <si>
    <t>Gennaio-Ottobre</t>
  </si>
  <si>
    <t xml:space="preserve">Gennaio - Maggio </t>
  </si>
  <si>
    <t>Etichette di riga</t>
  </si>
  <si>
    <t xml:space="preserve">Tasso di mortalità (grezzo) in Abruzzo. Periodo Gennaio – Maggio </t>
  </si>
  <si>
    <t>Classe di età &lt; di 65 anni. Valori per 100.000 residenti. Anni 2016-2023</t>
  </si>
  <si>
    <t>Decessi 0-64 anni</t>
  </si>
  <si>
    <t>Popolazione 0-64</t>
  </si>
  <si>
    <t>(* pop 2023 è stimata)</t>
  </si>
  <si>
    <t xml:space="preserve">Tasso </t>
  </si>
  <si>
    <t>Classe di età 65 anni e oltre. Valori per 100.000 residenti. Anni 2016-2023</t>
  </si>
  <si>
    <t>Decessi &gt;= 65 anni</t>
  </si>
  <si>
    <t>Popolazione &gt;=65</t>
  </si>
  <si>
    <t>Decessi Totali</t>
  </si>
  <si>
    <t>Popolazione tot al 1 gen.</t>
  </si>
  <si>
    <t>Decessi Gennaio - Maggio</t>
  </si>
  <si>
    <t>Somma di 2018</t>
  </si>
  <si>
    <t>Somma di 2019</t>
  </si>
  <si>
    <t>Somma di 2020</t>
  </si>
  <si>
    <t>Somma di 2021</t>
  </si>
  <si>
    <t>Somma di 2022</t>
  </si>
  <si>
    <t>Chieti</t>
  </si>
  <si>
    <t>L'Aquila</t>
  </si>
  <si>
    <t>Pescara</t>
  </si>
  <si>
    <t>Teramo</t>
  </si>
  <si>
    <t>Decessi totali in Abruzzo per provincia nel periodo Gennaio – Maggio  Anni 2018 - 2023</t>
  </si>
  <si>
    <t>GE</t>
  </si>
  <si>
    <t>(Tutto)</t>
  </si>
  <si>
    <t>Somma di 2011</t>
  </si>
  <si>
    <t>Somma di 2012</t>
  </si>
  <si>
    <t>Somma di 2013</t>
  </si>
  <si>
    <t>Somma di 2014</t>
  </si>
  <si>
    <t>Somma di 2015</t>
  </si>
  <si>
    <t>Somma di 2016</t>
  </si>
  <si>
    <t>Somma di 2017</t>
  </si>
  <si>
    <t>(vuoto)</t>
  </si>
  <si>
    <t>Totale complessivo</t>
  </si>
  <si>
    <t>Fonte dati: Elaborazione Ufficio di statistica della Regione Abruzzo su dati Istat</t>
  </si>
  <si>
    <t>Tasso mortalità</t>
  </si>
  <si>
    <t>Decessi totali dei residenti in Abruzzo.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</si>
</sst>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rgb="FF25669B"/>
      <name val="Times New Roman"/>
      <family val="1"/>
    </font>
    <font>
      <b/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horizontal="right" vertical="center" wrapText="1" readingOrder="1"/>
    </xf>
    <xf numFmtId="0" fontId="0" fillId="3" borderId="0" xfId="0" applyFill="1"/>
    <xf numFmtId="0" fontId="13" fillId="0" borderId="5" xfId="0" applyFont="1" applyBorder="1" applyAlignment="1">
      <alignment horizontal="left" vertical="center" wrapText="1" readingOrder="1"/>
    </xf>
    <xf numFmtId="3" fontId="14" fillId="0" borderId="6" xfId="0" applyNumberFormat="1" applyFont="1" applyBorder="1" applyAlignment="1">
      <alignment horizontal="right" vertical="center" wrapText="1" readingOrder="1"/>
    </xf>
    <xf numFmtId="3" fontId="14" fillId="0" borderId="7" xfId="0" applyNumberFormat="1" applyFont="1" applyBorder="1" applyAlignment="1">
      <alignment horizontal="right" vertical="center" wrapText="1" readingOrder="1"/>
    </xf>
    <xf numFmtId="3" fontId="15" fillId="0" borderId="5" xfId="0" applyNumberFormat="1" applyFont="1" applyBorder="1" applyAlignment="1">
      <alignment horizontal="right" vertical="center" wrapText="1" readingOrder="1"/>
    </xf>
    <xf numFmtId="3" fontId="13" fillId="0" borderId="8" xfId="0" applyNumberFormat="1" applyFont="1" applyBorder="1" applyAlignment="1">
      <alignment horizontal="right" vertical="center" wrapText="1" readingOrder="1"/>
    </xf>
    <xf numFmtId="3" fontId="16" fillId="0" borderId="9" xfId="0" applyNumberFormat="1" applyFont="1" applyBorder="1" applyAlignment="1">
      <alignment horizontal="right" vertical="center" wrapText="1" readingOrder="1"/>
    </xf>
    <xf numFmtId="0" fontId="0" fillId="0" borderId="0" xfId="0" applyBorder="1"/>
    <xf numFmtId="0" fontId="13" fillId="4" borderId="1" xfId="0" applyFont="1" applyFill="1" applyBorder="1" applyAlignment="1">
      <alignment horizontal="left" vertical="center" wrapText="1" readingOrder="1"/>
    </xf>
    <xf numFmtId="3" fontId="14" fillId="4" borderId="2" xfId="0" applyNumberFormat="1" applyFont="1" applyFill="1" applyBorder="1" applyAlignment="1">
      <alignment horizontal="right" vertical="center" wrapText="1" readingOrder="1"/>
    </xf>
    <xf numFmtId="3" fontId="14" fillId="4" borderId="3" xfId="0" applyNumberFormat="1" applyFont="1" applyFill="1" applyBorder="1" applyAlignment="1">
      <alignment horizontal="right" vertical="center" wrapText="1" readingOrder="1"/>
    </xf>
    <xf numFmtId="0" fontId="15" fillId="4" borderId="1" xfId="0" applyFont="1" applyFill="1" applyBorder="1" applyAlignment="1">
      <alignment horizontal="right" vertical="center" wrapText="1" readingOrder="1"/>
    </xf>
    <xf numFmtId="3" fontId="13" fillId="4" borderId="0" xfId="0" applyNumberFormat="1" applyFont="1" applyFill="1" applyBorder="1" applyAlignment="1">
      <alignment horizontal="right" vertical="center" wrapText="1" readingOrder="1"/>
    </xf>
    <xf numFmtId="0" fontId="16" fillId="4" borderId="4" xfId="0" applyFont="1" applyFill="1" applyBorder="1" applyAlignment="1">
      <alignment horizontal="right" vertical="center" wrapText="1" readingOrder="1"/>
    </xf>
    <xf numFmtId="0" fontId="13" fillId="4" borderId="0" xfId="0" applyFont="1" applyFill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4" fillId="0" borderId="2" xfId="0" applyNumberFormat="1" applyFont="1" applyBorder="1" applyAlignment="1">
      <alignment horizontal="right" vertical="center" wrapText="1" readingOrder="1"/>
    </xf>
    <xf numFmtId="3" fontId="14" fillId="0" borderId="3" xfId="0" applyNumberFormat="1" applyFont="1" applyBorder="1" applyAlignment="1">
      <alignment horizontal="right" vertical="center" wrapText="1" readingOrder="1"/>
    </xf>
    <xf numFmtId="3" fontId="15" fillId="0" borderId="1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Border="1" applyAlignment="1">
      <alignment horizontal="right" vertical="center" wrapText="1" readingOrder="1"/>
    </xf>
    <xf numFmtId="3" fontId="16" fillId="0" borderId="4" xfId="0" applyNumberFormat="1" applyFont="1" applyBorder="1" applyAlignment="1">
      <alignment horizontal="right"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6" fillId="0" borderId="4" xfId="0" applyFont="1" applyBorder="1" applyAlignment="1">
      <alignment horizontal="right" vertical="center" wrapText="1" readingOrder="1"/>
    </xf>
    <xf numFmtId="0" fontId="13" fillId="0" borderId="0" xfId="0" applyFont="1" applyBorder="1" applyAlignment="1">
      <alignment horizontal="right" vertical="center" wrapText="1" readingOrder="1"/>
    </xf>
    <xf numFmtId="3" fontId="15" fillId="4" borderId="1" xfId="0" applyNumberFormat="1" applyFont="1" applyFill="1" applyBorder="1" applyAlignment="1">
      <alignment horizontal="right" vertical="center" wrapText="1" readingOrder="1"/>
    </xf>
    <xf numFmtId="3" fontId="16" fillId="4" borderId="4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3" fontId="9" fillId="2" borderId="3" xfId="0" applyNumberFormat="1" applyFont="1" applyFill="1" applyBorder="1" applyAlignment="1">
      <alignment horizontal="right" vertical="center" wrapText="1" readingOrder="1"/>
    </xf>
    <xf numFmtId="3" fontId="9" fillId="2" borderId="10" xfId="0" applyNumberFormat="1" applyFont="1" applyFill="1" applyBorder="1" applyAlignment="1">
      <alignment horizontal="right" vertical="center" wrapText="1" readingOrder="1"/>
    </xf>
    <xf numFmtId="3" fontId="10" fillId="2" borderId="0" xfId="0" applyNumberFormat="1" applyFont="1" applyFill="1" applyBorder="1" applyAlignment="1">
      <alignment horizontal="right" vertical="center" wrapText="1" readingOrder="1"/>
    </xf>
    <xf numFmtId="3" fontId="8" fillId="2" borderId="10" xfId="0" applyNumberFormat="1" applyFont="1" applyFill="1" applyBorder="1" applyAlignment="1">
      <alignment horizontal="right" vertical="center" wrapText="1" readingOrder="1"/>
    </xf>
    <xf numFmtId="3" fontId="11" fillId="2" borderId="0" xfId="0" applyNumberFormat="1" applyFont="1" applyFill="1" applyBorder="1" applyAlignment="1">
      <alignment horizontal="right" vertical="center" wrapText="1" readingOrder="1"/>
    </xf>
    <xf numFmtId="3" fontId="8" fillId="2" borderId="0" xfId="0" applyNumberFormat="1" applyFont="1" applyFill="1" applyBorder="1" applyAlignment="1">
      <alignment horizontal="right" vertical="center" wrapText="1" readingOrder="1"/>
    </xf>
    <xf numFmtId="0" fontId="17" fillId="0" borderId="0" xfId="0" applyFont="1"/>
    <xf numFmtId="0" fontId="2" fillId="0" borderId="0" xfId="0" applyFont="1"/>
    <xf numFmtId="0" fontId="18" fillId="0" borderId="0" xfId="0" applyFont="1"/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3" fontId="20" fillId="4" borderId="1" xfId="0" applyNumberFormat="1" applyFont="1" applyFill="1" applyBorder="1" applyAlignment="1">
      <alignment horizontal="right" vertical="center" wrapText="1" readingOrder="1"/>
    </xf>
    <xf numFmtId="3" fontId="9" fillId="2" borderId="14" xfId="0" applyNumberFormat="1" applyFont="1" applyFill="1" applyBorder="1" applyAlignment="1">
      <alignment horizontal="right" vertical="center" wrapText="1" readingOrder="1"/>
    </xf>
    <xf numFmtId="3" fontId="20" fillId="2" borderId="1" xfId="0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 applyAlignment="1">
      <alignment vertical="center"/>
    </xf>
    <xf numFmtId="0" fontId="3" fillId="0" borderId="0" xfId="0" applyFont="1"/>
    <xf numFmtId="164" fontId="21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20" fillId="5" borderId="0" xfId="0" applyNumberFormat="1" applyFont="1" applyFill="1" applyBorder="1" applyAlignment="1">
      <alignment horizontal="right" vertical="center" wrapText="1" readingOrder="1"/>
    </xf>
    <xf numFmtId="3" fontId="22" fillId="5" borderId="0" xfId="0" applyNumberFormat="1" applyFont="1" applyFill="1" applyBorder="1" applyAlignment="1">
      <alignment horizontal="right" vertical="center" wrapText="1" readingOrder="1"/>
    </xf>
    <xf numFmtId="3" fontId="20" fillId="6" borderId="0" xfId="0" applyNumberFormat="1" applyFont="1" applyFill="1" applyBorder="1" applyAlignment="1">
      <alignment horizontal="right" vertical="center" wrapText="1" readingOrder="1"/>
    </xf>
    <xf numFmtId="3" fontId="22" fillId="6" borderId="0" xfId="0" applyNumberFormat="1" applyFont="1" applyFill="1" applyBorder="1" applyAlignment="1">
      <alignment horizontal="right" vertical="center" wrapText="1" readingOrder="1"/>
    </xf>
    <xf numFmtId="0" fontId="23" fillId="0" borderId="0" xfId="0" applyFont="1"/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/>
    <xf numFmtId="1" fontId="5" fillId="0" borderId="0" xfId="0" applyNumberFormat="1" applyFont="1"/>
    <xf numFmtId="0" fontId="8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right" vertical="center" wrapText="1" readingOrder="1"/>
    </xf>
    <xf numFmtId="0" fontId="9" fillId="2" borderId="3" xfId="0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right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24" fillId="0" borderId="0" xfId="0" applyFont="1"/>
    <xf numFmtId="0" fontId="25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/>
    <xf numFmtId="164" fontId="18" fillId="0" borderId="0" xfId="1" applyNumberFormat="1" applyFont="1"/>
    <xf numFmtId="0" fontId="26" fillId="0" borderId="0" xfId="0" applyFont="1" applyAlignment="1">
      <alignment horizontal="left" vertical="center" readingOrder="1"/>
    </xf>
    <xf numFmtId="0" fontId="3" fillId="0" borderId="0" xfId="0" applyFont="1" applyAlignment="1"/>
    <xf numFmtId="0" fontId="3" fillId="7" borderId="0" xfId="0" applyFont="1" applyFill="1"/>
    <xf numFmtId="164" fontId="17" fillId="0" borderId="0" xfId="1" applyNumberFormat="1" applyFont="1"/>
    <xf numFmtId="0" fontId="3" fillId="8" borderId="0" xfId="0" applyFont="1" applyFill="1"/>
    <xf numFmtId="164" fontId="3" fillId="6" borderId="0" xfId="1" applyNumberFormat="1" applyFont="1" applyFill="1"/>
    <xf numFmtId="164" fontId="27" fillId="6" borderId="0" xfId="1" applyNumberFormat="1" applyFont="1" applyFill="1"/>
    <xf numFmtId="164" fontId="5" fillId="6" borderId="0" xfId="1" applyNumberFormat="1" applyFont="1" applyFill="1"/>
    <xf numFmtId="0" fontId="28" fillId="0" borderId="0" xfId="0" applyFont="1"/>
    <xf numFmtId="165" fontId="3" fillId="0" borderId="0" xfId="1" applyNumberFormat="1" applyFont="1"/>
    <xf numFmtId="165" fontId="0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9" fillId="0" borderId="0" xfId="0" applyFont="1"/>
    <xf numFmtId="3" fontId="0" fillId="0" borderId="0" xfId="0" applyNumberFormat="1"/>
    <xf numFmtId="0" fontId="30" fillId="0" borderId="0" xfId="0" applyFont="1"/>
    <xf numFmtId="3" fontId="3" fillId="0" borderId="0" xfId="0" applyNumberFormat="1" applyFont="1"/>
    <xf numFmtId="3" fontId="30" fillId="0" borderId="0" xfId="0" applyNumberFormat="1" applyFont="1"/>
    <xf numFmtId="0" fontId="0" fillId="0" borderId="0" xfId="0" applyAlignment="1">
      <alignment vertical="top"/>
    </xf>
    <xf numFmtId="0" fontId="31" fillId="0" borderId="0" xfId="0" applyFont="1" applyAlignment="1">
      <alignment horizontal="left" vertical="center" readingOrder="1"/>
    </xf>
    <xf numFmtId="0" fontId="32" fillId="0" borderId="0" xfId="0" applyFont="1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45399300836933804"/>
          <c:y val="8.32222222222222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0.18458024691358024"/>
          <c:w val="0.79471030085203309"/>
          <c:h val="0.585829012345679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'Decessi Reg'!$D$33:$H$33</c:f>
              <c:strCache>
                <c:ptCount val="5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'Decessi Reg'!$D$35:$H$35</c:f>
              <c:numCache>
                <c:formatCode>#,##0</c:formatCode>
                <c:ptCount val="5"/>
                <c:pt idx="0">
                  <c:v>335034.60000000003</c:v>
                </c:pt>
                <c:pt idx="1">
                  <c:v>378428</c:v>
                </c:pt>
                <c:pt idx="2">
                  <c:v>372883</c:v>
                </c:pt>
                <c:pt idx="3">
                  <c:v>360953</c:v>
                </c:pt>
                <c:pt idx="4">
                  <c:v>329552.16000000003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8-4A4B-87B7-1787B70C1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2424"/>
        <c:axId val="400355560"/>
      </c:barChart>
      <c:catAx>
        <c:axId val="40035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5560"/>
        <c:crosses val="autoZero"/>
        <c:auto val="1"/>
        <c:lblAlgn val="ctr"/>
        <c:lblOffset val="100"/>
        <c:noMultiLvlLbl val="0"/>
      </c:catAx>
      <c:valAx>
        <c:axId val="400355560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54776406031977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E8-4006-A37A-0619C85A51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E8-4006-A37A-0619C85A51D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E8-4006-A37A-0619C85A51D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E8-4006-A37A-0619C85A51D9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E8-4006-A37A-0619C85A51D9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E8-4006-A37A-0619C85A51D9}"/>
                </c:ext>
              </c:extLst>
            </c:dLbl>
            <c:dLbl>
              <c:idx val="2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E8-4006-A37A-0619C85A5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'Decessi prov'!$B$4:$G$4</c:f>
              <c:numCache>
                <c:formatCode>#,##0</c:formatCode>
                <c:ptCount val="6"/>
                <c:pt idx="0">
                  <c:v>2133</c:v>
                </c:pt>
                <c:pt idx="1">
                  <c:v>2007</c:v>
                </c:pt>
                <c:pt idx="2">
                  <c:v>2178</c:v>
                </c:pt>
                <c:pt idx="3">
                  <c:v>2262</c:v>
                </c:pt>
                <c:pt idx="4">
                  <c:v>2181</c:v>
                </c:pt>
                <c:pt idx="5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E8-4006-A37A-0619C85A5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8232"/>
        <c:axId val="674109408"/>
      </c:barChart>
      <c:catAx>
        <c:axId val="6741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9408"/>
        <c:crosses val="autoZero"/>
        <c:auto val="1"/>
        <c:lblAlgn val="ctr"/>
        <c:lblOffset val="100"/>
        <c:noMultiLvlLbl val="0"/>
      </c:catAx>
      <c:valAx>
        <c:axId val="6741094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22848997544988947"/>
          <c:y val="4.827170706812022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'Decessi Reg'!$D$33:$H$33</c:f>
              <c:strCache>
                <c:ptCount val="5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'Decessi Reg'!$D$34:$H$34</c:f>
              <c:numCache>
                <c:formatCode>#,##0</c:formatCode>
                <c:ptCount val="5"/>
                <c:pt idx="0">
                  <c:v>7943.4000000000005</c:v>
                </c:pt>
                <c:pt idx="1">
                  <c:v>8223</c:v>
                </c:pt>
                <c:pt idx="2">
                  <c:v>8753</c:v>
                </c:pt>
                <c:pt idx="3">
                  <c:v>8525</c:v>
                </c:pt>
                <c:pt idx="4">
                  <c:v>7776.87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40A0-849E-77094485F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3208"/>
        <c:axId val="400353600"/>
      </c:barChart>
      <c:catAx>
        <c:axId val="4003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600"/>
        <c:crosses val="autoZero"/>
        <c:auto val="1"/>
        <c:lblAlgn val="ctr"/>
        <c:lblOffset val="100"/>
        <c:noMultiLvlLbl val="0"/>
      </c:catAx>
      <c:valAx>
        <c:axId val="4003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</a:rPr>
              <a:t>Abruzzo</a:t>
            </a:r>
          </a:p>
        </c:rich>
      </c:tx>
      <c:layout>
        <c:manualLayout>
          <c:xMode val="edge"/>
          <c:yMode val="edge"/>
          <c:x val="0.45504155730533685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6642825896762902E-2"/>
          <c:y val="8.6234567901234571E-2"/>
          <c:w val="0.88669685039370094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'Decessi Reg'!$C$50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'Decessi Reg'!$D$49:$I$49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Reg'!$D$50:$I$50</c:f>
              <c:numCache>
                <c:formatCode>#,##0</c:formatCode>
                <c:ptCount val="6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1-49FE-8B87-5E6CAC49F874}"/>
            </c:ext>
          </c:extLst>
        </c:ser>
        <c:ser>
          <c:idx val="1"/>
          <c:order val="1"/>
          <c:tx>
            <c:strRef>
              <c:f>'Decessi Reg'!$C$51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'Decessi Reg'!$D$49:$I$49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Reg'!$D$51:$I$51</c:f>
              <c:numCache>
                <c:formatCode>#,##0</c:formatCode>
                <c:ptCount val="6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1-49FE-8B87-5E6CAC49F874}"/>
            </c:ext>
          </c:extLst>
        </c:ser>
        <c:ser>
          <c:idx val="2"/>
          <c:order val="2"/>
          <c:tx>
            <c:strRef>
              <c:f>'Decessi Reg'!$C$52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'Decessi Reg'!$D$49:$I$49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Reg'!$D$52:$I$52</c:f>
              <c:numCache>
                <c:formatCode>#,##0</c:formatCode>
                <c:ptCount val="6"/>
                <c:pt idx="0">
                  <c:v>1611</c:v>
                </c:pt>
                <c:pt idx="1">
                  <c:v>1420</c:v>
                </c:pt>
                <c:pt idx="2">
                  <c:v>1467</c:v>
                </c:pt>
                <c:pt idx="3">
                  <c:v>1355</c:v>
                </c:pt>
                <c:pt idx="4">
                  <c:v>1409</c:v>
                </c:pt>
                <c:pt idx="5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1-49FE-8B87-5E6CAC49F874}"/>
            </c:ext>
          </c:extLst>
        </c:ser>
        <c:ser>
          <c:idx val="3"/>
          <c:order val="3"/>
          <c:tx>
            <c:strRef>
              <c:f>'Decessi Reg'!$C$53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'Decessi Reg'!$D$49:$I$49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Reg'!$D$53:$I$53</c:f>
              <c:numCache>
                <c:formatCode>#,##0</c:formatCode>
                <c:ptCount val="6"/>
                <c:pt idx="0">
                  <c:v>1543</c:v>
                </c:pt>
                <c:pt idx="1">
                  <c:v>1341</c:v>
                </c:pt>
                <c:pt idx="2">
                  <c:v>1338</c:v>
                </c:pt>
                <c:pt idx="3">
                  <c:v>1247</c:v>
                </c:pt>
                <c:pt idx="4">
                  <c:v>1180</c:v>
                </c:pt>
                <c:pt idx="5">
                  <c:v>1127.8699999999999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1-49FE-8B87-5E6CAC49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0072"/>
        <c:axId val="400350464"/>
      </c:barChart>
      <c:catAx>
        <c:axId val="4003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464"/>
        <c:crosses val="autoZero"/>
        <c:auto val="1"/>
        <c:lblAlgn val="ctr"/>
        <c:lblOffset val="100"/>
        <c:noMultiLvlLbl val="0"/>
      </c:catAx>
      <c:valAx>
        <c:axId val="400350464"/>
        <c:scaling>
          <c:orientation val="minMax"/>
          <c:min val="8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072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3878399999999997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</a:rPr>
              <a:t>Italia</a:t>
            </a:r>
          </a:p>
        </c:rich>
      </c:tx>
      <c:layout>
        <c:manualLayout>
          <c:xMode val="edge"/>
          <c:yMode val="edge"/>
          <c:x val="0.4721874453193351"/>
          <c:y val="7.83950617283950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6642825896762902E-2"/>
          <c:y val="8.6234567901234571E-2"/>
          <c:w val="0.88669685039370094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'Decessi Reg'!$C$44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'Decessi Reg'!$D$43:$I$43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Reg'!$D$44:$I$44</c:f>
              <c:numCache>
                <c:formatCode>#,##0</c:formatCode>
                <c:ptCount val="6"/>
                <c:pt idx="0">
                  <c:v>62019</c:v>
                </c:pt>
                <c:pt idx="1">
                  <c:v>56070</c:v>
                </c:pt>
                <c:pt idx="2">
                  <c:v>86501</c:v>
                </c:pt>
                <c:pt idx="3">
                  <c:v>72809</c:v>
                </c:pt>
                <c:pt idx="4">
                  <c:v>52440</c:v>
                </c:pt>
                <c:pt idx="5">
                  <c:v>48589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8-47BB-A890-9E3D49F5C5B4}"/>
            </c:ext>
          </c:extLst>
        </c:ser>
        <c:ser>
          <c:idx val="1"/>
          <c:order val="1"/>
          <c:tx>
            <c:strRef>
              <c:f>'Decessi Reg'!$C$45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'Decessi Reg'!$D$43:$I$43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Reg'!$D$45:$I$45</c:f>
              <c:numCache>
                <c:formatCode>#,##0</c:formatCode>
                <c:ptCount val="6"/>
                <c:pt idx="0">
                  <c:v>74550</c:v>
                </c:pt>
                <c:pt idx="1">
                  <c:v>59389</c:v>
                </c:pt>
                <c:pt idx="2">
                  <c:v>68507</c:v>
                </c:pt>
                <c:pt idx="3">
                  <c:v>63434</c:v>
                </c:pt>
                <c:pt idx="4">
                  <c:v>54802</c:v>
                </c:pt>
                <c:pt idx="5">
                  <c:v>52201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8-47BB-A890-9E3D49F5C5B4}"/>
            </c:ext>
          </c:extLst>
        </c:ser>
        <c:ser>
          <c:idx val="2"/>
          <c:order val="2"/>
          <c:tx>
            <c:strRef>
              <c:f>'Decessi Reg'!$C$46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'Decessi Reg'!$D$43:$I$43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Reg'!$D$46:$I$46</c:f>
              <c:numCache>
                <c:formatCode>#,##0</c:formatCode>
                <c:ptCount val="6"/>
                <c:pt idx="0">
                  <c:v>74188</c:v>
                </c:pt>
                <c:pt idx="1">
                  <c:v>60376</c:v>
                </c:pt>
                <c:pt idx="2">
                  <c:v>61943</c:v>
                </c:pt>
                <c:pt idx="3">
                  <c:v>57128</c:v>
                </c:pt>
                <c:pt idx="4">
                  <c:v>55217</c:v>
                </c:pt>
                <c:pt idx="5">
                  <c:v>52101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8-47BB-A890-9E3D49F5C5B4}"/>
            </c:ext>
          </c:extLst>
        </c:ser>
        <c:ser>
          <c:idx val="3"/>
          <c:order val="3"/>
          <c:tx>
            <c:strRef>
              <c:f>'Decessi Reg'!$C$47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'Decessi Reg'!$D$43:$I$43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'Decessi Reg'!$D$47:$I$47</c:f>
              <c:numCache>
                <c:formatCode>#,##0</c:formatCode>
                <c:ptCount val="6"/>
                <c:pt idx="0">
                  <c:v>66461</c:v>
                </c:pt>
                <c:pt idx="1">
                  <c:v>58239</c:v>
                </c:pt>
                <c:pt idx="2">
                  <c:v>56220</c:v>
                </c:pt>
                <c:pt idx="3">
                  <c:v>52308</c:v>
                </c:pt>
                <c:pt idx="4">
                  <c:v>49863</c:v>
                </c:pt>
                <c:pt idx="5">
                  <c:v>46461.16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8-47BB-A890-9E3D49F5C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0072"/>
        <c:axId val="400350464"/>
      </c:barChart>
      <c:catAx>
        <c:axId val="4003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464"/>
        <c:crosses val="autoZero"/>
        <c:auto val="1"/>
        <c:lblAlgn val="ctr"/>
        <c:lblOffset val="100"/>
        <c:noMultiLvlLbl val="0"/>
      </c:catAx>
      <c:valAx>
        <c:axId val="400350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07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3344881889763778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0034207412533E-2"/>
          <c:y val="7.7693336558969359E-2"/>
          <c:w val="0.88044094845099907"/>
          <c:h val="0.687930837914570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95-428B-901E-71044D460931}"/>
                </c:ext>
              </c:extLst>
            </c:dLbl>
            <c:dLbl>
              <c:idx val="2"/>
              <c:layout>
                <c:manualLayout>
                  <c:x val="-6.7187510753176333E-2"/>
                  <c:y val="-7.0071937244695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95-428B-901E-71044D460931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95-428B-901E-71044D460931}"/>
                </c:ext>
              </c:extLst>
            </c:dLbl>
            <c:dLbl>
              <c:idx val="6"/>
              <c:layout>
                <c:manualLayout>
                  <c:x val="-4.5165005617736925E-2"/>
                  <c:y val="-6.30089066484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95-428B-901E-71044D460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'Decessi Abr'!$B$4:$I$5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Gennaio - Maggio </c:v>
                  </c:pt>
                </c:lvl>
              </c:multiLvlStrCache>
            </c:multiLvlStrRef>
          </c:cat>
          <c:val>
            <c:numRef>
              <c:f>'Decessi Abr'!$B$22:$I$22</c:f>
              <c:numCache>
                <c:formatCode>_-* #,##0.0_-;\-* #,##0.0_-;_-* "-"??_-;_-@_-</c:formatCode>
                <c:ptCount val="8"/>
                <c:pt idx="0">
                  <c:v>64.869930375566383</c:v>
                </c:pt>
                <c:pt idx="1">
                  <c:v>69.166999104897656</c:v>
                </c:pt>
                <c:pt idx="2">
                  <c:v>68.213233968387527</c:v>
                </c:pt>
                <c:pt idx="3">
                  <c:v>67.552762342515734</c:v>
                </c:pt>
                <c:pt idx="4">
                  <c:v>70.63725625297937</c:v>
                </c:pt>
                <c:pt idx="5">
                  <c:v>80.369096371361223</c:v>
                </c:pt>
                <c:pt idx="6">
                  <c:v>69.291088413547612</c:v>
                </c:pt>
                <c:pt idx="7">
                  <c:v>67.467847353995367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95-428B-901E-71044D46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02560"/>
        <c:axId val="418702168"/>
      </c:lineChart>
      <c:catAx>
        <c:axId val="4187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168"/>
        <c:crosses val="autoZero"/>
        <c:auto val="1"/>
        <c:lblAlgn val="ctr"/>
        <c:lblOffset val="100"/>
        <c:noMultiLvlLbl val="0"/>
      </c:catAx>
      <c:valAx>
        <c:axId val="41870216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334973375495"/>
          <c:y val="7.7693336558969359E-2"/>
          <c:w val="0.85207763292465666"/>
          <c:h val="0.702056899107110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526603891346711E-2"/>
                  <c:y val="5.949574410695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4F-4CF0-B2CD-0529FE83A0E8}"/>
                </c:ext>
              </c:extLst>
            </c:dLbl>
            <c:dLbl>
              <c:idx val="1"/>
              <c:layout>
                <c:manualLayout>
                  <c:x val="-6.0338074882839168E-2"/>
                  <c:y val="-5.733401182918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4F-4CF0-B2CD-0529FE83A0E8}"/>
                </c:ext>
              </c:extLst>
            </c:dLbl>
            <c:dLbl>
              <c:idx val="2"/>
              <c:layout>
                <c:manualLayout>
                  <c:x val="-6.1548870897441967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4F-4CF0-B2CD-0529FE83A0E8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4F-4CF0-B2CD-0529FE83A0E8}"/>
                </c:ext>
              </c:extLst>
            </c:dLbl>
            <c:dLbl>
              <c:idx val="6"/>
              <c:layout>
                <c:manualLayout>
                  <c:x val="-4.7984419077616781E-2"/>
                  <c:y val="-4.88828454558852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503172062143422E-2"/>
                      <c:h val="0.1042859248259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F4F-4CF0-B2CD-0529FE83A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'Decessi Abr'!$B$4:$I$5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Gennaio - Maggio </c:v>
                  </c:pt>
                </c:lvl>
              </c:multiLvlStrCache>
            </c:multiLvlStrRef>
          </c:cat>
          <c:val>
            <c:numRef>
              <c:f>'Decessi Abr'!$B$34:$I$34</c:f>
              <c:numCache>
                <c:formatCode>_-* #,##0.0_-;\-* #,##0.0_-;_-* "-"??_-;_-@_-</c:formatCode>
                <c:ptCount val="8"/>
                <c:pt idx="0">
                  <c:v>1912.5620025377782</c:v>
                </c:pt>
                <c:pt idx="1">
                  <c:v>2093.2389362035633</c:v>
                </c:pt>
                <c:pt idx="2">
                  <c:v>1986.5526665561763</c:v>
                </c:pt>
                <c:pt idx="3">
                  <c:v>1931.6292200007733</c:v>
                </c:pt>
                <c:pt idx="4">
                  <c:v>2035.0761085373924</c:v>
                </c:pt>
                <c:pt idx="5">
                  <c:v>2118.9665025843751</c:v>
                </c:pt>
                <c:pt idx="6">
                  <c:v>2067.893593885628</c:v>
                </c:pt>
                <c:pt idx="7">
                  <c:v>1870.4476125256801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4F-4CF0-B2CD-0529FE83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05560"/>
        <c:axId val="429334152"/>
      </c:lineChart>
      <c:catAx>
        <c:axId val="2119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9334152"/>
        <c:crosses val="autoZero"/>
        <c:auto val="1"/>
        <c:lblAlgn val="ctr"/>
        <c:lblOffset val="100"/>
        <c:noMultiLvlLbl val="0"/>
      </c:catAx>
      <c:valAx>
        <c:axId val="42933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90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1F-49F2-8346-7542309FFB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1F-49F2-8346-7542309FFB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1F-49F2-8346-7542309FFB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1F-49F2-8346-7542309FFB23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1F-49F2-8346-7542309FFB23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1F-49F2-8346-7542309FFB23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1F-49F2-8346-7542309FF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'Decessi prov'!$B$5:$G$5</c:f>
              <c:numCache>
                <c:formatCode>#,##0</c:formatCode>
                <c:ptCount val="6"/>
                <c:pt idx="0">
                  <c:v>1609</c:v>
                </c:pt>
                <c:pt idx="1">
                  <c:v>1654</c:v>
                </c:pt>
                <c:pt idx="2">
                  <c:v>1509</c:v>
                </c:pt>
                <c:pt idx="3">
                  <c:v>1746</c:v>
                </c:pt>
                <c:pt idx="4">
                  <c:v>1697</c:v>
                </c:pt>
                <c:pt idx="5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F-49F2-8346-7542309F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0976"/>
        <c:axId val="674114896"/>
      </c:barChart>
      <c:catAx>
        <c:axId val="6741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896"/>
        <c:crosses val="autoZero"/>
        <c:auto val="1"/>
        <c:lblAlgn val="ctr"/>
        <c:lblOffset val="100"/>
        <c:noMultiLvlLbl val="0"/>
      </c:catAx>
      <c:valAx>
        <c:axId val="6741148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09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A1-4D97-BF0E-D3A83D12AE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A1-4D97-BF0E-D3A83D12AE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A1-4D97-BF0E-D3A83D12AE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A1-4D97-BF0E-D3A83D12AEF0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A1-4D97-BF0E-D3A83D12AEF0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A1-4D97-BF0E-D3A83D12AEF0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A1-4D97-BF0E-D3A83D12A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'Decessi prov'!$B$7:$G$7</c:f>
              <c:numCache>
                <c:formatCode>#,##0</c:formatCode>
                <c:ptCount val="6"/>
                <c:pt idx="0">
                  <c:v>1457</c:v>
                </c:pt>
                <c:pt idx="1">
                  <c:v>1504</c:v>
                </c:pt>
                <c:pt idx="2">
                  <c:v>1663</c:v>
                </c:pt>
                <c:pt idx="3">
                  <c:v>1638</c:v>
                </c:pt>
                <c:pt idx="4">
                  <c:v>1676</c:v>
                </c:pt>
                <c:pt idx="5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A1-4D97-BF0E-D3A83D12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3720"/>
        <c:axId val="674114504"/>
      </c:barChart>
      <c:catAx>
        <c:axId val="6741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504"/>
        <c:crosses val="autoZero"/>
        <c:auto val="1"/>
        <c:lblAlgn val="ctr"/>
        <c:lblOffset val="100"/>
        <c:noMultiLvlLbl val="0"/>
      </c:catAx>
      <c:valAx>
        <c:axId val="67411450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2C-444C-BD42-695CEAF190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2C-444C-BD42-695CEAF190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2C-444C-BD42-695CEAF190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2C-444C-BD42-695CEAF19001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2C-444C-BD42-695CEAF19001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2C-444C-BD42-695CEAF19001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2C-444C-BD42-695CEAF19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prov'!$B$3:$G$3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'Decessi prov'!$B$6:$G$6</c:f>
              <c:numCache>
                <c:formatCode>#,##0</c:formatCode>
                <c:ptCount val="6"/>
                <c:pt idx="0">
                  <c:v>1595</c:v>
                </c:pt>
                <c:pt idx="1">
                  <c:v>1498</c:v>
                </c:pt>
                <c:pt idx="2">
                  <c:v>1738</c:v>
                </c:pt>
                <c:pt idx="3">
                  <c:v>1840</c:v>
                </c:pt>
                <c:pt idx="4">
                  <c:v>1708</c:v>
                </c:pt>
                <c:pt idx="5">
                  <c:v>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2C-444C-BD42-695CEAF19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7840"/>
        <c:axId val="674112544"/>
      </c:barChart>
      <c:catAx>
        <c:axId val="6741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2544"/>
        <c:crosses val="autoZero"/>
        <c:auto val="1"/>
        <c:lblAlgn val="ctr"/>
        <c:lblOffset val="100"/>
        <c:noMultiLvlLbl val="0"/>
      </c:catAx>
      <c:valAx>
        <c:axId val="674112544"/>
        <c:scaling>
          <c:orientation val="minMax"/>
          <c:max val="2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78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14</xdr:col>
      <xdr:colOff>543495</xdr:colOff>
      <xdr:row>39</xdr:row>
      <xdr:rowOff>172200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19</xdr:col>
      <xdr:colOff>533970</xdr:colOff>
      <xdr:row>39</xdr:row>
      <xdr:rowOff>181725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266700</xdr:colOff>
      <xdr:row>56</xdr:row>
      <xdr:rowOff>161925</xdr:rowOff>
    </xdr:from>
    <xdr:to>
      <xdr:col>16</xdr:col>
      <xdr:colOff>194700</xdr:colOff>
      <xdr:row>65</xdr:row>
      <xdr:rowOff>67425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542925</xdr:colOff>
      <xdr:row>56</xdr:row>
      <xdr:rowOff>47625</xdr:rowOff>
    </xdr:from>
    <xdr:to>
      <xdr:col>7</xdr:col>
      <xdr:colOff>547125</xdr:colOff>
      <xdr:row>64</xdr:row>
      <xdr:rowOff>143625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192182</xdr:colOff>
      <xdr:row>7</xdr:row>
      <xdr:rowOff>163045</xdr:rowOff>
    </xdr:from>
    <xdr:to>
      <xdr:col>18</xdr:col>
      <xdr:colOff>460841</xdr:colOff>
      <xdr:row>17</xdr:row>
      <xdr:rowOff>56140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23</xdr:row>
      <xdr:rowOff>152400</xdr:rowOff>
    </xdr:from>
    <xdr:to>
      <xdr:col>18</xdr:col>
      <xdr:colOff>402009</xdr:colOff>
      <xdr:row>33</xdr:row>
      <xdr:rowOff>45495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47625</xdr:rowOff>
    </xdr:from>
    <xdr:to>
      <xdr:col>5</xdr:col>
      <xdr:colOff>424350</xdr:colOff>
      <xdr:row>20</xdr:row>
      <xdr:rowOff>143625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11</xdr:row>
      <xdr:rowOff>171450</xdr:rowOff>
    </xdr:from>
    <xdr:to>
      <xdr:col>13</xdr:col>
      <xdr:colOff>397950</xdr:colOff>
      <xdr:row>20</xdr:row>
      <xdr:rowOff>76950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23</xdr:row>
      <xdr:rowOff>104775</xdr:rowOff>
    </xdr:from>
    <xdr:to>
      <xdr:col>5</xdr:col>
      <xdr:colOff>406350</xdr:colOff>
      <xdr:row>32</xdr:row>
      <xdr:rowOff>10275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23</xdr:row>
      <xdr:rowOff>123825</xdr:rowOff>
    </xdr:from>
    <xdr:to>
      <xdr:col>13</xdr:col>
      <xdr:colOff>436050</xdr:colOff>
      <xdr:row>32</xdr:row>
      <xdr:rowOff>29325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3_Trim2/07_Sanita/comuni_giornaliero_31maggio2023_Abruz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eEtà"/>
      <sheetName val="PIVOT"/>
      <sheetName val="Abruzzo"/>
      <sheetName val="Tabelle"/>
      <sheetName val="Pop eta_2023"/>
      <sheetName val="Riepiloghi e grafici Tassi"/>
      <sheetName val="Grafici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 xml:space="preserve">Gennaio - Maggio </v>
          </cell>
        </row>
        <row r="4">
          <cell r="B4">
            <v>2016</v>
          </cell>
          <cell r="C4">
            <v>2017</v>
          </cell>
          <cell r="D4">
            <v>2018</v>
          </cell>
          <cell r="E4">
            <v>2019</v>
          </cell>
          <cell r="F4">
            <v>2020</v>
          </cell>
          <cell r="G4">
            <v>2021</v>
          </cell>
          <cell r="H4">
            <v>2022</v>
          </cell>
          <cell r="I4">
            <v>2023</v>
          </cell>
        </row>
        <row r="21">
          <cell r="B21">
            <v>64.869930375566383</v>
          </cell>
          <cell r="C21">
            <v>69.166999104897656</v>
          </cell>
          <cell r="D21">
            <v>68.213233968387527</v>
          </cell>
          <cell r="E21">
            <v>67.552762342515734</v>
          </cell>
          <cell r="F21">
            <v>70.63725625297937</v>
          </cell>
          <cell r="G21">
            <v>80.369096371361223</v>
          </cell>
          <cell r="H21">
            <v>69.291088413547612</v>
          </cell>
          <cell r="I21">
            <v>67.467847353995367</v>
          </cell>
        </row>
        <row r="33">
          <cell r="B33">
            <v>1912.5620025377782</v>
          </cell>
          <cell r="C33">
            <v>2093.2389362035633</v>
          </cell>
          <cell r="D33">
            <v>1986.5526665561763</v>
          </cell>
          <cell r="E33">
            <v>1931.6292200007733</v>
          </cell>
          <cell r="F33">
            <v>2035.0761085373924</v>
          </cell>
          <cell r="G33">
            <v>2118.9665025843751</v>
          </cell>
          <cell r="H33">
            <v>2067.893593885628</v>
          </cell>
          <cell r="I33">
            <v>1870.4476125256801</v>
          </cell>
        </row>
      </sheetData>
      <sheetData sheetId="6">
        <row r="3">
          <cell r="B3">
            <v>2018</v>
          </cell>
          <cell r="C3">
            <v>2019</v>
          </cell>
          <cell r="D3">
            <v>2020</v>
          </cell>
          <cell r="E3">
            <v>2021</v>
          </cell>
          <cell r="F3">
            <v>2022</v>
          </cell>
          <cell r="G3">
            <v>2023</v>
          </cell>
        </row>
        <row r="5">
          <cell r="B5">
            <v>2133</v>
          </cell>
          <cell r="C5">
            <v>2007</v>
          </cell>
          <cell r="D5">
            <v>2178</v>
          </cell>
          <cell r="E5">
            <v>2262</v>
          </cell>
          <cell r="F5">
            <v>2181</v>
          </cell>
          <cell r="G5">
            <v>2113</v>
          </cell>
        </row>
        <row r="6">
          <cell r="B6">
            <v>1609</v>
          </cell>
          <cell r="C6">
            <v>1654</v>
          </cell>
          <cell r="D6">
            <v>1509</v>
          </cell>
          <cell r="E6">
            <v>1746</v>
          </cell>
          <cell r="F6">
            <v>1697</v>
          </cell>
          <cell r="G6">
            <v>1546</v>
          </cell>
        </row>
        <row r="7">
          <cell r="B7">
            <v>1595</v>
          </cell>
          <cell r="C7">
            <v>1498</v>
          </cell>
          <cell r="D7">
            <v>1738</v>
          </cell>
          <cell r="E7">
            <v>1840</v>
          </cell>
          <cell r="F7">
            <v>1708</v>
          </cell>
          <cell r="G7">
            <v>1538</v>
          </cell>
        </row>
        <row r="8">
          <cell r="B8">
            <v>1457</v>
          </cell>
          <cell r="C8">
            <v>1504</v>
          </cell>
          <cell r="D8">
            <v>1663</v>
          </cell>
          <cell r="E8">
            <v>1638</v>
          </cell>
          <cell r="F8">
            <v>1676</v>
          </cell>
          <cell r="G8">
            <v>1452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R68"/>
  <sheetViews>
    <sheetView topLeftCell="A37" workbookViewId="0">
      <selection activeCell="C68" sqref="C68"/>
    </sheetView>
  </sheetViews>
  <sheetFormatPr defaultRowHeight="15" x14ac:dyDescent="0.25"/>
  <cols>
    <col min="3" max="3" width="21.7109375" customWidth="1"/>
    <col min="4" max="4" width="17.140625" customWidth="1"/>
    <col min="14" max="14" width="21.5703125" customWidth="1"/>
    <col min="15" max="15" width="28.7109375" customWidth="1"/>
    <col min="17" max="17" width="12.5703125" customWidth="1"/>
  </cols>
  <sheetData>
    <row r="3" spans="3:18" x14ac:dyDescent="0.25">
      <c r="C3" s="2" t="s">
        <v>21</v>
      </c>
    </row>
    <row r="4" spans="3:18" ht="60" customHeight="1" x14ac:dyDescent="0.25">
      <c r="F4" s="3"/>
      <c r="H4" s="3"/>
      <c r="R4" s="1"/>
    </row>
    <row r="5" spans="3:18" ht="22.5" x14ac:dyDescent="0.25">
      <c r="C5" s="64" t="s">
        <v>22</v>
      </c>
      <c r="D5" s="65" t="s">
        <v>23</v>
      </c>
      <c r="E5" s="66" t="s">
        <v>24</v>
      </c>
      <c r="F5" s="67" t="s">
        <v>25</v>
      </c>
      <c r="G5" s="68" t="s">
        <v>26</v>
      </c>
      <c r="H5" s="69" t="s">
        <v>25</v>
      </c>
      <c r="I5" s="62" t="s">
        <v>27</v>
      </c>
      <c r="J5" s="63" t="s">
        <v>25</v>
      </c>
      <c r="K5" s="62" t="s">
        <v>28</v>
      </c>
      <c r="L5" s="63" t="s">
        <v>25</v>
      </c>
      <c r="M5" s="4" t="s">
        <v>29</v>
      </c>
      <c r="N5" s="4" t="s">
        <v>29</v>
      </c>
    </row>
    <row r="6" spans="3:18" ht="23.25" thickBot="1" x14ac:dyDescent="0.3">
      <c r="C6" s="64"/>
      <c r="D6" s="65"/>
      <c r="E6" s="66"/>
      <c r="F6" s="67"/>
      <c r="G6" s="68"/>
      <c r="H6" s="69"/>
      <c r="I6" s="62"/>
      <c r="J6" s="63"/>
      <c r="K6" s="62"/>
      <c r="L6" s="63"/>
      <c r="M6" s="4" t="s">
        <v>30</v>
      </c>
      <c r="N6" s="4" t="s">
        <v>31</v>
      </c>
      <c r="P6" s="5"/>
      <c r="Q6" s="5"/>
      <c r="R6" s="5"/>
    </row>
    <row r="7" spans="3:18" x14ac:dyDescent="0.25">
      <c r="C7" s="6" t="s">
        <v>12</v>
      </c>
      <c r="D7" s="7">
        <v>27704</v>
      </c>
      <c r="E7" s="8">
        <v>32757</v>
      </c>
      <c r="F7" s="9">
        <v>4091</v>
      </c>
      <c r="G7" s="8">
        <v>29814</v>
      </c>
      <c r="H7" s="9">
        <v>3736</v>
      </c>
      <c r="I7" s="10">
        <v>28874</v>
      </c>
      <c r="J7" s="11">
        <v>1413</v>
      </c>
      <c r="K7" s="10">
        <v>26608.57</v>
      </c>
      <c r="L7" s="11">
        <v>59</v>
      </c>
      <c r="M7" s="10">
        <f>I7-G7</f>
        <v>-940</v>
      </c>
      <c r="N7" s="10">
        <f>K7-I7</f>
        <v>-2265.4300000000003</v>
      </c>
      <c r="O7" s="12"/>
    </row>
    <row r="8" spans="3:18" x14ac:dyDescent="0.25">
      <c r="C8" s="13" t="s">
        <v>18</v>
      </c>
      <c r="D8" s="14">
        <v>771.80000000000007</v>
      </c>
      <c r="E8" s="15">
        <v>903</v>
      </c>
      <c r="F8" s="16">
        <v>146</v>
      </c>
      <c r="G8" s="15">
        <v>791</v>
      </c>
      <c r="H8" s="16">
        <v>92</v>
      </c>
      <c r="I8" s="17">
        <v>728</v>
      </c>
      <c r="J8" s="18">
        <v>49</v>
      </c>
      <c r="K8" s="17">
        <v>686.63</v>
      </c>
      <c r="L8" s="18">
        <v>10</v>
      </c>
      <c r="M8" s="17">
        <f t="shared" ref="M8:M28" si="0">I8-G8</f>
        <v>-63</v>
      </c>
      <c r="N8" s="19">
        <f t="shared" ref="N8:N27" si="1">K8-I8</f>
        <v>-41.370000000000005</v>
      </c>
      <c r="O8" s="12"/>
    </row>
    <row r="9" spans="3:18" x14ac:dyDescent="0.25">
      <c r="C9" s="20" t="s">
        <v>9</v>
      </c>
      <c r="D9" s="21">
        <v>51428.799999999996</v>
      </c>
      <c r="E9" s="22">
        <v>78081</v>
      </c>
      <c r="F9" s="23">
        <v>16650</v>
      </c>
      <c r="G9" s="22">
        <v>57166</v>
      </c>
      <c r="H9" s="23">
        <v>8579</v>
      </c>
      <c r="I9" s="24">
        <v>55011</v>
      </c>
      <c r="J9" s="25">
        <v>5749</v>
      </c>
      <c r="K9" s="24">
        <v>50841.45</v>
      </c>
      <c r="L9" s="25">
        <v>1289</v>
      </c>
      <c r="M9" s="24">
        <f t="shared" si="0"/>
        <v>-2155</v>
      </c>
      <c r="N9" s="24">
        <f t="shared" si="1"/>
        <v>-4169.5500000000029</v>
      </c>
      <c r="O9" s="12"/>
    </row>
    <row r="10" spans="3:18" x14ac:dyDescent="0.25">
      <c r="C10" s="13" t="s">
        <v>32</v>
      </c>
      <c r="D10" s="14">
        <v>2295</v>
      </c>
      <c r="E10" s="15">
        <v>2809</v>
      </c>
      <c r="F10" s="16">
        <v>292</v>
      </c>
      <c r="G10" s="15">
        <v>2631</v>
      </c>
      <c r="H10" s="16">
        <v>438</v>
      </c>
      <c r="I10" s="17">
        <v>2464</v>
      </c>
      <c r="J10" s="18">
        <v>178</v>
      </c>
      <c r="K10" s="17">
        <v>2259.4499999999998</v>
      </c>
      <c r="L10" s="18">
        <v>20</v>
      </c>
      <c r="M10" s="17">
        <f>I10-G10</f>
        <v>-167</v>
      </c>
      <c r="N10" s="17">
        <f>K10-I10</f>
        <v>-204.55000000000018</v>
      </c>
      <c r="O10" s="12"/>
    </row>
    <row r="11" spans="3:18" x14ac:dyDescent="0.25">
      <c r="C11" s="20" t="s">
        <v>33</v>
      </c>
      <c r="D11" s="21">
        <v>2654.4000000000005</v>
      </c>
      <c r="E11" s="22">
        <v>3288</v>
      </c>
      <c r="F11" s="26">
        <v>405</v>
      </c>
      <c r="G11" s="22">
        <v>2990</v>
      </c>
      <c r="H11" s="26">
        <v>410</v>
      </c>
      <c r="I11" s="24">
        <v>2661</v>
      </c>
      <c r="J11" s="27">
        <v>146</v>
      </c>
      <c r="K11" s="24">
        <v>2574.9</v>
      </c>
      <c r="L11" s="27">
        <v>23</v>
      </c>
      <c r="M11" s="24">
        <f t="shared" si="0"/>
        <v>-329</v>
      </c>
      <c r="N11" s="28">
        <f t="shared" si="1"/>
        <v>-86.099999999999909</v>
      </c>
      <c r="O11" s="12"/>
    </row>
    <row r="12" spans="3:18" x14ac:dyDescent="0.25">
      <c r="C12" s="13" t="s">
        <v>19</v>
      </c>
      <c r="D12" s="14">
        <v>25638.2</v>
      </c>
      <c r="E12" s="15">
        <v>27731</v>
      </c>
      <c r="F12" s="29">
        <v>2022</v>
      </c>
      <c r="G12" s="15">
        <v>28442</v>
      </c>
      <c r="H12" s="29">
        <v>4987</v>
      </c>
      <c r="I12" s="17">
        <v>27514</v>
      </c>
      <c r="J12" s="30">
        <v>2410</v>
      </c>
      <c r="K12" s="17">
        <v>25204.080000000002</v>
      </c>
      <c r="L12" s="30">
        <v>601</v>
      </c>
      <c r="M12" s="17">
        <f t="shared" si="0"/>
        <v>-928</v>
      </c>
      <c r="N12" s="17">
        <f t="shared" si="1"/>
        <v>-2309.9199999999983</v>
      </c>
      <c r="O12" s="12"/>
    </row>
    <row r="13" spans="3:18" x14ac:dyDescent="0.25">
      <c r="C13" s="20" t="s">
        <v>6</v>
      </c>
      <c r="D13" s="21">
        <v>7753.5999999999995</v>
      </c>
      <c r="E13" s="22">
        <v>7938</v>
      </c>
      <c r="F13" s="23">
        <v>345</v>
      </c>
      <c r="G13" s="22">
        <v>9280</v>
      </c>
      <c r="H13" s="23">
        <v>2120</v>
      </c>
      <c r="I13" s="24">
        <v>7880</v>
      </c>
      <c r="J13" s="25">
        <v>931</v>
      </c>
      <c r="K13" s="24">
        <v>7333.59</v>
      </c>
      <c r="L13" s="25">
        <v>304</v>
      </c>
      <c r="M13" s="24">
        <f t="shared" si="0"/>
        <v>-1400</v>
      </c>
      <c r="N13" s="24">
        <f t="shared" si="1"/>
        <v>-546.40999999999985</v>
      </c>
      <c r="O13" s="12"/>
    </row>
    <row r="14" spans="3:18" x14ac:dyDescent="0.25">
      <c r="C14" s="13" t="s">
        <v>8</v>
      </c>
      <c r="D14" s="14">
        <v>11429.8</v>
      </c>
      <c r="E14" s="15">
        <v>13147</v>
      </c>
      <c r="F14" s="29">
        <v>1558</v>
      </c>
      <c r="G14" s="15">
        <v>11860</v>
      </c>
      <c r="H14" s="29">
        <v>1453</v>
      </c>
      <c r="I14" s="17">
        <v>11717</v>
      </c>
      <c r="J14" s="30">
        <v>769</v>
      </c>
      <c r="K14" s="17">
        <v>10792.14</v>
      </c>
      <c r="L14" s="30">
        <v>174</v>
      </c>
      <c r="M14" s="17">
        <f t="shared" si="0"/>
        <v>-143</v>
      </c>
      <c r="N14" s="17">
        <f t="shared" si="1"/>
        <v>-924.86000000000058</v>
      </c>
      <c r="O14" s="12"/>
    </row>
    <row r="15" spans="3:18" x14ac:dyDescent="0.25">
      <c r="C15" s="20" t="s">
        <v>5</v>
      </c>
      <c r="D15" s="21">
        <v>26147.599999999999</v>
      </c>
      <c r="E15" s="22">
        <v>31232</v>
      </c>
      <c r="F15" s="23">
        <v>4264</v>
      </c>
      <c r="G15" s="22">
        <v>29358</v>
      </c>
      <c r="H15" s="23">
        <v>5454</v>
      </c>
      <c r="I15" s="24">
        <v>27125</v>
      </c>
      <c r="J15" s="25">
        <v>2879</v>
      </c>
      <c r="K15" s="24">
        <v>25210.36</v>
      </c>
      <c r="L15" s="25">
        <v>538</v>
      </c>
      <c r="M15" s="24">
        <f t="shared" si="0"/>
        <v>-2233</v>
      </c>
      <c r="N15" s="24">
        <f t="shared" si="1"/>
        <v>-1914.6399999999994</v>
      </c>
      <c r="O15" s="12"/>
    </row>
    <row r="16" spans="3:18" x14ac:dyDescent="0.25">
      <c r="C16" s="13" t="s">
        <v>16</v>
      </c>
      <c r="D16" s="14">
        <v>22875.600000000002</v>
      </c>
      <c r="E16" s="15">
        <v>23220</v>
      </c>
      <c r="F16" s="29">
        <v>1106</v>
      </c>
      <c r="G16" s="15">
        <v>24656</v>
      </c>
      <c r="H16" s="29">
        <v>3170</v>
      </c>
      <c r="I16" s="17">
        <v>24442</v>
      </c>
      <c r="J16" s="30">
        <v>2625</v>
      </c>
      <c r="K16" s="17">
        <v>22153.77</v>
      </c>
      <c r="L16" s="30">
        <v>556</v>
      </c>
      <c r="M16" s="17">
        <f t="shared" si="0"/>
        <v>-214</v>
      </c>
      <c r="N16" s="17">
        <f t="shared" si="1"/>
        <v>-2288.2299999999996</v>
      </c>
      <c r="O16" s="12"/>
    </row>
    <row r="17" spans="3:15" x14ac:dyDescent="0.25">
      <c r="C17" s="20" t="s">
        <v>17</v>
      </c>
      <c r="D17" s="21">
        <v>5463.4000000000005</v>
      </c>
      <c r="E17" s="22">
        <v>5346</v>
      </c>
      <c r="F17" s="26">
        <v>80</v>
      </c>
      <c r="G17" s="22">
        <v>6045</v>
      </c>
      <c r="H17" s="26">
        <v>794</v>
      </c>
      <c r="I17" s="24">
        <v>5771</v>
      </c>
      <c r="J17" s="27">
        <v>380</v>
      </c>
      <c r="K17" s="24">
        <v>5381.29</v>
      </c>
      <c r="L17" s="27">
        <v>144</v>
      </c>
      <c r="M17" s="24">
        <f t="shared" si="0"/>
        <v>-274</v>
      </c>
      <c r="N17" s="28">
        <f t="shared" si="1"/>
        <v>-389.71000000000004</v>
      </c>
      <c r="O17" s="12"/>
    </row>
    <row r="18" spans="3:15" x14ac:dyDescent="0.25">
      <c r="C18" s="13" t="s">
        <v>10</v>
      </c>
      <c r="D18" s="14">
        <v>9179.8000000000011</v>
      </c>
      <c r="E18" s="15">
        <v>10275</v>
      </c>
      <c r="F18" s="29">
        <v>987</v>
      </c>
      <c r="G18" s="15">
        <v>10547</v>
      </c>
      <c r="H18" s="29">
        <v>1455</v>
      </c>
      <c r="I18" s="17">
        <v>9940</v>
      </c>
      <c r="J18" s="30">
        <v>691</v>
      </c>
      <c r="K18" s="17">
        <v>8677.630000000001</v>
      </c>
      <c r="L18" s="30">
        <v>148</v>
      </c>
      <c r="M18" s="17">
        <f t="shared" si="0"/>
        <v>-607</v>
      </c>
      <c r="N18" s="17">
        <f t="shared" si="1"/>
        <v>-1262.369999999999</v>
      </c>
      <c r="O18" s="12"/>
    </row>
    <row r="19" spans="3:15" x14ac:dyDescent="0.25">
      <c r="C19" s="20" t="s">
        <v>7</v>
      </c>
      <c r="D19" s="21">
        <v>30537.399999999994</v>
      </c>
      <c r="E19" s="22">
        <v>29956</v>
      </c>
      <c r="F19" s="23">
        <v>839</v>
      </c>
      <c r="G19" s="22">
        <v>33739</v>
      </c>
      <c r="H19" s="23">
        <v>4547</v>
      </c>
      <c r="I19" s="24">
        <v>32639</v>
      </c>
      <c r="J19" s="25">
        <v>2200</v>
      </c>
      <c r="K19" s="24">
        <v>29458.03</v>
      </c>
      <c r="L19" s="25">
        <v>421</v>
      </c>
      <c r="M19" s="24">
        <f t="shared" si="0"/>
        <v>-1100</v>
      </c>
      <c r="N19" s="24">
        <f t="shared" si="1"/>
        <v>-3180.9700000000012</v>
      </c>
      <c r="O19" s="12"/>
    </row>
    <row r="20" spans="3:15" x14ac:dyDescent="0.25">
      <c r="C20" s="13" t="s">
        <v>1</v>
      </c>
      <c r="D20" s="14">
        <v>7943.4000000000005</v>
      </c>
      <c r="E20" s="15">
        <v>8223</v>
      </c>
      <c r="F20" s="29">
        <v>464</v>
      </c>
      <c r="G20" s="15">
        <v>8753</v>
      </c>
      <c r="H20" s="29">
        <v>1294</v>
      </c>
      <c r="I20" s="17">
        <v>8525</v>
      </c>
      <c r="J20" s="30">
        <v>738</v>
      </c>
      <c r="K20" s="17">
        <v>7776.87</v>
      </c>
      <c r="L20" s="30">
        <v>148</v>
      </c>
      <c r="M20" s="17">
        <f t="shared" si="0"/>
        <v>-228</v>
      </c>
      <c r="N20" s="17">
        <f t="shared" si="1"/>
        <v>-748.13000000000011</v>
      </c>
      <c r="O20" s="12"/>
    </row>
    <row r="21" spans="3:15" x14ac:dyDescent="0.25">
      <c r="C21" s="20" t="s">
        <v>11</v>
      </c>
      <c r="D21" s="21">
        <v>2033.4</v>
      </c>
      <c r="E21" s="22">
        <v>2002</v>
      </c>
      <c r="F21" s="26">
        <v>23</v>
      </c>
      <c r="G21" s="22">
        <v>2392</v>
      </c>
      <c r="H21" s="26">
        <v>299</v>
      </c>
      <c r="I21" s="24">
        <v>2117</v>
      </c>
      <c r="J21" s="27">
        <v>123</v>
      </c>
      <c r="K21" s="24">
        <v>1934.19</v>
      </c>
      <c r="L21" s="27">
        <v>33</v>
      </c>
      <c r="M21" s="24">
        <f t="shared" si="0"/>
        <v>-275</v>
      </c>
      <c r="N21" s="28">
        <f t="shared" si="1"/>
        <v>-182.80999999999995</v>
      </c>
      <c r="O21" s="12"/>
    </row>
    <row r="22" spans="3:15" x14ac:dyDescent="0.25">
      <c r="C22" s="13" t="s">
        <v>4</v>
      </c>
      <c r="D22" s="14">
        <v>29029.199999999997</v>
      </c>
      <c r="E22" s="15">
        <v>28586</v>
      </c>
      <c r="F22" s="29">
        <v>432</v>
      </c>
      <c r="G22" s="15">
        <v>32817</v>
      </c>
      <c r="H22" s="29">
        <v>4620</v>
      </c>
      <c r="I22" s="17">
        <v>32141</v>
      </c>
      <c r="J22" s="30">
        <v>2159</v>
      </c>
      <c r="K22" s="17">
        <v>29450.9</v>
      </c>
      <c r="L22" s="30">
        <v>388</v>
      </c>
      <c r="M22" s="17">
        <f t="shared" si="0"/>
        <v>-676</v>
      </c>
      <c r="N22" s="17">
        <f t="shared" si="1"/>
        <v>-2690.0999999999985</v>
      </c>
      <c r="O22" s="12"/>
    </row>
    <row r="23" spans="3:15" x14ac:dyDescent="0.25">
      <c r="C23" s="20" t="s">
        <v>13</v>
      </c>
      <c r="D23" s="21">
        <v>20677</v>
      </c>
      <c r="E23" s="22">
        <v>21813</v>
      </c>
      <c r="F23" s="23">
        <v>545</v>
      </c>
      <c r="G23" s="22">
        <v>25476</v>
      </c>
      <c r="H23" s="23">
        <v>4161</v>
      </c>
      <c r="I23" s="24">
        <v>23010</v>
      </c>
      <c r="J23" s="25">
        <v>1641</v>
      </c>
      <c r="K23" s="24">
        <v>21514.239999999998</v>
      </c>
      <c r="L23" s="25">
        <v>387</v>
      </c>
      <c r="M23" s="24">
        <f t="shared" si="0"/>
        <v>-2466</v>
      </c>
      <c r="N23" s="24">
        <f t="shared" si="1"/>
        <v>-1495.760000000002</v>
      </c>
      <c r="O23" s="12"/>
    </row>
    <row r="24" spans="3:15" x14ac:dyDescent="0.25">
      <c r="C24" s="13" t="s">
        <v>2</v>
      </c>
      <c r="D24" s="14">
        <v>3374.2</v>
      </c>
      <c r="E24" s="15">
        <v>3353</v>
      </c>
      <c r="F24" s="16">
        <v>27</v>
      </c>
      <c r="G24" s="15">
        <v>3653</v>
      </c>
      <c r="H24" s="16">
        <v>334</v>
      </c>
      <c r="I24" s="17">
        <v>3708</v>
      </c>
      <c r="J24" s="18">
        <v>300</v>
      </c>
      <c r="K24" s="17">
        <v>3313.23</v>
      </c>
      <c r="L24" s="18">
        <v>22</v>
      </c>
      <c r="M24" s="17">
        <f t="shared" si="0"/>
        <v>55</v>
      </c>
      <c r="N24" s="19">
        <f t="shared" si="1"/>
        <v>-394.77</v>
      </c>
      <c r="O24" s="12"/>
    </row>
    <row r="25" spans="3:15" x14ac:dyDescent="0.25">
      <c r="C25" s="20" t="s">
        <v>3</v>
      </c>
      <c r="D25" s="21">
        <v>10797.4</v>
      </c>
      <c r="E25" s="22">
        <v>10830</v>
      </c>
      <c r="F25" s="26">
        <v>97</v>
      </c>
      <c r="G25" s="22">
        <v>11829</v>
      </c>
      <c r="H25" s="23">
        <v>749</v>
      </c>
      <c r="I25" s="24">
        <v>12063</v>
      </c>
      <c r="J25" s="25">
        <v>1054</v>
      </c>
      <c r="K25" s="24">
        <v>10710.43</v>
      </c>
      <c r="L25" s="25">
        <v>243</v>
      </c>
      <c r="M25" s="24">
        <f t="shared" si="0"/>
        <v>234</v>
      </c>
      <c r="N25" s="24">
        <f t="shared" si="1"/>
        <v>-1352.5699999999997</v>
      </c>
      <c r="O25" s="12"/>
    </row>
    <row r="26" spans="3:15" x14ac:dyDescent="0.25">
      <c r="C26" s="13" t="s">
        <v>15</v>
      </c>
      <c r="D26" s="14">
        <v>28508.399999999998</v>
      </c>
      <c r="E26" s="15">
        <v>27871</v>
      </c>
      <c r="F26" s="29">
        <v>282</v>
      </c>
      <c r="G26" s="15">
        <v>31181</v>
      </c>
      <c r="H26" s="29">
        <v>3534</v>
      </c>
      <c r="I26" s="17">
        <v>32115</v>
      </c>
      <c r="J26" s="30">
        <v>3690</v>
      </c>
      <c r="K26" s="17">
        <v>28224.84</v>
      </c>
      <c r="L26" s="30">
        <v>363</v>
      </c>
      <c r="M26" s="17">
        <f t="shared" si="0"/>
        <v>934</v>
      </c>
      <c r="N26" s="17">
        <f t="shared" si="1"/>
        <v>-3890.16</v>
      </c>
      <c r="O26" s="12"/>
    </row>
    <row r="27" spans="3:15" x14ac:dyDescent="0.25">
      <c r="C27" s="20" t="s">
        <v>14</v>
      </c>
      <c r="D27" s="21">
        <v>8792.1999999999989</v>
      </c>
      <c r="E27" s="22">
        <v>9067</v>
      </c>
      <c r="F27" s="26">
        <v>133</v>
      </c>
      <c r="G27" s="22">
        <v>9463</v>
      </c>
      <c r="H27" s="26">
        <v>740</v>
      </c>
      <c r="I27" s="24">
        <v>10508</v>
      </c>
      <c r="J27" s="27">
        <v>787</v>
      </c>
      <c r="K27" s="24">
        <v>9445.57</v>
      </c>
      <c r="L27" s="27">
        <v>88</v>
      </c>
      <c r="M27" s="24">
        <f t="shared" si="0"/>
        <v>1045</v>
      </c>
      <c r="N27" s="28">
        <f t="shared" si="1"/>
        <v>-1062.4300000000003</v>
      </c>
      <c r="O27" s="12"/>
    </row>
    <row r="28" spans="3:15" x14ac:dyDescent="0.25">
      <c r="C28" s="31" t="s">
        <v>20</v>
      </c>
      <c r="D28" s="32">
        <f>SUM(D7:D27)</f>
        <v>335034.60000000003</v>
      </c>
      <c r="E28" s="33">
        <f>SUM(E7:E27)</f>
        <v>378428</v>
      </c>
      <c r="F28" s="34">
        <f t="shared" ref="F28:J28" si="2">SUM(F7:F27)</f>
        <v>34788</v>
      </c>
      <c r="G28" s="33">
        <f t="shared" si="2"/>
        <v>372883</v>
      </c>
      <c r="H28" s="34">
        <f t="shared" si="2"/>
        <v>52966</v>
      </c>
      <c r="I28" s="35">
        <v>360953</v>
      </c>
      <c r="J28" s="36">
        <f t="shared" si="2"/>
        <v>30912</v>
      </c>
      <c r="K28" s="35">
        <v>329552.16000000003</v>
      </c>
      <c r="L28" s="36">
        <v>5959</v>
      </c>
      <c r="M28" s="35">
        <f t="shared" si="0"/>
        <v>-11930</v>
      </c>
      <c r="N28" s="37">
        <f>K28-I28</f>
        <v>-31400.839999999967</v>
      </c>
      <c r="O28" s="12"/>
    </row>
    <row r="31" spans="3:15" x14ac:dyDescent="0.25">
      <c r="C31" s="38" t="s">
        <v>0</v>
      </c>
      <c r="D31" s="39"/>
      <c r="E31" s="39"/>
      <c r="F31" s="39"/>
      <c r="G31" s="39"/>
    </row>
    <row r="32" spans="3:15" x14ac:dyDescent="0.25">
      <c r="C32" s="38" t="s">
        <v>34</v>
      </c>
      <c r="D32" s="40"/>
      <c r="E32" s="40"/>
      <c r="F32" s="40"/>
      <c r="G32" s="40"/>
    </row>
    <row r="33" spans="3:16" ht="24" x14ac:dyDescent="0.25">
      <c r="C33" s="41" t="s">
        <v>35</v>
      </c>
      <c r="D33" s="42" t="s">
        <v>36</v>
      </c>
      <c r="E33" s="43">
        <v>2020</v>
      </c>
      <c r="F33" s="43">
        <v>2021</v>
      </c>
      <c r="G33" s="43">
        <v>2022</v>
      </c>
      <c r="H33" s="43">
        <v>2023</v>
      </c>
    </row>
    <row r="34" spans="3:16" x14ac:dyDescent="0.25">
      <c r="C34" s="44" t="s">
        <v>1</v>
      </c>
      <c r="D34" s="45">
        <f>D20</f>
        <v>7943.4000000000005</v>
      </c>
      <c r="E34" s="45">
        <f>E20</f>
        <v>8223</v>
      </c>
      <c r="F34" s="45">
        <f>G20</f>
        <v>8753</v>
      </c>
      <c r="G34" s="45">
        <f>I20</f>
        <v>8525</v>
      </c>
      <c r="H34" s="45">
        <f>K20</f>
        <v>7776.87</v>
      </c>
    </row>
    <row r="35" spans="3:16" x14ac:dyDescent="0.25">
      <c r="C35" s="44" t="s">
        <v>20</v>
      </c>
      <c r="D35" s="32">
        <f>D28</f>
        <v>335034.60000000003</v>
      </c>
      <c r="E35" s="32">
        <f>E28</f>
        <v>378428</v>
      </c>
      <c r="F35" s="32">
        <f>G28</f>
        <v>372883</v>
      </c>
      <c r="G35" s="46">
        <f>I28</f>
        <v>360953</v>
      </c>
      <c r="H35" s="46">
        <f>K28</f>
        <v>329552.16000000003</v>
      </c>
    </row>
    <row r="36" spans="3:16" x14ac:dyDescent="0.25">
      <c r="C36" s="44" t="s">
        <v>37</v>
      </c>
      <c r="D36" s="47">
        <f>D35-D37</f>
        <v>283605.80000000005</v>
      </c>
      <c r="E36" s="47">
        <f>E35-E37</f>
        <v>300347</v>
      </c>
      <c r="F36" s="47">
        <f>F35-F37</f>
        <v>315717</v>
      </c>
      <c r="G36" s="47">
        <f>G35-G37</f>
        <v>305942</v>
      </c>
      <c r="H36" s="47">
        <f>H35-H37</f>
        <v>278710.71000000002</v>
      </c>
    </row>
    <row r="37" spans="3:16" x14ac:dyDescent="0.25">
      <c r="C37" s="48" t="s">
        <v>9</v>
      </c>
      <c r="D37" s="47">
        <f>D9</f>
        <v>51428.799999999996</v>
      </c>
      <c r="E37" s="47">
        <f>E9</f>
        <v>78081</v>
      </c>
      <c r="F37" s="47">
        <f>G9</f>
        <v>57166</v>
      </c>
      <c r="G37" s="47">
        <f>I9</f>
        <v>55011</v>
      </c>
      <c r="H37" s="47">
        <f>K9</f>
        <v>50841.45</v>
      </c>
    </row>
    <row r="42" spans="3:16" x14ac:dyDescent="0.25">
      <c r="C42" s="49" t="s">
        <v>38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51"/>
    </row>
    <row r="43" spans="3:16" x14ac:dyDescent="0.25">
      <c r="C43" s="52" t="s">
        <v>20</v>
      </c>
      <c r="D43" s="52" t="s">
        <v>39</v>
      </c>
      <c r="E43" s="52" t="s">
        <v>40</v>
      </c>
      <c r="F43" s="52" t="s">
        <v>41</v>
      </c>
      <c r="G43" s="52" t="s">
        <v>42</v>
      </c>
      <c r="H43" s="52" t="s">
        <v>43</v>
      </c>
      <c r="I43" s="52" t="s">
        <v>44</v>
      </c>
      <c r="J43" s="52"/>
      <c r="K43" s="52"/>
      <c r="L43" s="52"/>
      <c r="M43" s="52"/>
      <c r="N43" s="52"/>
      <c r="O43" s="52"/>
      <c r="P43" s="52" t="s">
        <v>45</v>
      </c>
    </row>
    <row r="44" spans="3:16" x14ac:dyDescent="0.25">
      <c r="C44" s="40">
        <v>2020</v>
      </c>
      <c r="D44" s="53">
        <v>62019</v>
      </c>
      <c r="E44" s="53">
        <v>56070</v>
      </c>
      <c r="F44" s="53">
        <v>86501</v>
      </c>
      <c r="G44" s="53">
        <v>72809</v>
      </c>
      <c r="H44" s="53">
        <v>52440</v>
      </c>
      <c r="I44" s="53">
        <v>48589</v>
      </c>
      <c r="J44" s="53"/>
      <c r="K44" s="53"/>
      <c r="L44" s="53"/>
      <c r="M44" s="53"/>
      <c r="N44" s="53"/>
      <c r="O44" s="53"/>
      <c r="P44" s="54"/>
    </row>
    <row r="45" spans="3:16" x14ac:dyDescent="0.25">
      <c r="C45" s="40">
        <v>2021</v>
      </c>
      <c r="D45" s="53">
        <v>74550</v>
      </c>
      <c r="E45" s="53">
        <v>59389</v>
      </c>
      <c r="F45" s="53">
        <v>68507</v>
      </c>
      <c r="G45" s="53">
        <v>63434</v>
      </c>
      <c r="H45" s="53">
        <v>54802</v>
      </c>
      <c r="I45" s="53">
        <v>52201</v>
      </c>
      <c r="J45" s="53"/>
      <c r="K45" s="53"/>
      <c r="L45" s="53"/>
      <c r="M45" s="53"/>
      <c r="N45" s="53"/>
      <c r="O45" s="53"/>
      <c r="P45" s="54"/>
    </row>
    <row r="46" spans="3:16" x14ac:dyDescent="0.25">
      <c r="C46" s="40">
        <v>2022</v>
      </c>
      <c r="D46" s="53">
        <v>74188</v>
      </c>
      <c r="E46" s="53">
        <v>60376</v>
      </c>
      <c r="F46" s="53">
        <v>61943</v>
      </c>
      <c r="G46" s="53">
        <v>57128</v>
      </c>
      <c r="H46" s="53">
        <v>55217</v>
      </c>
      <c r="I46" s="53">
        <v>52101</v>
      </c>
      <c r="J46" s="53"/>
      <c r="K46" s="53"/>
      <c r="L46" s="53"/>
      <c r="M46" s="53"/>
      <c r="N46" s="53"/>
      <c r="O46" s="53"/>
      <c r="P46" s="54"/>
    </row>
    <row r="47" spans="3:16" x14ac:dyDescent="0.25">
      <c r="C47" s="40">
        <v>2023</v>
      </c>
      <c r="D47" s="53">
        <v>66461</v>
      </c>
      <c r="E47" s="53">
        <v>58239</v>
      </c>
      <c r="F47" s="53">
        <v>56220</v>
      </c>
      <c r="G47" s="53">
        <v>52308</v>
      </c>
      <c r="H47" s="53">
        <v>49863</v>
      </c>
      <c r="I47" s="53">
        <v>46461.16</v>
      </c>
      <c r="J47" s="53"/>
      <c r="K47" s="53"/>
      <c r="L47" s="53"/>
      <c r="M47" s="53"/>
      <c r="N47" s="53"/>
      <c r="O47" s="53"/>
      <c r="P47" s="54"/>
    </row>
    <row r="49" spans="3:16" x14ac:dyDescent="0.25">
      <c r="C49" s="52" t="s">
        <v>1</v>
      </c>
      <c r="D49" s="52" t="s">
        <v>39</v>
      </c>
      <c r="E49" s="52" t="s">
        <v>40</v>
      </c>
      <c r="F49" s="52" t="s">
        <v>41</v>
      </c>
      <c r="G49" s="52" t="s">
        <v>42</v>
      </c>
      <c r="H49" s="52" t="s">
        <v>43</v>
      </c>
      <c r="I49" s="52" t="s">
        <v>44</v>
      </c>
      <c r="J49" s="52"/>
      <c r="K49" s="52"/>
      <c r="L49" s="52"/>
      <c r="M49" s="52"/>
      <c r="N49" s="52"/>
      <c r="O49" s="52"/>
      <c r="P49" s="52" t="s">
        <v>45</v>
      </c>
    </row>
    <row r="50" spans="3:16" x14ac:dyDescent="0.25">
      <c r="C50" s="40">
        <v>2020</v>
      </c>
      <c r="D50" s="55">
        <v>1482</v>
      </c>
      <c r="E50" s="55">
        <v>1377</v>
      </c>
      <c r="F50" s="55">
        <v>1574</v>
      </c>
      <c r="G50" s="55">
        <v>1441</v>
      </c>
      <c r="H50" s="55">
        <v>1214</v>
      </c>
      <c r="I50" s="55">
        <v>1135</v>
      </c>
      <c r="J50" s="55"/>
      <c r="K50" s="55"/>
      <c r="L50" s="55"/>
      <c r="M50" s="55"/>
      <c r="N50" s="55"/>
      <c r="O50" s="55"/>
      <c r="P50" s="56"/>
    </row>
    <row r="51" spans="3:16" x14ac:dyDescent="0.25">
      <c r="C51">
        <v>2021</v>
      </c>
      <c r="D51" s="55">
        <v>1717</v>
      </c>
      <c r="E51" s="55">
        <v>1460</v>
      </c>
      <c r="F51" s="55">
        <v>1660</v>
      </c>
      <c r="G51" s="55">
        <v>1400</v>
      </c>
      <c r="H51" s="55">
        <v>1249</v>
      </c>
      <c r="I51" s="55">
        <v>1267</v>
      </c>
      <c r="J51" s="55"/>
      <c r="K51" s="55"/>
      <c r="L51" s="55"/>
      <c r="M51" s="55"/>
      <c r="N51" s="55"/>
      <c r="O51" s="55"/>
      <c r="P51" s="56"/>
    </row>
    <row r="52" spans="3:16" x14ac:dyDescent="0.25">
      <c r="C52">
        <v>2022</v>
      </c>
      <c r="D52" s="55">
        <v>1611</v>
      </c>
      <c r="E52" s="55">
        <v>1420</v>
      </c>
      <c r="F52" s="55">
        <v>1467</v>
      </c>
      <c r="G52" s="55">
        <v>1355</v>
      </c>
      <c r="H52" s="55">
        <v>1409</v>
      </c>
      <c r="I52" s="55">
        <v>1263</v>
      </c>
      <c r="J52" s="55"/>
      <c r="K52" s="55"/>
      <c r="L52" s="55"/>
      <c r="M52" s="55"/>
      <c r="N52" s="55"/>
      <c r="O52" s="55"/>
      <c r="P52" s="56"/>
    </row>
    <row r="53" spans="3:16" x14ac:dyDescent="0.25">
      <c r="C53">
        <v>2023</v>
      </c>
      <c r="D53" s="55">
        <v>1543</v>
      </c>
      <c r="E53" s="55">
        <v>1341</v>
      </c>
      <c r="F53" s="55">
        <v>1338</v>
      </c>
      <c r="G53" s="55">
        <v>1247</v>
      </c>
      <c r="H53" s="55">
        <v>1180</v>
      </c>
      <c r="I53" s="55">
        <v>1127.8699999999999</v>
      </c>
      <c r="J53" s="55"/>
      <c r="K53" s="55"/>
      <c r="L53" s="55"/>
      <c r="M53" s="55"/>
      <c r="N53" s="55"/>
      <c r="O53" s="55"/>
      <c r="P53" s="56"/>
    </row>
    <row r="56" spans="3:16" x14ac:dyDescent="0.25">
      <c r="C56" s="57" t="s">
        <v>46</v>
      </c>
      <c r="N56" s="57" t="s">
        <v>47</v>
      </c>
    </row>
    <row r="57" spans="3:16" x14ac:dyDescent="0.25">
      <c r="D57" s="58"/>
      <c r="E57" s="58"/>
      <c r="F57" s="58"/>
      <c r="G57" s="58"/>
      <c r="H57" s="58"/>
      <c r="I57" s="59"/>
    </row>
    <row r="58" spans="3:16" x14ac:dyDescent="0.25">
      <c r="D58" s="60"/>
      <c r="E58" s="60"/>
      <c r="F58" s="60"/>
      <c r="G58" s="60"/>
      <c r="H58" s="60"/>
      <c r="I58" s="61"/>
    </row>
    <row r="68" spans="3:3" x14ac:dyDescent="0.25">
      <c r="C68" s="70" t="s">
        <v>48</v>
      </c>
    </row>
  </sheetData>
  <mergeCells count="10"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zoomScale="85" zoomScaleNormal="85" workbookViewId="0"/>
  </sheetViews>
  <sheetFormatPr defaultRowHeight="15" x14ac:dyDescent="0.25"/>
  <cols>
    <col min="1" max="1" width="18.28515625" bestFit="1" customWidth="1"/>
    <col min="2" max="5" width="13.28515625" bestFit="1" customWidth="1"/>
    <col min="6" max="8" width="10.5703125" bestFit="1" customWidth="1"/>
    <col min="9" max="9" width="11" customWidth="1"/>
  </cols>
  <sheetData>
    <row r="1" spans="1:12" ht="40.5" customHeight="1" x14ac:dyDescent="0.3">
      <c r="A1" s="98" t="s">
        <v>88</v>
      </c>
    </row>
    <row r="2" spans="1:12" ht="28.5" x14ac:dyDescent="0.45">
      <c r="A2" s="2" t="s">
        <v>49</v>
      </c>
      <c r="C2" s="71"/>
    </row>
    <row r="4" spans="1:12" x14ac:dyDescent="0.25">
      <c r="A4" s="72" t="s">
        <v>50</v>
      </c>
      <c r="B4" s="73" t="s">
        <v>51</v>
      </c>
      <c r="C4" s="73"/>
      <c r="D4" s="73"/>
      <c r="E4" s="73"/>
      <c r="F4" s="73"/>
      <c r="G4" s="73"/>
      <c r="H4" s="73"/>
    </row>
    <row r="5" spans="1:12" x14ac:dyDescent="0.25">
      <c r="A5" t="s">
        <v>52</v>
      </c>
      <c r="B5" s="49">
        <v>2016</v>
      </c>
      <c r="C5" s="49">
        <v>2017</v>
      </c>
      <c r="D5" s="49">
        <v>2018</v>
      </c>
      <c r="E5" s="49">
        <v>2019</v>
      </c>
      <c r="F5" s="49">
        <v>2020</v>
      </c>
      <c r="G5" s="49">
        <v>2021</v>
      </c>
      <c r="H5" s="49">
        <v>2022</v>
      </c>
      <c r="I5" s="49">
        <v>2023</v>
      </c>
      <c r="L5" s="74"/>
    </row>
    <row r="6" spans="1:12" x14ac:dyDescent="0.25">
      <c r="A6">
        <v>0</v>
      </c>
      <c r="B6" s="75">
        <v>11</v>
      </c>
      <c r="C6" s="75">
        <v>9</v>
      </c>
      <c r="D6" s="75">
        <v>10</v>
      </c>
      <c r="E6" s="75">
        <v>11</v>
      </c>
      <c r="F6" s="75">
        <v>8</v>
      </c>
      <c r="G6" s="75">
        <v>12</v>
      </c>
      <c r="H6" s="75">
        <v>13</v>
      </c>
      <c r="I6">
        <v>9</v>
      </c>
      <c r="L6" s="76" t="s">
        <v>53</v>
      </c>
    </row>
    <row r="7" spans="1:12" x14ac:dyDescent="0.25">
      <c r="A7">
        <v>1</v>
      </c>
      <c r="B7" s="75">
        <v>4</v>
      </c>
      <c r="C7" s="75">
        <v>2</v>
      </c>
      <c r="D7" s="75">
        <v>2</v>
      </c>
      <c r="E7" s="75">
        <v>1</v>
      </c>
      <c r="F7" s="75">
        <v>1</v>
      </c>
      <c r="G7" s="75">
        <v>1</v>
      </c>
      <c r="H7" s="75">
        <v>2</v>
      </c>
      <c r="I7">
        <v>2</v>
      </c>
      <c r="L7" s="76" t="s">
        <v>54</v>
      </c>
    </row>
    <row r="8" spans="1:12" x14ac:dyDescent="0.25">
      <c r="A8">
        <v>2</v>
      </c>
      <c r="B8" s="75">
        <v>0</v>
      </c>
      <c r="C8" s="75">
        <v>1</v>
      </c>
      <c r="D8" s="75">
        <v>2</v>
      </c>
      <c r="E8" s="75">
        <v>1</v>
      </c>
      <c r="F8" s="75">
        <v>0</v>
      </c>
      <c r="G8" s="75">
        <v>2</v>
      </c>
      <c r="H8" s="75">
        <v>0</v>
      </c>
      <c r="I8">
        <v>4</v>
      </c>
    </row>
    <row r="9" spans="1:12" x14ac:dyDescent="0.25">
      <c r="A9">
        <v>3</v>
      </c>
      <c r="B9" s="75">
        <v>3</v>
      </c>
      <c r="C9" s="75">
        <v>3</v>
      </c>
      <c r="D9" s="75">
        <v>4</v>
      </c>
      <c r="E9" s="75">
        <v>3</v>
      </c>
      <c r="F9" s="75">
        <v>2</v>
      </c>
      <c r="G9" s="75">
        <v>2</v>
      </c>
      <c r="H9" s="75">
        <v>0</v>
      </c>
      <c r="I9">
        <v>3</v>
      </c>
    </row>
    <row r="10" spans="1:12" x14ac:dyDescent="0.25">
      <c r="A10">
        <v>4</v>
      </c>
      <c r="B10" s="75">
        <v>5</v>
      </c>
      <c r="C10" s="75">
        <v>3</v>
      </c>
      <c r="D10" s="75">
        <v>7</v>
      </c>
      <c r="E10" s="75">
        <v>2</v>
      </c>
      <c r="F10" s="75">
        <v>4</v>
      </c>
      <c r="G10" s="75">
        <v>2</v>
      </c>
      <c r="H10" s="75">
        <v>2</v>
      </c>
      <c r="I10">
        <v>4</v>
      </c>
    </row>
    <row r="11" spans="1:12" x14ac:dyDescent="0.25">
      <c r="A11">
        <v>5</v>
      </c>
      <c r="B11" s="75">
        <v>4</v>
      </c>
      <c r="C11" s="75">
        <v>12</v>
      </c>
      <c r="D11" s="75">
        <v>7</v>
      </c>
      <c r="E11" s="75">
        <v>8</v>
      </c>
      <c r="F11" s="75">
        <v>6</v>
      </c>
      <c r="G11" s="75">
        <v>7</v>
      </c>
      <c r="H11" s="75">
        <v>8</v>
      </c>
      <c r="I11">
        <v>6</v>
      </c>
    </row>
    <row r="12" spans="1:12" x14ac:dyDescent="0.25">
      <c r="A12">
        <v>6</v>
      </c>
      <c r="B12" s="75">
        <v>6</v>
      </c>
      <c r="C12" s="75">
        <v>9</v>
      </c>
      <c r="D12" s="75">
        <v>6</v>
      </c>
      <c r="E12" s="75">
        <v>9</v>
      </c>
      <c r="F12" s="75">
        <v>7</v>
      </c>
      <c r="G12" s="75">
        <v>12</v>
      </c>
      <c r="H12" s="75">
        <v>11</v>
      </c>
      <c r="I12">
        <v>9</v>
      </c>
    </row>
    <row r="13" spans="1:12" x14ac:dyDescent="0.25">
      <c r="A13">
        <v>7</v>
      </c>
      <c r="B13" s="75">
        <v>14</v>
      </c>
      <c r="C13" s="75">
        <v>21</v>
      </c>
      <c r="D13" s="75">
        <v>7</v>
      </c>
      <c r="E13" s="75">
        <v>11</v>
      </c>
      <c r="F13" s="75">
        <v>18</v>
      </c>
      <c r="G13" s="75">
        <v>9</v>
      </c>
      <c r="H13" s="75">
        <v>11</v>
      </c>
      <c r="I13">
        <v>9</v>
      </c>
    </row>
    <row r="14" spans="1:12" x14ac:dyDescent="0.25">
      <c r="A14">
        <v>8</v>
      </c>
      <c r="B14" s="75">
        <v>23</v>
      </c>
      <c r="C14" s="75">
        <v>21</v>
      </c>
      <c r="D14" s="75">
        <v>22</v>
      </c>
      <c r="E14" s="75">
        <v>16</v>
      </c>
      <c r="F14" s="75">
        <v>21</v>
      </c>
      <c r="G14" s="75">
        <v>13</v>
      </c>
      <c r="H14" s="75">
        <v>18</v>
      </c>
      <c r="I14">
        <v>15</v>
      </c>
    </row>
    <row r="15" spans="1:12" x14ac:dyDescent="0.25">
      <c r="A15">
        <v>9</v>
      </c>
      <c r="B15" s="75">
        <v>37</v>
      </c>
      <c r="C15" s="75">
        <v>37</v>
      </c>
      <c r="D15" s="75">
        <v>36</v>
      </c>
      <c r="E15" s="75">
        <v>31</v>
      </c>
      <c r="F15" s="75">
        <v>32</v>
      </c>
      <c r="G15" s="75">
        <v>35</v>
      </c>
      <c r="H15" s="75">
        <v>37</v>
      </c>
      <c r="I15">
        <v>45</v>
      </c>
    </row>
    <row r="16" spans="1:12" x14ac:dyDescent="0.25">
      <c r="A16">
        <v>10</v>
      </c>
      <c r="B16" s="75">
        <v>49</v>
      </c>
      <c r="C16" s="75">
        <v>66</v>
      </c>
      <c r="D16" s="75">
        <v>61</v>
      </c>
      <c r="E16" s="75">
        <v>70</v>
      </c>
      <c r="F16" s="75">
        <v>62</v>
      </c>
      <c r="G16" s="75">
        <v>57</v>
      </c>
      <c r="H16" s="75">
        <v>57</v>
      </c>
      <c r="I16">
        <v>53</v>
      </c>
    </row>
    <row r="17" spans="1:12" x14ac:dyDescent="0.25">
      <c r="A17">
        <v>11</v>
      </c>
      <c r="B17" s="75">
        <v>139</v>
      </c>
      <c r="C17" s="75">
        <v>117</v>
      </c>
      <c r="D17" s="75">
        <v>113</v>
      </c>
      <c r="E17" s="75">
        <v>106</v>
      </c>
      <c r="F17" s="75">
        <v>113</v>
      </c>
      <c r="G17" s="75">
        <v>124</v>
      </c>
      <c r="H17" s="75">
        <v>105</v>
      </c>
      <c r="I17">
        <v>106</v>
      </c>
    </row>
    <row r="18" spans="1:12" x14ac:dyDescent="0.25">
      <c r="A18">
        <v>12</v>
      </c>
      <c r="B18" s="75">
        <v>166</v>
      </c>
      <c r="C18" s="75">
        <v>169</v>
      </c>
      <c r="D18" s="75">
        <v>169</v>
      </c>
      <c r="E18" s="75">
        <v>172</v>
      </c>
      <c r="F18" s="75">
        <v>151</v>
      </c>
      <c r="G18" s="75">
        <v>189</v>
      </c>
      <c r="H18" s="75">
        <v>163</v>
      </c>
      <c r="I18">
        <v>167</v>
      </c>
    </row>
    <row r="19" spans="1:12" x14ac:dyDescent="0.25">
      <c r="A19">
        <v>13</v>
      </c>
      <c r="B19" s="75">
        <v>198</v>
      </c>
      <c r="C19" s="75">
        <v>227</v>
      </c>
      <c r="D19" s="75">
        <v>235</v>
      </c>
      <c r="E19" s="75">
        <v>228</v>
      </c>
      <c r="F19" s="75">
        <v>267</v>
      </c>
      <c r="G19" s="75">
        <v>310</v>
      </c>
      <c r="H19" s="75">
        <v>236</v>
      </c>
      <c r="I19">
        <v>208</v>
      </c>
      <c r="L19" s="77"/>
    </row>
    <row r="20" spans="1:12" x14ac:dyDescent="0.25">
      <c r="A20" s="78" t="s">
        <v>55</v>
      </c>
      <c r="B20" s="79">
        <f>SUM(B6:B19)</f>
        <v>659</v>
      </c>
      <c r="C20" s="79">
        <f t="shared" ref="C20:I20" si="0">SUM(C6:C19)</f>
        <v>697</v>
      </c>
      <c r="D20" s="79">
        <f t="shared" si="0"/>
        <v>681</v>
      </c>
      <c r="E20" s="79">
        <f t="shared" si="0"/>
        <v>669</v>
      </c>
      <c r="F20" s="79">
        <f t="shared" si="0"/>
        <v>692</v>
      </c>
      <c r="G20" s="79">
        <f t="shared" si="0"/>
        <v>775</v>
      </c>
      <c r="H20" s="79">
        <f t="shared" si="0"/>
        <v>663</v>
      </c>
      <c r="I20" s="79">
        <f t="shared" si="0"/>
        <v>640</v>
      </c>
    </row>
    <row r="21" spans="1:12" x14ac:dyDescent="0.25">
      <c r="A21" s="80" t="s">
        <v>56</v>
      </c>
      <c r="B21" s="81">
        <v>1015879</v>
      </c>
      <c r="C21" s="81">
        <v>1007706</v>
      </c>
      <c r="D21" s="81">
        <v>998340</v>
      </c>
      <c r="E21" s="82">
        <v>990337</v>
      </c>
      <c r="F21" s="82">
        <v>979653</v>
      </c>
      <c r="G21" s="82">
        <v>964301</v>
      </c>
      <c r="H21" s="82">
        <v>956833</v>
      </c>
      <c r="I21" s="83">
        <v>948600</v>
      </c>
      <c r="J21" s="84" t="s">
        <v>57</v>
      </c>
      <c r="L21" s="76" t="s">
        <v>53</v>
      </c>
    </row>
    <row r="22" spans="1:12" x14ac:dyDescent="0.25">
      <c r="A22" s="49" t="s">
        <v>87</v>
      </c>
      <c r="B22" s="85">
        <f>B20/B21*100000</f>
        <v>64.869930375566383</v>
      </c>
      <c r="C22" s="85">
        <f t="shared" ref="C22:G22" si="1">C20/C21*100000</f>
        <v>69.166999104897656</v>
      </c>
      <c r="D22" s="85">
        <f t="shared" si="1"/>
        <v>68.213233968387527</v>
      </c>
      <c r="E22" s="85">
        <f t="shared" si="1"/>
        <v>67.552762342515734</v>
      </c>
      <c r="F22" s="85">
        <f t="shared" si="1"/>
        <v>70.63725625297937</v>
      </c>
      <c r="G22" s="85">
        <f t="shared" si="1"/>
        <v>80.369096371361223</v>
      </c>
      <c r="H22" s="85">
        <f>H20/H21*100000</f>
        <v>69.291088413547612</v>
      </c>
      <c r="I22" s="85">
        <f>I20/I21*100000</f>
        <v>67.467847353995367</v>
      </c>
      <c r="L22" s="76" t="s">
        <v>59</v>
      </c>
    </row>
    <row r="23" spans="1:12" x14ac:dyDescent="0.25">
      <c r="B23" s="86"/>
      <c r="C23" s="86"/>
      <c r="D23" s="86"/>
      <c r="E23" s="86"/>
      <c r="F23" s="86"/>
      <c r="G23" s="86"/>
      <c r="H23" s="86"/>
    </row>
    <row r="24" spans="1:12" x14ac:dyDescent="0.25">
      <c r="A24">
        <v>14</v>
      </c>
      <c r="B24" s="75">
        <v>367</v>
      </c>
      <c r="C24" s="75">
        <v>384</v>
      </c>
      <c r="D24" s="75">
        <v>334</v>
      </c>
      <c r="E24" s="75">
        <v>303</v>
      </c>
      <c r="F24" s="75">
        <v>342</v>
      </c>
      <c r="G24" s="75">
        <v>395</v>
      </c>
      <c r="H24" s="75">
        <v>359</v>
      </c>
      <c r="I24">
        <v>312</v>
      </c>
    </row>
    <row r="25" spans="1:12" x14ac:dyDescent="0.25">
      <c r="A25">
        <v>15</v>
      </c>
      <c r="B25" s="75">
        <v>392</v>
      </c>
      <c r="C25" s="75">
        <v>484</v>
      </c>
      <c r="D25" s="75">
        <v>506</v>
      </c>
      <c r="E25" s="75">
        <v>455</v>
      </c>
      <c r="F25" s="75">
        <v>549</v>
      </c>
      <c r="G25" s="75">
        <v>620</v>
      </c>
      <c r="H25" s="75">
        <v>536</v>
      </c>
      <c r="I25">
        <v>540</v>
      </c>
    </row>
    <row r="26" spans="1:12" x14ac:dyDescent="0.25">
      <c r="A26">
        <v>16</v>
      </c>
      <c r="B26" s="75">
        <v>718</v>
      </c>
      <c r="C26" s="75">
        <v>790</v>
      </c>
      <c r="D26" s="75">
        <v>732</v>
      </c>
      <c r="E26" s="75">
        <v>752</v>
      </c>
      <c r="F26" s="75">
        <v>722</v>
      </c>
      <c r="G26" s="75">
        <v>756</v>
      </c>
      <c r="H26" s="75">
        <v>768</v>
      </c>
      <c r="I26">
        <v>648</v>
      </c>
    </row>
    <row r="27" spans="1:12" x14ac:dyDescent="0.25">
      <c r="A27">
        <v>17</v>
      </c>
      <c r="B27" s="75">
        <v>1179</v>
      </c>
      <c r="C27" s="75">
        <v>1260</v>
      </c>
      <c r="D27" s="75">
        <v>1195</v>
      </c>
      <c r="E27" s="75">
        <v>1127</v>
      </c>
      <c r="F27" s="75">
        <v>1250</v>
      </c>
      <c r="G27" s="75">
        <v>1258</v>
      </c>
      <c r="H27" s="75">
        <v>1207</v>
      </c>
      <c r="I27">
        <v>1058</v>
      </c>
    </row>
    <row r="28" spans="1:12" x14ac:dyDescent="0.25">
      <c r="A28">
        <v>18</v>
      </c>
      <c r="B28" s="75">
        <v>1500</v>
      </c>
      <c r="C28" s="75">
        <v>1667</v>
      </c>
      <c r="D28" s="75">
        <v>1490</v>
      </c>
      <c r="E28" s="75">
        <v>1534</v>
      </c>
      <c r="F28" s="75">
        <v>1599</v>
      </c>
      <c r="G28" s="75">
        <v>1590</v>
      </c>
      <c r="H28" s="75">
        <v>1629</v>
      </c>
      <c r="I28">
        <v>1505</v>
      </c>
    </row>
    <row r="29" spans="1:12" x14ac:dyDescent="0.25">
      <c r="A29">
        <v>19</v>
      </c>
      <c r="B29" s="75">
        <v>1147</v>
      </c>
      <c r="C29" s="75">
        <v>1277</v>
      </c>
      <c r="D29" s="75">
        <v>1257</v>
      </c>
      <c r="E29" s="75">
        <v>1215</v>
      </c>
      <c r="F29" s="75">
        <v>1324</v>
      </c>
      <c r="G29" s="75">
        <v>1410</v>
      </c>
      <c r="H29" s="75">
        <v>1390</v>
      </c>
      <c r="I29">
        <v>1281</v>
      </c>
    </row>
    <row r="30" spans="1:12" x14ac:dyDescent="0.25">
      <c r="A30">
        <v>20</v>
      </c>
      <c r="B30" s="75">
        <v>407</v>
      </c>
      <c r="C30" s="75">
        <v>452</v>
      </c>
      <c r="D30" s="75">
        <v>509</v>
      </c>
      <c r="E30" s="75">
        <v>542</v>
      </c>
      <c r="F30" s="75">
        <v>541</v>
      </c>
      <c r="G30" s="75">
        <v>595</v>
      </c>
      <c r="H30" s="75">
        <v>592</v>
      </c>
      <c r="I30">
        <v>549</v>
      </c>
    </row>
    <row r="31" spans="1:12" x14ac:dyDescent="0.25">
      <c r="A31">
        <v>21</v>
      </c>
      <c r="B31" s="75">
        <v>93</v>
      </c>
      <c r="C31" s="75">
        <v>96</v>
      </c>
      <c r="D31" s="75">
        <v>90</v>
      </c>
      <c r="E31" s="75">
        <v>66</v>
      </c>
      <c r="F31" s="75">
        <v>69</v>
      </c>
      <c r="G31" s="75">
        <v>87</v>
      </c>
      <c r="H31" s="75">
        <v>118</v>
      </c>
      <c r="I31">
        <v>116</v>
      </c>
    </row>
    <row r="32" spans="1:12" x14ac:dyDescent="0.25">
      <c r="A32" s="78" t="s">
        <v>60</v>
      </c>
      <c r="B32" s="79">
        <f>SUM(B24:B31)</f>
        <v>5803</v>
      </c>
      <c r="C32" s="79">
        <f t="shared" ref="C32:I32" si="2">SUM(C24:C31)</f>
        <v>6410</v>
      </c>
      <c r="D32" s="79">
        <f t="shared" si="2"/>
        <v>6113</v>
      </c>
      <c r="E32" s="79">
        <f t="shared" si="2"/>
        <v>5994</v>
      </c>
      <c r="F32" s="79">
        <f t="shared" si="2"/>
        <v>6396</v>
      </c>
      <c r="G32" s="79">
        <f t="shared" si="2"/>
        <v>6711</v>
      </c>
      <c r="H32" s="79">
        <f t="shared" si="2"/>
        <v>6599</v>
      </c>
      <c r="I32" s="79">
        <f t="shared" si="2"/>
        <v>6009</v>
      </c>
    </row>
    <row r="33" spans="1:10" x14ac:dyDescent="0.25">
      <c r="A33" s="80" t="s">
        <v>61</v>
      </c>
      <c r="B33" s="81">
        <v>303415</v>
      </c>
      <c r="C33" s="81">
        <v>306224</v>
      </c>
      <c r="D33" s="81">
        <v>307719</v>
      </c>
      <c r="E33" s="82">
        <v>310308</v>
      </c>
      <c r="F33" s="82">
        <v>314288</v>
      </c>
      <c r="G33" s="82">
        <v>316711</v>
      </c>
      <c r="H33" s="82">
        <v>319117</v>
      </c>
      <c r="I33" s="83">
        <v>321260</v>
      </c>
      <c r="J33" s="84" t="s">
        <v>57</v>
      </c>
    </row>
    <row r="34" spans="1:10" x14ac:dyDescent="0.25">
      <c r="A34" s="49" t="s">
        <v>58</v>
      </c>
      <c r="B34" s="85">
        <f t="shared" ref="B34:G34" si="3">B32*100000/B33</f>
        <v>1912.5620025377782</v>
      </c>
      <c r="C34" s="85">
        <f t="shared" si="3"/>
        <v>2093.2389362035633</v>
      </c>
      <c r="D34" s="85">
        <f t="shared" si="3"/>
        <v>1986.5526665561763</v>
      </c>
      <c r="E34" s="85">
        <f t="shared" si="3"/>
        <v>1931.6292200007733</v>
      </c>
      <c r="F34" s="85">
        <f t="shared" si="3"/>
        <v>2035.0761085373924</v>
      </c>
      <c r="G34" s="85">
        <f t="shared" si="3"/>
        <v>2118.9665025843751</v>
      </c>
      <c r="H34" s="85">
        <f>H32*100000/H33</f>
        <v>2067.893593885628</v>
      </c>
      <c r="I34" s="85">
        <f>I32*100000/I33</f>
        <v>1870.4476125256801</v>
      </c>
    </row>
    <row r="35" spans="1:10" x14ac:dyDescent="0.25">
      <c r="B35" s="87"/>
      <c r="C35" s="87"/>
      <c r="D35" s="87"/>
      <c r="E35" s="87"/>
      <c r="F35" s="87"/>
      <c r="G35" s="87"/>
      <c r="H35" s="87"/>
    </row>
    <row r="36" spans="1:10" x14ac:dyDescent="0.25">
      <c r="A36" s="78" t="s">
        <v>62</v>
      </c>
      <c r="B36" s="79">
        <f>B20+B32</f>
        <v>6462</v>
      </c>
      <c r="C36" s="79">
        <f t="shared" ref="C36:G36" si="4">C20+C32</f>
        <v>7107</v>
      </c>
      <c r="D36" s="79">
        <f t="shared" si="4"/>
        <v>6794</v>
      </c>
      <c r="E36" s="79">
        <f t="shared" si="4"/>
        <v>6663</v>
      </c>
      <c r="F36" s="79">
        <f t="shared" si="4"/>
        <v>7088</v>
      </c>
      <c r="G36" s="79">
        <f t="shared" si="4"/>
        <v>7486</v>
      </c>
      <c r="H36" s="79">
        <f>H20+H32</f>
        <v>7262</v>
      </c>
      <c r="I36" s="79">
        <f>I20+I32</f>
        <v>6649</v>
      </c>
    </row>
    <row r="37" spans="1:10" x14ac:dyDescent="0.25">
      <c r="A37" s="80" t="s">
        <v>63</v>
      </c>
      <c r="B37" s="81">
        <f t="shared" ref="B37:G37" si="5">B21+B33</f>
        <v>1319294</v>
      </c>
      <c r="C37" s="81">
        <f t="shared" si="5"/>
        <v>1313930</v>
      </c>
      <c r="D37" s="81">
        <f t="shared" si="5"/>
        <v>1306059</v>
      </c>
      <c r="E37" s="82">
        <f t="shared" si="5"/>
        <v>1300645</v>
      </c>
      <c r="F37" s="82">
        <f t="shared" si="5"/>
        <v>1293941</v>
      </c>
      <c r="G37" s="82">
        <f t="shared" si="5"/>
        <v>1281012</v>
      </c>
      <c r="H37" s="82">
        <f>H21+H33</f>
        <v>1275950</v>
      </c>
      <c r="I37" s="83">
        <f>I21+I33</f>
        <v>1269860</v>
      </c>
      <c r="J37" s="84" t="s">
        <v>57</v>
      </c>
    </row>
    <row r="38" spans="1:10" x14ac:dyDescent="0.25">
      <c r="A38" s="49" t="s">
        <v>87</v>
      </c>
      <c r="B38" s="85">
        <f t="shared" ref="B38:G38" si="6">B36*100000/B37</f>
        <v>489.80742730581659</v>
      </c>
      <c r="C38" s="85">
        <f t="shared" si="6"/>
        <v>540.89639478511037</v>
      </c>
      <c r="D38" s="85">
        <f t="shared" si="6"/>
        <v>520.19089489831629</v>
      </c>
      <c r="E38" s="85">
        <f t="shared" si="6"/>
        <v>512.28428971779385</v>
      </c>
      <c r="F38" s="85">
        <f t="shared" si="6"/>
        <v>547.7838634064459</v>
      </c>
      <c r="G38" s="85">
        <f t="shared" si="6"/>
        <v>584.38172320009494</v>
      </c>
      <c r="H38" s="85">
        <f>H36*100000/H37</f>
        <v>569.14455895607193</v>
      </c>
      <c r="I38" s="85">
        <f>I36*100000/I37</f>
        <v>523.60102688485347</v>
      </c>
    </row>
    <row r="43" spans="1:10" x14ac:dyDescent="0.25">
      <c r="A43" s="70" t="s">
        <v>86</v>
      </c>
    </row>
  </sheetData>
  <mergeCells count="1">
    <mergeCell ref="B4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5"/>
  <sheetViews>
    <sheetView tabSelected="1" workbookViewId="0">
      <selection activeCell="N9" sqref="N9"/>
    </sheetView>
  </sheetViews>
  <sheetFormatPr defaultRowHeight="15" x14ac:dyDescent="0.25"/>
  <cols>
    <col min="2" max="2" width="17.7109375" customWidth="1"/>
    <col min="3" max="6" width="13.42578125" bestFit="1" customWidth="1"/>
    <col min="7" max="7" width="11.5703125" customWidth="1"/>
    <col min="8" max="14" width="10.5703125" bestFit="1" customWidth="1"/>
  </cols>
  <sheetData>
    <row r="1" spans="1:15" ht="24" customHeight="1" x14ac:dyDescent="0.45">
      <c r="A1" s="98" t="s">
        <v>88</v>
      </c>
      <c r="B1" s="89"/>
      <c r="C1" s="71"/>
    </row>
    <row r="2" spans="1:15" ht="24" customHeight="1" x14ac:dyDescent="0.25">
      <c r="A2" s="72"/>
      <c r="B2" s="90" t="s">
        <v>64</v>
      </c>
      <c r="C2" s="90"/>
      <c r="D2" s="90"/>
      <c r="E2" s="90"/>
      <c r="F2" s="90"/>
    </row>
    <row r="3" spans="1:15" x14ac:dyDescent="0.25">
      <c r="A3" s="49" t="s">
        <v>52</v>
      </c>
      <c r="B3" s="91">
        <v>2018</v>
      </c>
      <c r="C3" s="91">
        <v>2019</v>
      </c>
      <c r="D3" s="91">
        <v>2020</v>
      </c>
      <c r="E3" s="91">
        <v>2021</v>
      </c>
      <c r="F3" s="91">
        <v>2022</v>
      </c>
      <c r="G3" s="91">
        <v>2023</v>
      </c>
      <c r="K3" s="91"/>
      <c r="L3" s="91"/>
      <c r="M3" s="91"/>
      <c r="N3" s="91"/>
      <c r="O3" s="91"/>
    </row>
    <row r="4" spans="1:15" x14ac:dyDescent="0.25">
      <c r="A4" t="s">
        <v>70</v>
      </c>
      <c r="B4" s="92">
        <v>2133</v>
      </c>
      <c r="C4" s="92">
        <v>2007</v>
      </c>
      <c r="D4" s="92">
        <v>2178</v>
      </c>
      <c r="E4" s="92">
        <v>2262</v>
      </c>
      <c r="F4" s="92">
        <v>2181</v>
      </c>
      <c r="G4" s="92">
        <v>2113</v>
      </c>
      <c r="K4" s="92"/>
      <c r="L4" s="92"/>
      <c r="M4" s="92"/>
      <c r="N4" s="92"/>
      <c r="O4" s="92"/>
    </row>
    <row r="5" spans="1:15" x14ac:dyDescent="0.25">
      <c r="A5" t="s">
        <v>71</v>
      </c>
      <c r="B5" s="92">
        <v>1609</v>
      </c>
      <c r="C5" s="92">
        <v>1654</v>
      </c>
      <c r="D5" s="92">
        <v>1509</v>
      </c>
      <c r="E5" s="92">
        <v>1746</v>
      </c>
      <c r="F5" s="92">
        <v>1697</v>
      </c>
      <c r="G5" s="92">
        <v>1546</v>
      </c>
      <c r="K5" s="92"/>
      <c r="L5" s="92"/>
      <c r="M5" s="92"/>
      <c r="N5" s="92"/>
      <c r="O5" s="92"/>
    </row>
    <row r="6" spans="1:15" x14ac:dyDescent="0.25">
      <c r="A6" t="s">
        <v>72</v>
      </c>
      <c r="B6" s="92">
        <v>1595</v>
      </c>
      <c r="C6" s="92">
        <v>1498</v>
      </c>
      <c r="D6" s="92">
        <v>1738</v>
      </c>
      <c r="E6" s="92">
        <v>1840</v>
      </c>
      <c r="F6" s="92">
        <v>1708</v>
      </c>
      <c r="G6" s="92">
        <v>1538</v>
      </c>
      <c r="K6" s="92"/>
      <c r="L6" s="92"/>
      <c r="M6" s="92"/>
      <c r="N6" s="92"/>
      <c r="O6" s="92"/>
    </row>
    <row r="7" spans="1:15" x14ac:dyDescent="0.25">
      <c r="A7" t="s">
        <v>73</v>
      </c>
      <c r="B7" s="92">
        <v>1457</v>
      </c>
      <c r="C7" s="92">
        <v>1504</v>
      </c>
      <c r="D7" s="92">
        <v>1663</v>
      </c>
      <c r="E7" s="92">
        <v>1638</v>
      </c>
      <c r="F7" s="92">
        <v>1676</v>
      </c>
      <c r="G7" s="92">
        <v>1452</v>
      </c>
      <c r="K7" s="92"/>
      <c r="L7" s="92"/>
      <c r="M7" s="92"/>
      <c r="N7" s="92"/>
      <c r="O7" s="92"/>
    </row>
    <row r="8" spans="1:15" x14ac:dyDescent="0.25">
      <c r="A8" s="93" t="s">
        <v>1</v>
      </c>
      <c r="B8" s="94">
        <f>SUM(B4:B7)</f>
        <v>6794</v>
      </c>
      <c r="C8" s="94">
        <f t="shared" ref="C8:F8" si="0">SUM(C4:C7)</f>
        <v>6663</v>
      </c>
      <c r="D8" s="94">
        <f t="shared" si="0"/>
        <v>7088</v>
      </c>
      <c r="E8" s="94">
        <f t="shared" si="0"/>
        <v>7486</v>
      </c>
      <c r="F8" s="94">
        <f t="shared" si="0"/>
        <v>7262</v>
      </c>
      <c r="G8" s="94">
        <f>SUM(G4:G7)</f>
        <v>6649</v>
      </c>
      <c r="J8" s="93"/>
      <c r="K8" s="95"/>
      <c r="L8" s="95"/>
      <c r="M8" s="95"/>
      <c r="N8" s="95"/>
      <c r="O8" s="95"/>
    </row>
    <row r="11" spans="1:15" ht="27" customHeight="1" x14ac:dyDescent="0.25">
      <c r="A11" s="96"/>
      <c r="B11" s="97" t="s">
        <v>74</v>
      </c>
    </row>
    <row r="35" spans="2:14" x14ac:dyDescent="0.25">
      <c r="B35" s="70" t="s">
        <v>86</v>
      </c>
    </row>
    <row r="37" spans="2:14" x14ac:dyDescent="0.25">
      <c r="B37" t="s">
        <v>75</v>
      </c>
      <c r="C37" t="s">
        <v>76</v>
      </c>
    </row>
    <row r="39" spans="2:14" s="1" customFormat="1" ht="30" x14ac:dyDescent="0.25">
      <c r="B39" s="1" t="s">
        <v>52</v>
      </c>
      <c r="C39" s="1" t="s">
        <v>77</v>
      </c>
      <c r="D39" s="1" t="s">
        <v>78</v>
      </c>
      <c r="E39" s="1" t="s">
        <v>79</v>
      </c>
      <c r="F39" s="1" t="s">
        <v>80</v>
      </c>
      <c r="G39" s="1" t="s">
        <v>81</v>
      </c>
      <c r="H39" s="1" t="s">
        <v>82</v>
      </c>
      <c r="I39" s="1" t="s">
        <v>83</v>
      </c>
      <c r="J39" s="1" t="s">
        <v>65</v>
      </c>
      <c r="K39" s="1" t="s">
        <v>66</v>
      </c>
      <c r="L39" s="1" t="s">
        <v>67</v>
      </c>
      <c r="M39" s="1" t="s">
        <v>68</v>
      </c>
      <c r="N39" s="1" t="s">
        <v>69</v>
      </c>
    </row>
    <row r="40" spans="2:14" x14ac:dyDescent="0.25">
      <c r="B40" t="s">
        <v>70</v>
      </c>
      <c r="C40" s="87">
        <v>4491</v>
      </c>
      <c r="D40" s="87">
        <v>4537</v>
      </c>
      <c r="E40" s="87">
        <v>4626</v>
      </c>
      <c r="F40" s="87">
        <v>4453</v>
      </c>
      <c r="G40" s="87">
        <v>4816</v>
      </c>
      <c r="H40" s="87">
        <v>4670</v>
      </c>
      <c r="I40" s="87">
        <v>4930</v>
      </c>
      <c r="J40" s="87">
        <v>4671</v>
      </c>
      <c r="K40" s="87">
        <v>4498</v>
      </c>
      <c r="L40" s="87">
        <v>4857</v>
      </c>
      <c r="M40" s="87">
        <v>5078</v>
      </c>
      <c r="N40" s="87">
        <v>5029</v>
      </c>
    </row>
    <row r="41" spans="2:14" x14ac:dyDescent="0.25">
      <c r="B41" t="s">
        <v>71</v>
      </c>
      <c r="C41" s="87">
        <v>3731</v>
      </c>
      <c r="D41" s="87">
        <v>3697</v>
      </c>
      <c r="E41" s="87">
        <v>3692</v>
      </c>
      <c r="F41" s="87">
        <v>3650</v>
      </c>
      <c r="G41" s="87">
        <v>3732</v>
      </c>
      <c r="H41" s="87">
        <v>3698</v>
      </c>
      <c r="I41" s="87">
        <v>3756</v>
      </c>
      <c r="J41" s="87">
        <v>3591</v>
      </c>
      <c r="K41" s="87">
        <v>3668</v>
      </c>
      <c r="L41" s="87">
        <v>3797</v>
      </c>
      <c r="M41" s="87">
        <v>3825</v>
      </c>
      <c r="N41" s="87">
        <v>3913</v>
      </c>
    </row>
    <row r="42" spans="2:14" x14ac:dyDescent="0.25">
      <c r="B42" t="s">
        <v>72</v>
      </c>
      <c r="C42" s="87">
        <v>3514</v>
      </c>
      <c r="D42" s="87">
        <v>3476</v>
      </c>
      <c r="E42" s="87">
        <v>3294</v>
      </c>
      <c r="F42" s="87">
        <v>3452</v>
      </c>
      <c r="G42" s="87">
        <v>3599</v>
      </c>
      <c r="H42" s="87">
        <v>3391</v>
      </c>
      <c r="I42" s="87">
        <v>3678</v>
      </c>
      <c r="J42" s="87">
        <v>3546</v>
      </c>
      <c r="K42" s="87">
        <v>3428</v>
      </c>
      <c r="L42" s="87">
        <v>3873</v>
      </c>
      <c r="M42" s="87">
        <v>4023</v>
      </c>
      <c r="N42" s="87">
        <v>3968</v>
      </c>
    </row>
    <row r="43" spans="2:14" x14ac:dyDescent="0.25">
      <c r="B43" t="s">
        <v>73</v>
      </c>
      <c r="C43" s="87">
        <v>3236</v>
      </c>
      <c r="D43" s="87">
        <v>3237</v>
      </c>
      <c r="E43" s="87">
        <v>3350</v>
      </c>
      <c r="F43" s="87">
        <v>3189</v>
      </c>
      <c r="G43" s="87">
        <v>3558</v>
      </c>
      <c r="H43" s="87">
        <v>3311</v>
      </c>
      <c r="I43" s="87">
        <v>3593</v>
      </c>
      <c r="J43" s="87">
        <v>3254</v>
      </c>
      <c r="K43" s="87">
        <v>3376</v>
      </c>
      <c r="L43" s="87">
        <v>3769</v>
      </c>
      <c r="M43" s="87">
        <v>3731</v>
      </c>
      <c r="N43" s="87">
        <v>3846</v>
      </c>
    </row>
    <row r="44" spans="2:14" x14ac:dyDescent="0.25">
      <c r="B44" t="s">
        <v>84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2:14" x14ac:dyDescent="0.25">
      <c r="B45" s="49" t="s">
        <v>85</v>
      </c>
      <c r="C45" s="88">
        <v>14972</v>
      </c>
      <c r="D45" s="88">
        <v>14947</v>
      </c>
      <c r="E45" s="88">
        <v>14962</v>
      </c>
      <c r="F45" s="88">
        <v>14744</v>
      </c>
      <c r="G45" s="88">
        <v>15705</v>
      </c>
      <c r="H45" s="88">
        <v>15070</v>
      </c>
      <c r="I45" s="88">
        <v>15957</v>
      </c>
      <c r="J45" s="88">
        <v>15062</v>
      </c>
      <c r="K45" s="88">
        <v>14970</v>
      </c>
      <c r="L45" s="88">
        <v>16296</v>
      </c>
      <c r="M45" s="88">
        <v>16657</v>
      </c>
      <c r="N45" s="88">
        <v>16756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Decessi Reg</vt:lpstr>
      <vt:lpstr>Decessi Abr</vt:lpstr>
      <vt:lpstr>Decessi prov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2023-07-31T12:51:07Z</dcterms:created>
  <dcterms:modified xsi:type="dcterms:W3CDTF">2023-08-01T09:14:38Z</dcterms:modified>
</cp:coreProperties>
</file>