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Decessi x reg" sheetId="2" r:id="rId1"/>
    <sheet name="Tassi mortalità" sheetId="3" r:id="rId2"/>
    <sheet name="Decessi x provincia" sheetId="4" r:id="rId3"/>
    <sheet name="Tamponi" sheetId="5" r:id="rId4"/>
    <sheet name="Casi" sheetId="6" r:id="rId5"/>
    <sheet name="P su T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7" l="1"/>
  <c r="D16" i="7"/>
  <c r="B16" i="7" l="1"/>
  <c r="C16" i="7"/>
  <c r="E16" i="7"/>
  <c r="F16" i="7"/>
  <c r="G16" i="7"/>
  <c r="H16" i="7"/>
  <c r="C17" i="7"/>
  <c r="D17" i="7"/>
  <c r="E17" i="7"/>
  <c r="F17" i="7"/>
  <c r="G17" i="7"/>
  <c r="H17" i="7"/>
  <c r="H36" i="3" l="1"/>
  <c r="G36" i="3"/>
  <c r="F36" i="3"/>
  <c r="E36" i="3"/>
  <c r="D36" i="3"/>
  <c r="C36" i="3"/>
  <c r="B36" i="3"/>
  <c r="H33" i="3"/>
  <c r="H31" i="3"/>
  <c r="G31" i="3"/>
  <c r="G33" i="3" s="1"/>
  <c r="F31" i="3"/>
  <c r="F33" i="3" s="1"/>
  <c r="E31" i="3"/>
  <c r="E33" i="3" s="1"/>
  <c r="D31" i="3"/>
  <c r="D33" i="3" s="1"/>
  <c r="C31" i="3"/>
  <c r="C33" i="3" s="1"/>
  <c r="B31" i="3"/>
  <c r="B33" i="3" s="1"/>
  <c r="C21" i="3"/>
  <c r="H19" i="3"/>
  <c r="G19" i="3"/>
  <c r="F19" i="3"/>
  <c r="F35" i="3" s="1"/>
  <c r="F37" i="3" s="1"/>
  <c r="E19" i="3"/>
  <c r="E21" i="3" s="1"/>
  <c r="D19" i="3"/>
  <c r="C19" i="3"/>
  <c r="B19" i="3"/>
  <c r="B35" i="3" s="1"/>
  <c r="B37" i="3" s="1"/>
  <c r="C35" i="3" l="1"/>
  <c r="C37" i="3" s="1"/>
  <c r="G35" i="3"/>
  <c r="G37" i="3" s="1"/>
  <c r="F21" i="3"/>
  <c r="D35" i="3"/>
  <c r="D37" i="3" s="1"/>
  <c r="H35" i="3"/>
  <c r="H37" i="3" s="1"/>
  <c r="G21" i="3"/>
  <c r="B21" i="3"/>
  <c r="E35" i="3"/>
  <c r="E37" i="3" s="1"/>
  <c r="D21" i="3"/>
  <c r="H21" i="3"/>
  <c r="J27" i="2" l="1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</calcChain>
</file>

<file path=xl/sharedStrings.xml><?xml version="1.0" encoding="utf-8"?>
<sst xmlns="http://schemas.openxmlformats.org/spreadsheetml/2006/main" count="205" uniqueCount="107">
  <si>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</si>
  <si>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</si>
  <si>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</si>
  <si>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</si>
  <si>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</si>
  <si>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</si>
  <si>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</si>
  <si>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</si>
  <si>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</si>
  <si>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</si>
  <si>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</si>
  <si>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P.A. Bolzano</t>
  </si>
  <si>
    <t>P.A. Trento</t>
  </si>
  <si>
    <t>Piemonte</t>
  </si>
  <si>
    <t>Puglia</t>
  </si>
  <si>
    <t>Sardegna</t>
  </si>
  <si>
    <t>Sicilia</t>
  </si>
  <si>
    <t>Toscana</t>
  </si>
  <si>
    <t>Umbria</t>
  </si>
  <si>
    <t>Valle d'Aosta</t>
  </si>
  <si>
    <t>Veneto</t>
  </si>
  <si>
    <t>Italia</t>
  </si>
  <si>
    <t>Decessi totali e decessi con Covid per regione. Gennaio-Dicembre Media (2015 2019), 2020, 2021,2022</t>
  </si>
  <si>
    <t>Decessi totali:</t>
  </si>
  <si>
    <t>Regioni</t>
  </si>
  <si>
    <t>Media
 (2015-2019)
 ( A )</t>
  </si>
  <si>
    <t>2020
( B )</t>
  </si>
  <si>
    <t>di cui 
covid</t>
  </si>
  <si>
    <t>2021
( C )</t>
  </si>
  <si>
    <t>2022
( D )</t>
  </si>
  <si>
    <t>Variazione assoluta</t>
  </si>
  <si>
    <t>Gennaio-Dicembre</t>
  </si>
  <si>
    <t>2022-2021
(D - C)</t>
  </si>
  <si>
    <t>Territorio</t>
  </si>
  <si>
    <t>Media 
(2015-2019)</t>
  </si>
  <si>
    <t>Italia - Lombardia</t>
  </si>
  <si>
    <t xml:space="preserve"> </t>
  </si>
  <si>
    <t>Tot. ABRUZZO</t>
  </si>
  <si>
    <t>Gennaio-Ottobre</t>
  </si>
  <si>
    <t>Gennaio - Dicembre</t>
  </si>
  <si>
    <t>Etichette di riga</t>
  </si>
  <si>
    <t xml:space="preserve">Tasso di mortalità (grezzo) in Abruzzo. Periodo Gennaio – Dicembre </t>
  </si>
  <si>
    <t>Classe di età &lt; di 65 anni. Valori per 100.000 residenti. Anni 2016-2022</t>
  </si>
  <si>
    <t>Decessi 0-64 anni</t>
  </si>
  <si>
    <t>Popolazione 0-64</t>
  </si>
  <si>
    <t>Classe di età 65 anni e oltre. Valori per 100.000 residenti. Anni 2016-2022</t>
  </si>
  <si>
    <t>Decessi &gt;= 65 anni</t>
  </si>
  <si>
    <t>Popolazione &gt;=65</t>
  </si>
  <si>
    <t>Decessi Totali</t>
  </si>
  <si>
    <t>Popolazione tot</t>
  </si>
  <si>
    <t>Decessi Gennaio - Dicembre</t>
  </si>
  <si>
    <t>Somma di 2018</t>
  </si>
  <si>
    <t>Somma di 2019</t>
  </si>
  <si>
    <t>Somma di 2020</t>
  </si>
  <si>
    <t>Somma di 2021</t>
  </si>
  <si>
    <t>Somma di 2022</t>
  </si>
  <si>
    <t>Chieti</t>
  </si>
  <si>
    <t>L'Aquila</t>
  </si>
  <si>
    <t>Pescara</t>
  </si>
  <si>
    <t>Teramo</t>
  </si>
  <si>
    <t>Decessi totali in Abruzzo per provincia nel periodo Gennaio – Dicembre  Anni 2018, 2019, 2020, 2021</t>
  </si>
  <si>
    <t>Tasso mortalità grezzo</t>
  </si>
  <si>
    <t>Fonte dati: Istat e Ministero della Salute - Elaborazione Ufficio di Statistica Regione Abruzzo</t>
  </si>
  <si>
    <t>Fonte dati: Istat - Elaborazione Ufficio di Statistica Regione Abruzzo</t>
  </si>
  <si>
    <t>T1 2023</t>
  </si>
  <si>
    <t>T3 2022</t>
  </si>
  <si>
    <t>Gennaio-Marzo 2023</t>
  </si>
  <si>
    <t>T4 2022</t>
  </si>
  <si>
    <t>Ottobre-Dicembre 2022</t>
  </si>
  <si>
    <t>Luglio-Settembre 2022</t>
  </si>
  <si>
    <t>T2 2022</t>
  </si>
  <si>
    <t>Aprile-Giugno 2022</t>
  </si>
  <si>
    <t>T1 2022</t>
  </si>
  <si>
    <t>Gennaio-Marzo 2022</t>
  </si>
  <si>
    <t>T4 2021</t>
  </si>
  <si>
    <t>Ottobre-Dicembre 2021</t>
  </si>
  <si>
    <t>T3 2021</t>
  </si>
  <si>
    <t>Luglio-Settembre 2021</t>
  </si>
  <si>
    <t>T2 2021</t>
  </si>
  <si>
    <t>Aprile-Giugno 2021</t>
  </si>
  <si>
    <t>T1 2021</t>
  </si>
  <si>
    <t>Gennaio-Marzo 2021</t>
  </si>
  <si>
    <t>Ottobre-Dicembre 2020</t>
  </si>
  <si>
    <t>Luglio-Settembre 2020</t>
  </si>
  <si>
    <t>Aprile-Giugno 2020</t>
  </si>
  <si>
    <t>T1
2023</t>
  </si>
  <si>
    <t>T4
2022</t>
  </si>
  <si>
    <t>T3
2022</t>
  </si>
  <si>
    <t>T2
2022</t>
  </si>
  <si>
    <t>T1
2022</t>
  </si>
  <si>
    <t>T4
2021</t>
  </si>
  <si>
    <t>T3
2021</t>
  </si>
  <si>
    <t>Medie</t>
  </si>
  <si>
    <t>Trimestre</t>
  </si>
  <si>
    <t>n</t>
  </si>
  <si>
    <t>Somme</t>
  </si>
  <si>
    <t>vecchi:</t>
  </si>
  <si>
    <t>POSITIVI/TAMPONI</t>
  </si>
  <si>
    <t>Tamponi giornalieri effettuati. Media trimestrale. Anni 2021 - 2023</t>
  </si>
  <si>
    <t xml:space="preserve">Tamponi in </t>
  </si>
  <si>
    <t>T4 2020</t>
  </si>
  <si>
    <t>T3 2020</t>
  </si>
  <si>
    <t>T2 2020</t>
  </si>
  <si>
    <t>Casi in</t>
  </si>
  <si>
    <t>Casi positivi giornalieri. Media trimestrale. Anni 2021 - 2023</t>
  </si>
  <si>
    <t xml:space="preserve">Casi positivi / Tamponi effettuati. Valori percentuali giornalieri. Media trimestrale. Anni 2021 - 2023
</t>
  </si>
  <si>
    <t>Fonte dati: Ministero della Salute - Elaborazione Ufficio di Statistica 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</si>
</sst>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+\ #,##0"/>
    <numFmt numFmtId="167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8"/>
      <name val="Arial"/>
      <family val="2"/>
    </font>
    <font>
      <b/>
      <sz val="11"/>
      <color theme="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25669B"/>
      <name val="Times New Roman"/>
      <family val="1"/>
    </font>
    <font>
      <b/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70C0"/>
      <name val="Times New Roman"/>
      <family val="1"/>
    </font>
    <font>
      <b/>
      <sz val="11"/>
      <name val="Times New Roman"/>
      <family val="1"/>
    </font>
    <font>
      <b/>
      <sz val="9"/>
      <color rgb="FF0070C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8D8D8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</cellStyleXfs>
  <cellXfs count="95">
    <xf numFmtId="0" fontId="0" fillId="0" borderId="0" xfId="0"/>
    <xf numFmtId="164" fontId="0" fillId="0" borderId="0" xfId="1" applyNumberFormat="1" applyFont="1"/>
    <xf numFmtId="0" fontId="7" fillId="0" borderId="0" xfId="0" applyFont="1"/>
    <xf numFmtId="0" fontId="2" fillId="0" borderId="0" xfId="0" applyFont="1"/>
    <xf numFmtId="0" fontId="9" fillId="2" borderId="0" xfId="0" applyFont="1" applyFill="1" applyBorder="1" applyAlignment="1">
      <alignment horizontal="right" vertical="center" wrapText="1" readingOrder="1"/>
    </xf>
    <xf numFmtId="0" fontId="6" fillId="0" borderId="0" xfId="0" applyFont="1"/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readingOrder="1"/>
    </xf>
    <xf numFmtId="3" fontId="12" fillId="0" borderId="2" xfId="0" applyNumberFormat="1" applyFont="1" applyFill="1" applyBorder="1" applyAlignment="1">
      <alignment horizontal="right" vertical="center" wrapText="1" readingOrder="1"/>
    </xf>
    <xf numFmtId="3" fontId="12" fillId="0" borderId="3" xfId="0" applyNumberFormat="1" applyFont="1" applyFill="1" applyBorder="1" applyAlignment="1">
      <alignment horizontal="right" vertical="center" wrapText="1" readingOrder="1"/>
    </xf>
    <xf numFmtId="3" fontId="13" fillId="0" borderId="1" xfId="0" applyNumberFormat="1" applyFont="1" applyFill="1" applyBorder="1" applyAlignment="1">
      <alignment horizontal="right" vertical="center" wrapText="1" readingOrder="1"/>
    </xf>
    <xf numFmtId="3" fontId="12" fillId="0" borderId="0" xfId="0" applyNumberFormat="1" applyFont="1" applyFill="1" applyBorder="1" applyAlignment="1">
      <alignment horizontal="right" vertical="center" wrapText="1" readingOrder="1"/>
    </xf>
    <xf numFmtId="3" fontId="13" fillId="0" borderId="4" xfId="0" applyNumberFormat="1" applyFont="1" applyFill="1" applyBorder="1" applyAlignment="1">
      <alignment horizontal="right" vertical="center" wrapText="1" readingOrder="1"/>
    </xf>
    <xf numFmtId="0" fontId="0" fillId="0" borderId="0" xfId="0" applyBorder="1"/>
    <xf numFmtId="0" fontId="14" fillId="0" borderId="7" xfId="0" applyFont="1" applyBorder="1" applyAlignment="1">
      <alignment vertical="center"/>
    </xf>
    <xf numFmtId="3" fontId="14" fillId="3" borderId="1" xfId="0" applyNumberFormat="1" applyFont="1" applyFill="1" applyBorder="1" applyAlignment="1">
      <alignment horizontal="right" vertical="center" wrapText="1" readingOrder="1"/>
    </xf>
    <xf numFmtId="0" fontId="11" fillId="3" borderId="1" xfId="0" applyFont="1" applyFill="1" applyBorder="1" applyAlignment="1">
      <alignment horizontal="left" vertical="center" wrapText="1" readingOrder="1"/>
    </xf>
    <xf numFmtId="3" fontId="12" fillId="3" borderId="2" xfId="0" applyNumberFormat="1" applyFont="1" applyFill="1" applyBorder="1" applyAlignment="1">
      <alignment horizontal="right" vertical="center" wrapText="1" readingOrder="1"/>
    </xf>
    <xf numFmtId="3" fontId="12" fillId="3" borderId="3" xfId="0" applyNumberFormat="1" applyFont="1" applyFill="1" applyBorder="1" applyAlignment="1">
      <alignment horizontal="right" vertical="center" wrapText="1" readingOrder="1"/>
    </xf>
    <xf numFmtId="3" fontId="13" fillId="3" borderId="1" xfId="0" applyNumberFormat="1" applyFont="1" applyFill="1" applyBorder="1" applyAlignment="1">
      <alignment horizontal="right" vertical="center" wrapText="1" readingOrder="1"/>
    </xf>
    <xf numFmtId="3" fontId="12" fillId="3" borderId="0" xfId="0" applyNumberFormat="1" applyFont="1" applyFill="1" applyBorder="1" applyAlignment="1">
      <alignment horizontal="right" vertical="center" wrapText="1" readingOrder="1"/>
    </xf>
    <xf numFmtId="3" fontId="13" fillId="3" borderId="4" xfId="0" applyNumberFormat="1" applyFont="1" applyFill="1" applyBorder="1" applyAlignment="1">
      <alignment horizontal="right" vertical="center" wrapText="1" readingOrder="1"/>
    </xf>
    <xf numFmtId="3" fontId="15" fillId="2" borderId="3" xfId="0" applyNumberFormat="1" applyFont="1" applyFill="1" applyBorder="1" applyAlignment="1">
      <alignment horizontal="right" vertical="center" wrapText="1" readingOrder="1"/>
    </xf>
    <xf numFmtId="3" fontId="15" fillId="2" borderId="8" xfId="0" applyNumberFormat="1" applyFont="1" applyFill="1" applyBorder="1" applyAlignment="1">
      <alignment horizontal="right" vertical="center" wrapText="1" readingOrder="1"/>
    </xf>
    <xf numFmtId="3" fontId="12" fillId="0" borderId="2" xfId="0" applyNumberFormat="1" applyFont="1" applyBorder="1" applyAlignment="1">
      <alignment horizontal="right" vertical="center" wrapText="1" readingOrder="1"/>
    </xf>
    <xf numFmtId="3" fontId="12" fillId="0" borderId="3" xfId="0" applyNumberFormat="1" applyFont="1" applyBorder="1" applyAlignment="1">
      <alignment horizontal="right" vertical="center" wrapText="1" readingOrder="1"/>
    </xf>
    <xf numFmtId="3" fontId="13" fillId="0" borderId="1" xfId="0" applyNumberFormat="1" applyFont="1" applyBorder="1" applyAlignment="1">
      <alignment horizontal="right" vertical="center" wrapText="1" readingOrder="1"/>
    </xf>
    <xf numFmtId="3" fontId="12" fillId="0" borderId="0" xfId="0" applyNumberFormat="1" applyFont="1" applyBorder="1" applyAlignment="1">
      <alignment horizontal="right" vertical="center" wrapText="1" readingOrder="1"/>
    </xf>
    <xf numFmtId="3" fontId="13" fillId="0" borderId="4" xfId="0" applyNumberFormat="1" applyFont="1" applyBorder="1" applyAlignment="1">
      <alignment horizontal="right" vertical="center" wrapText="1" readingOrder="1"/>
    </xf>
    <xf numFmtId="3" fontId="14" fillId="2" borderId="1" xfId="0" applyNumberFormat="1" applyFont="1" applyFill="1" applyBorder="1" applyAlignment="1">
      <alignment horizontal="right" vertical="center" wrapText="1" readingOrder="1"/>
    </xf>
    <xf numFmtId="0" fontId="14" fillId="0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left" vertical="center" wrapText="1" readingOrder="1"/>
    </xf>
    <xf numFmtId="3" fontId="9" fillId="2" borderId="10" xfId="0" applyNumberFormat="1" applyFont="1" applyFill="1" applyBorder="1" applyAlignment="1">
      <alignment horizontal="right" vertical="center" wrapText="1" readingOrder="1"/>
    </xf>
    <xf numFmtId="3" fontId="9" fillId="2" borderId="11" xfId="0" applyNumberFormat="1" applyFont="1" applyFill="1" applyBorder="1" applyAlignment="1">
      <alignment horizontal="right" vertical="center" wrapText="1" readingOrder="1"/>
    </xf>
    <xf numFmtId="3" fontId="9" fillId="2" borderId="9" xfId="0" applyNumberFormat="1" applyFont="1" applyFill="1" applyBorder="1" applyAlignment="1">
      <alignment horizontal="right" vertical="center" wrapText="1" readingOrder="1"/>
    </xf>
    <xf numFmtId="3" fontId="9" fillId="2" borderId="12" xfId="0" applyNumberFormat="1" applyFont="1" applyFill="1" applyBorder="1" applyAlignment="1">
      <alignment horizontal="right" vertical="center" wrapText="1" readingOrder="1"/>
    </xf>
    <xf numFmtId="3" fontId="9" fillId="2" borderId="13" xfId="0" applyNumberFormat="1" applyFont="1" applyFill="1" applyBorder="1" applyAlignment="1">
      <alignment horizontal="right" vertical="center" wrapText="1" readingOrder="1"/>
    </xf>
    <xf numFmtId="0" fontId="7" fillId="0" borderId="0" xfId="0" applyFont="1" applyAlignment="1">
      <alignment horizontal="right" vertical="center"/>
    </xf>
    <xf numFmtId="0" fontId="3" fillId="0" borderId="0" xfId="0" applyFont="1"/>
    <xf numFmtId="164" fontId="16" fillId="0" borderId="0" xfId="1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0" fontId="17" fillId="0" borderId="0" xfId="0" applyFont="1"/>
    <xf numFmtId="1" fontId="0" fillId="0" borderId="0" xfId="0" applyNumberFormat="1" applyAlignment="1">
      <alignment horizontal="right"/>
    </xf>
    <xf numFmtId="0" fontId="5" fillId="0" borderId="0" xfId="0" applyFont="1"/>
    <xf numFmtId="0" fontId="18" fillId="0" borderId="0" xfId="0" applyFont="1"/>
    <xf numFmtId="0" fontId="3" fillId="0" borderId="0" xfId="0" applyFont="1" applyFill="1"/>
    <xf numFmtId="0" fontId="19" fillId="0" borderId="0" xfId="0" applyFont="1" applyAlignment="1"/>
    <xf numFmtId="164" fontId="6" fillId="0" borderId="0" xfId="1" applyNumberFormat="1" applyFont="1"/>
    <xf numFmtId="0" fontId="20" fillId="0" borderId="0" xfId="0" applyFont="1" applyAlignment="1">
      <alignment horizontal="left" vertical="center" readingOrder="1"/>
    </xf>
    <xf numFmtId="0" fontId="3" fillId="0" borderId="0" xfId="0" applyFont="1" applyAlignment="1"/>
    <xf numFmtId="0" fontId="3" fillId="5" borderId="0" xfId="0" applyFont="1" applyFill="1"/>
    <xf numFmtId="164" fontId="7" fillId="0" borderId="0" xfId="1" applyNumberFormat="1" applyFont="1"/>
    <xf numFmtId="0" fontId="3" fillId="6" borderId="0" xfId="0" applyFont="1" applyFill="1"/>
    <xf numFmtId="164" fontId="3" fillId="4" borderId="0" xfId="1" applyNumberFormat="1" applyFont="1" applyFill="1"/>
    <xf numFmtId="164" fontId="21" fillId="4" borderId="0" xfId="1" applyNumberFormat="1" applyFont="1" applyFill="1"/>
    <xf numFmtId="165" fontId="3" fillId="0" borderId="0" xfId="1" applyNumberFormat="1" applyFont="1"/>
    <xf numFmtId="165" fontId="0" fillId="0" borderId="0" xfId="1" applyNumberFormat="1" applyFont="1"/>
    <xf numFmtId="0" fontId="0" fillId="0" borderId="0" xfId="0" applyFill="1"/>
    <xf numFmtId="0" fontId="4" fillId="0" borderId="0" xfId="0" applyFont="1"/>
    <xf numFmtId="3" fontId="0" fillId="0" borderId="0" xfId="0" applyNumberFormat="1"/>
    <xf numFmtId="0" fontId="22" fillId="0" borderId="0" xfId="0" applyFont="1"/>
    <xf numFmtId="3" fontId="22" fillId="0" borderId="0" xfId="0" applyNumberFormat="1" applyFont="1"/>
    <xf numFmtId="0" fontId="0" fillId="0" borderId="0" xfId="0" applyAlignment="1">
      <alignment vertical="top"/>
    </xf>
    <xf numFmtId="0" fontId="23" fillId="0" borderId="0" xfId="0" applyFont="1" applyAlignment="1">
      <alignment horizontal="left" vertical="center" readingOrder="1"/>
    </xf>
    <xf numFmtId="0" fontId="24" fillId="0" borderId="0" xfId="0" applyFont="1"/>
    <xf numFmtId="0" fontId="10" fillId="2" borderId="1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left" vertical="center" wrapText="1" readingOrder="1"/>
    </xf>
    <xf numFmtId="0" fontId="9" fillId="2" borderId="2" xfId="0" applyFont="1" applyFill="1" applyBorder="1" applyAlignment="1">
      <alignment horizontal="right" vertical="center" wrapText="1" readingOrder="1"/>
    </xf>
    <xf numFmtId="0" fontId="9" fillId="2" borderId="3" xfId="0" applyFont="1" applyFill="1" applyBorder="1" applyAlignment="1">
      <alignment horizontal="right" vertical="center" wrapText="1" readingOrder="1"/>
    </xf>
    <xf numFmtId="0" fontId="10" fillId="2" borderId="1" xfId="0" applyFont="1" applyFill="1" applyBorder="1" applyAlignment="1">
      <alignment horizontal="right" vertical="center" wrapText="1" readingOrder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6" fontId="0" fillId="0" borderId="0" xfId="0" applyNumberFormat="1"/>
    <xf numFmtId="3" fontId="6" fillId="0" borderId="0" xfId="0" applyNumberFormat="1" applyFont="1"/>
    <xf numFmtId="0" fontId="26" fillId="0" borderId="0" xfId="0" applyFont="1"/>
    <xf numFmtId="3" fontId="0" fillId="0" borderId="14" xfId="0" applyNumberForma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0" fillId="0" borderId="14" xfId="0" applyBorder="1"/>
    <xf numFmtId="0" fontId="27" fillId="7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6" fillId="0" borderId="14" xfId="0" applyNumberFormat="1" applyFont="1" applyBorder="1"/>
    <xf numFmtId="167" fontId="0" fillId="0" borderId="14" xfId="2" applyNumberFormat="1" applyFont="1" applyBorder="1"/>
    <xf numFmtId="0" fontId="28" fillId="0" borderId="0" xfId="0" applyFont="1" applyAlignment="1">
      <alignment horizontal="left" vertical="center" readingOrder="1"/>
    </xf>
    <xf numFmtId="0" fontId="26" fillId="0" borderId="0" xfId="0" applyFont="1" applyAlignment="1"/>
  </cellXfs>
  <cellStyles count="4">
    <cellStyle name="Migliaia" xfId="1" builtinId="3"/>
    <cellStyle name="Normale" xfId="0" builtinId="0"/>
    <cellStyle name="Normale 2" xfId="3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Italia</a:t>
            </a:r>
          </a:p>
        </c:rich>
      </c:tx>
      <c:layout>
        <c:manualLayout>
          <c:xMode val="edge"/>
          <c:yMode val="edge"/>
          <c:x val="0.23577790753324512"/>
          <c:y val="8.32222222222222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rgbClr val="0070C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124565510392283"/>
          <c:y val="0.18458024691358024"/>
          <c:w val="0.79471030085203309"/>
          <c:h val="0.58582901234567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'Decessi x reg'!$O$5:$R$5</c:f>
              <c:strCache>
                <c:ptCount val="4"/>
                <c:pt idx="0">
                  <c:v>Media 
(2015-2019)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'Decessi x reg'!$O$7:$R$7</c:f>
              <c:numCache>
                <c:formatCode>#,##0</c:formatCode>
                <c:ptCount val="4"/>
                <c:pt idx="0">
                  <c:v>645619.6</c:v>
                </c:pt>
                <c:pt idx="1">
                  <c:v>746146</c:v>
                </c:pt>
                <c:pt idx="2">
                  <c:v>709035</c:v>
                </c:pt>
                <c:pt idx="3">
                  <c:v>713499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4-4F1B-991C-0FB97133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352424"/>
        <c:axId val="400355560"/>
      </c:barChart>
      <c:catAx>
        <c:axId val="40035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0355560"/>
        <c:crosses val="autoZero"/>
        <c:auto val="1"/>
        <c:lblAlgn val="ctr"/>
        <c:lblOffset val="100"/>
        <c:noMultiLvlLbl val="0"/>
      </c:catAx>
      <c:valAx>
        <c:axId val="400355560"/>
        <c:scaling>
          <c:orientation val="minMax"/>
          <c:min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035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3224993752629"/>
          <c:y val="8.2005320660175116E-2"/>
          <c:w val="0.8394874673216679"/>
          <c:h val="0.63271006944444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Tamponi!$K$6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Tamponi!$L$5:$R$5</c:f>
              <c:strCache>
                <c:ptCount val="7"/>
                <c:pt idx="0">
                  <c:v>T3
2021</c:v>
                </c:pt>
                <c:pt idx="1">
                  <c:v>T4
2021</c:v>
                </c:pt>
                <c:pt idx="2">
                  <c:v>T1
2022</c:v>
                </c:pt>
                <c:pt idx="3">
                  <c:v>T2
2022</c:v>
                </c:pt>
                <c:pt idx="4">
                  <c:v>T3
2022</c:v>
                </c:pt>
                <c:pt idx="5">
                  <c:v>T4
2022</c:v>
                </c:pt>
                <c:pt idx="6">
                  <c:v>T1
2023</c:v>
                </c:pt>
              </c:strCache>
            </c:strRef>
          </c:cat>
          <c:val>
            <c:numRef>
              <c:f>Tamponi!$L$6:$R$6</c:f>
              <c:numCache>
                <c:formatCode>#,##0</c:formatCode>
                <c:ptCount val="7"/>
                <c:pt idx="0">
                  <c:v>5865.6304347826099</c:v>
                </c:pt>
                <c:pt idx="1">
                  <c:v>14042.380434782608</c:v>
                </c:pt>
                <c:pt idx="2">
                  <c:v>21131.544444444444</c:v>
                </c:pt>
                <c:pt idx="3">
                  <c:v>8739.0329670329666</c:v>
                </c:pt>
                <c:pt idx="4">
                  <c:v>6667.858695652174</c:v>
                </c:pt>
                <c:pt idx="5">
                  <c:v>4776.152173913043</c:v>
                </c:pt>
                <c:pt idx="6">
                  <c:v>1790.2444444444445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8-409E-81FB-FDA889EEC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520122566802784"/>
          <c:y val="2.6532859655260668E-2"/>
          <c:w val="0.13417064845149893"/>
          <c:h val="0.12594533636021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46072795070613"/>
          <c:y val="8.2005320660175116E-2"/>
          <c:w val="0.81714587739330802"/>
          <c:h val="0.684156828703703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Tamponi!$K$7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Tamponi!$L$5:$R$5</c:f>
              <c:strCache>
                <c:ptCount val="7"/>
                <c:pt idx="0">
                  <c:v>T3
2021</c:v>
                </c:pt>
                <c:pt idx="1">
                  <c:v>T4
2021</c:v>
                </c:pt>
                <c:pt idx="2">
                  <c:v>T1
2022</c:v>
                </c:pt>
                <c:pt idx="3">
                  <c:v>T2
2022</c:v>
                </c:pt>
                <c:pt idx="4">
                  <c:v>T3
2022</c:v>
                </c:pt>
                <c:pt idx="5">
                  <c:v>T4
2022</c:v>
                </c:pt>
                <c:pt idx="6">
                  <c:v>T1
2023</c:v>
                </c:pt>
              </c:strCache>
            </c:strRef>
          </c:cat>
          <c:val>
            <c:numRef>
              <c:f>Tamponi!$L$7:$R$7</c:f>
              <c:numCache>
                <c:formatCode>#,##0</c:formatCode>
                <c:ptCount val="7"/>
                <c:pt idx="0">
                  <c:v>226983</c:v>
                </c:pt>
                <c:pt idx="1">
                  <c:v>518173.52173913043</c:v>
                </c:pt>
                <c:pt idx="2">
                  <c:v>675227.6555555556</c:v>
                </c:pt>
                <c:pt idx="3">
                  <c:v>285590.49450549448</c:v>
                </c:pt>
                <c:pt idx="4">
                  <c:v>216551.34782608695</c:v>
                </c:pt>
                <c:pt idx="5">
                  <c:v>174106.67391304349</c:v>
                </c:pt>
                <c:pt idx="6">
                  <c:v>80412.844444444447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6-4432-BA43-7F7FDE6A6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638156409109808"/>
          <c:y val="3.4526177131492607E-2"/>
          <c:w val="0.10102010834914003"/>
          <c:h val="0.125804497437113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80609159585387"/>
          <c:y val="8.351741640038142E-2"/>
          <c:w val="0.85934520892472421"/>
          <c:h val="0.69113483796296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Casi!$K$5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Casi!$L$4:$R$4</c:f>
              <c:strCache>
                <c:ptCount val="7"/>
                <c:pt idx="0">
                  <c:v>T3
2021</c:v>
                </c:pt>
                <c:pt idx="1">
                  <c:v>T4
2021</c:v>
                </c:pt>
                <c:pt idx="2">
                  <c:v>T1
2022</c:v>
                </c:pt>
                <c:pt idx="3">
                  <c:v>T2
2022</c:v>
                </c:pt>
                <c:pt idx="4">
                  <c:v>T3
2022</c:v>
                </c:pt>
                <c:pt idx="5">
                  <c:v>T4
2022</c:v>
                </c:pt>
                <c:pt idx="6">
                  <c:v>T1
2023</c:v>
                </c:pt>
              </c:strCache>
            </c:strRef>
          </c:cat>
          <c:val>
            <c:numRef>
              <c:f>Casi!$L$5:$R$5</c:f>
              <c:numCache>
                <c:formatCode>#,##0</c:formatCode>
                <c:ptCount val="7"/>
                <c:pt idx="0">
                  <c:v>69.532608695652172</c:v>
                </c:pt>
                <c:pt idx="1">
                  <c:v>275.72826086956519</c:v>
                </c:pt>
                <c:pt idx="2">
                  <c:v>2317.7666666666669</c:v>
                </c:pt>
                <c:pt idx="3">
                  <c:v>1288.2087912087911</c:v>
                </c:pt>
                <c:pt idx="4">
                  <c:v>1386.5326086956522</c:v>
                </c:pt>
                <c:pt idx="5">
                  <c:v>842.9021739130435</c:v>
                </c:pt>
                <c:pt idx="6">
                  <c:v>190.13333333333333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7-48D5-A380-8D314DC6E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168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352264006139686"/>
          <c:y val="7.9090455280518682E-2"/>
          <c:w val="0.13372892953240437"/>
          <c:h val="0.128124206001656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06079760865802"/>
          <c:y val="8.3899620740082337E-2"/>
          <c:w val="0.82529211613272502"/>
          <c:h val="0.674484375000000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Casi!$K$6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Casi!$L$4:$R$4</c:f>
              <c:strCache>
                <c:ptCount val="7"/>
                <c:pt idx="0">
                  <c:v>T3
2021</c:v>
                </c:pt>
                <c:pt idx="1">
                  <c:v>T4
2021</c:v>
                </c:pt>
                <c:pt idx="2">
                  <c:v>T1
2022</c:v>
                </c:pt>
                <c:pt idx="3">
                  <c:v>T2
2022</c:v>
                </c:pt>
                <c:pt idx="4">
                  <c:v>T3
2022</c:v>
                </c:pt>
                <c:pt idx="5">
                  <c:v>T4
2022</c:v>
                </c:pt>
                <c:pt idx="6">
                  <c:v>T1
2023</c:v>
                </c:pt>
              </c:strCache>
            </c:strRef>
          </c:cat>
          <c:val>
            <c:numRef>
              <c:f>Casi!$L$6:$R$6</c:f>
              <c:numCache>
                <c:formatCode>#,##0</c:formatCode>
                <c:ptCount val="7"/>
                <c:pt idx="0">
                  <c:v>4484.195652173913</c:v>
                </c:pt>
                <c:pt idx="1">
                  <c:v>15789.152173913044</c:v>
                </c:pt>
                <c:pt idx="2">
                  <c:v>92913.755555555559</c:v>
                </c:pt>
                <c:pt idx="3">
                  <c:v>42075.208791208788</c:v>
                </c:pt>
                <c:pt idx="4">
                  <c:v>42056.836956521736</c:v>
                </c:pt>
                <c:pt idx="5">
                  <c:v>28457.543478260868</c:v>
                </c:pt>
                <c:pt idx="6">
                  <c:v>5603.2666666666664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0-48AE-AB8F-CDEBC8338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961359757756491"/>
          <c:y val="8.4791467102280096E-2"/>
          <c:w val="0.10147774664541973"/>
          <c:h val="0.128710546308446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52129629629629"/>
          <c:y val="8.3612847222222217E-2"/>
          <c:w val="0.85894086574436312"/>
          <c:h val="0.66860011574074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su T'!$A$16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 su T'!$B$15:$H$15</c:f>
              <c:strCache>
                <c:ptCount val="7"/>
                <c:pt idx="0">
                  <c:v>T3
2021</c:v>
                </c:pt>
                <c:pt idx="1">
                  <c:v>T4
2021</c:v>
                </c:pt>
                <c:pt idx="2">
                  <c:v>T1
2022</c:v>
                </c:pt>
                <c:pt idx="3">
                  <c:v>T2
2022</c:v>
                </c:pt>
                <c:pt idx="4">
                  <c:v>T3
2022</c:v>
                </c:pt>
                <c:pt idx="5">
                  <c:v>T4
2022</c:v>
                </c:pt>
                <c:pt idx="6">
                  <c:v>T1
2023</c:v>
                </c:pt>
              </c:strCache>
            </c:strRef>
          </c:cat>
          <c:val>
            <c:numRef>
              <c:f>'P su T'!$B$16:$H$16</c:f>
              <c:numCache>
                <c:formatCode>0.0%</c:formatCode>
                <c:ptCount val="7"/>
                <c:pt idx="0">
                  <c:v>1.18542430295865E-2</c:v>
                </c:pt>
                <c:pt idx="1">
                  <c:v>1.963543589707864E-2</c:v>
                </c:pt>
                <c:pt idx="2">
                  <c:v>0.1096827859771516</c:v>
                </c:pt>
                <c:pt idx="3">
                  <c:v>0.14740862016065348</c:v>
                </c:pt>
                <c:pt idx="4">
                  <c:v>0.20794271024365754</c:v>
                </c:pt>
                <c:pt idx="5">
                  <c:v>0.17648143175104575</c:v>
                </c:pt>
                <c:pt idx="6">
                  <c:v>0.10620523578406424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F-4F4B-8C3F-B5C29AB3C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278712"/>
        <c:axId val="741285600"/>
      </c:barChart>
      <c:catAx>
        <c:axId val="741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285600"/>
        <c:crosses val="autoZero"/>
        <c:auto val="1"/>
        <c:lblAlgn val="ctr"/>
        <c:lblOffset val="100"/>
        <c:noMultiLvlLbl val="0"/>
      </c:catAx>
      <c:valAx>
        <c:axId val="741285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27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31134259259259"/>
          <c:y val="3.501678240740741E-2"/>
          <c:w val="0.13177528048937437"/>
          <c:h val="0.128270289681589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550925925926"/>
          <c:y val="8.3296296296296299E-2"/>
          <c:w val="0.87286782407407393"/>
          <c:h val="0.66286689814814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su T'!$A$17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 su T'!$B$15:$H$15</c:f>
              <c:strCache>
                <c:ptCount val="7"/>
                <c:pt idx="0">
                  <c:v>T3
2021</c:v>
                </c:pt>
                <c:pt idx="1">
                  <c:v>T4
2021</c:v>
                </c:pt>
                <c:pt idx="2">
                  <c:v>T1
2022</c:v>
                </c:pt>
                <c:pt idx="3">
                  <c:v>T2
2022</c:v>
                </c:pt>
                <c:pt idx="4">
                  <c:v>T3
2022</c:v>
                </c:pt>
                <c:pt idx="5">
                  <c:v>T4
2022</c:v>
                </c:pt>
                <c:pt idx="6">
                  <c:v>T1
2023</c:v>
                </c:pt>
              </c:strCache>
            </c:strRef>
          </c:cat>
          <c:val>
            <c:numRef>
              <c:f>'P su T'!$B$17:$H$17</c:f>
              <c:numCache>
                <c:formatCode>0.0%</c:formatCode>
                <c:ptCount val="7"/>
                <c:pt idx="0">
                  <c:v>1.9755645366278149E-2</c:v>
                </c:pt>
                <c:pt idx="1">
                  <c:v>3.0470781526852973E-2</c:v>
                </c:pt>
                <c:pt idx="2">
                  <c:v>0.13760359901003924</c:v>
                </c:pt>
                <c:pt idx="3">
                  <c:v>0.14732706305251103</c:v>
                </c:pt>
                <c:pt idx="4">
                  <c:v>0.19421184572952976</c:v>
                </c:pt>
                <c:pt idx="5">
                  <c:v>0.16344889508643312</c:v>
                </c:pt>
                <c:pt idx="6">
                  <c:v>6.9681239426094999E-2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A-4B49-842F-3B3FBFE1C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278712"/>
        <c:axId val="741285600"/>
      </c:barChart>
      <c:catAx>
        <c:axId val="741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285600"/>
        <c:crosses val="autoZero"/>
        <c:auto val="1"/>
        <c:lblAlgn val="ctr"/>
        <c:lblOffset val="100"/>
        <c:noMultiLvlLbl val="0"/>
      </c:catAx>
      <c:valAx>
        <c:axId val="741285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27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581134259259258"/>
          <c:y val="5.7934606481481472E-2"/>
          <c:w val="9.7961100253199693E-2"/>
          <c:h val="0.127784634648063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Abruzzo</a:t>
            </a:r>
          </a:p>
        </c:rich>
      </c:tx>
      <c:layout>
        <c:manualLayout>
          <c:xMode val="edge"/>
          <c:yMode val="edge"/>
          <c:x val="0.22848997544988947"/>
          <c:y val="4.8271707068120228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rgbClr val="0070C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124565510392283"/>
          <c:y val="8.266689629457756E-2"/>
          <c:w val="0.79471030085203309"/>
          <c:h val="0.687742592592592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'Decessi x reg'!$O$5:$R$5</c:f>
              <c:strCache>
                <c:ptCount val="4"/>
                <c:pt idx="0">
                  <c:v>Media 
(2015-2019)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'Decessi x reg'!$O$6:$R$6</c:f>
              <c:numCache>
                <c:formatCode>#,##0</c:formatCode>
                <c:ptCount val="4"/>
                <c:pt idx="0">
                  <c:v>15352.8</c:v>
                </c:pt>
                <c:pt idx="1">
                  <c:v>16296</c:v>
                </c:pt>
                <c:pt idx="2">
                  <c:v>16657</c:v>
                </c:pt>
                <c:pt idx="3">
                  <c:v>16756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9-4004-BC78-A224B3A71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353208"/>
        <c:axId val="400353600"/>
      </c:barChart>
      <c:catAx>
        <c:axId val="40035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0353600"/>
        <c:crosses val="autoZero"/>
        <c:auto val="1"/>
        <c:lblAlgn val="ctr"/>
        <c:lblOffset val="100"/>
        <c:noMultiLvlLbl val="0"/>
      </c:catAx>
      <c:valAx>
        <c:axId val="400353600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0353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60034207412533E-2"/>
          <c:y val="7.7693336558969359E-2"/>
          <c:w val="0.88044094845099907"/>
          <c:h val="0.6879308379145706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4326552930883643E-2"/>
                  <c:y val="-3.9386482939632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0E6-4D5E-BCF8-68628A6B0B4D}"/>
                </c:ext>
              </c:extLst>
            </c:dLbl>
            <c:dLbl>
              <c:idx val="2"/>
              <c:layout>
                <c:manualLayout>
                  <c:x val="-6.154877515310591E-2"/>
                  <c:y val="-3.4756853310002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E6-4D5E-BCF8-68628A6B0B4D}"/>
                </c:ext>
              </c:extLst>
            </c:dLbl>
            <c:dLbl>
              <c:idx val="5"/>
              <c:layout>
                <c:manualLayout>
                  <c:x val="-5.7890888888888992E-2"/>
                  <c:y val="-7.1460073021725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E6-4D5E-BCF8-68628A6B0B4D}"/>
                </c:ext>
              </c:extLst>
            </c:dLbl>
            <c:dLbl>
              <c:idx val="6"/>
              <c:layout>
                <c:manualLayout>
                  <c:x val="-4.5164916885389428E-2"/>
                  <c:y val="-3.475685331000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E6-4D5E-BCF8-68628A6B0B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'Tassi mortalità'!$B$3:$H$4</c:f>
              <c:multiLvlStrCache>
                <c:ptCount val="7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</c:lvl>
                <c:lvl>
                  <c:pt idx="0">
                    <c:v>Gennaio - Dicembre</c:v>
                  </c:pt>
                </c:lvl>
              </c:multiLvlStrCache>
            </c:multiLvlStrRef>
          </c:cat>
          <c:val>
            <c:numRef>
              <c:f>'Tassi mortalità'!$B$21:$H$21</c:f>
              <c:numCache>
                <c:formatCode>_-* #,##0.0_-;\-* #,##0.0_-;_-* "-"??_-;_-@_-</c:formatCode>
                <c:ptCount val="7"/>
                <c:pt idx="0">
                  <c:v>155.0381492284022</c:v>
                </c:pt>
                <c:pt idx="1">
                  <c:v>159.57035087614841</c:v>
                </c:pt>
                <c:pt idx="2">
                  <c:v>160.56654045715888</c:v>
                </c:pt>
                <c:pt idx="3">
                  <c:v>157.72408786100084</c:v>
                </c:pt>
                <c:pt idx="4">
                  <c:v>166.38544464213351</c:v>
                </c:pt>
                <c:pt idx="5">
                  <c:v>171.00469666628987</c:v>
                </c:pt>
                <c:pt idx="6">
                  <c:v>160.63409184256813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E6-4D5E-BCF8-68628A6B0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702560"/>
        <c:axId val="418702168"/>
      </c:lineChart>
      <c:catAx>
        <c:axId val="41870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8702168"/>
        <c:crosses val="autoZero"/>
        <c:auto val="1"/>
        <c:lblAlgn val="ctr"/>
        <c:lblOffset val="100"/>
        <c:noMultiLvlLbl val="0"/>
      </c:catAx>
      <c:valAx>
        <c:axId val="41870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870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2334973375495"/>
          <c:y val="7.7693336558969359E-2"/>
          <c:w val="0.85207763292465666"/>
          <c:h val="0.7020568991071105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1526603891346711E-2"/>
                  <c:y val="5.9495744106957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88E-408D-8F5E-5775E42F5B28}"/>
                </c:ext>
              </c:extLst>
            </c:dLbl>
            <c:dLbl>
              <c:idx val="1"/>
              <c:layout>
                <c:manualLayout>
                  <c:x val="-6.0338074882839168E-2"/>
                  <c:y val="-5.7334011829185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8E-408D-8F5E-5775E42F5B28}"/>
                </c:ext>
              </c:extLst>
            </c:dLbl>
            <c:dLbl>
              <c:idx val="2"/>
              <c:layout>
                <c:manualLayout>
                  <c:x val="-6.1548870897441967E-2"/>
                  <c:y val="7.118867468070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88E-408D-8F5E-5775E42F5B28}"/>
                </c:ext>
              </c:extLst>
            </c:dLbl>
            <c:dLbl>
              <c:idx val="5"/>
              <c:layout>
                <c:manualLayout>
                  <c:x val="-5.7890888888888992E-2"/>
                  <c:y val="-7.1460073021725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8E-408D-8F5E-5775E42F5B28}"/>
                </c:ext>
              </c:extLst>
            </c:dLbl>
            <c:dLbl>
              <c:idx val="6"/>
              <c:layout>
                <c:manualLayout>
                  <c:x val="-4.5164984184914034E-2"/>
                  <c:y val="7.118867468070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88E-408D-8F5E-5775E42F5B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'Tassi mortalità'!$B$3:$H$4</c:f>
              <c:multiLvlStrCache>
                <c:ptCount val="7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</c:lvl>
                <c:lvl>
                  <c:pt idx="0">
                    <c:v>Gennaio - Dicembre</c:v>
                  </c:pt>
                </c:lvl>
              </c:multiLvlStrCache>
            </c:multiLvlStrRef>
          </c:cat>
          <c:val>
            <c:numRef>
              <c:f>'Tassi mortalità'!$B$33:$H$33</c:f>
              <c:numCache>
                <c:formatCode>_-* #,##0.0_-;\-* #,##0.0_-;_-* "-"??_-;_-@_-</c:formatCode>
                <c:ptCount val="7"/>
                <c:pt idx="0">
                  <c:v>4447.7036402287295</c:v>
                </c:pt>
                <c:pt idx="1">
                  <c:v>4685.7855687339988</c:v>
                </c:pt>
                <c:pt idx="2">
                  <c:v>4373.7955732340215</c:v>
                </c:pt>
                <c:pt idx="3">
                  <c:v>4320.8682985936557</c:v>
                </c:pt>
                <c:pt idx="4">
                  <c:v>4666.4206078501247</c:v>
                </c:pt>
                <c:pt idx="5">
                  <c:v>4738.7050023523025</c:v>
                </c:pt>
                <c:pt idx="6">
                  <c:v>4769.0972276625816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8E-408D-8F5E-5775E42F5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905560"/>
        <c:axId val="429334152"/>
      </c:lineChart>
      <c:catAx>
        <c:axId val="21190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9334152"/>
        <c:crosses val="autoZero"/>
        <c:auto val="1"/>
        <c:lblAlgn val="ctr"/>
        <c:lblOffset val="100"/>
        <c:noMultiLvlLbl val="0"/>
      </c:catAx>
      <c:valAx>
        <c:axId val="42933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1905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L'Aquila</a:t>
            </a:r>
          </a:p>
        </c:rich>
      </c:tx>
      <c:layout>
        <c:manualLayout>
          <c:xMode val="edge"/>
          <c:yMode val="edge"/>
          <c:x val="0.46331111111111106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95-404A-B783-F0BA0DC2B64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395-404A-B783-F0BA0DC2B64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395-404A-B783-F0BA0DC2B64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395-404A-B783-F0BA0DC2B648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95-404A-B783-F0BA0DC2B648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95-404A-B783-F0BA0DC2B648}"/>
                </c:ext>
              </c:extLst>
            </c:dLbl>
            <c:dLbl>
              <c:idx val="2"/>
              <c:layout>
                <c:manualLayout>
                  <c:x val="0"/>
                  <c:y val="1.567901234567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395-404A-B783-F0BA0DC2B6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'Decessi x provincia'!$B$3:$F$3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'Decessi x provincia'!$B$6:$F$6</c:f>
              <c:numCache>
                <c:formatCode>#,##0</c:formatCode>
                <c:ptCount val="5"/>
                <c:pt idx="0">
                  <c:v>3591</c:v>
                </c:pt>
                <c:pt idx="1">
                  <c:v>3668</c:v>
                </c:pt>
                <c:pt idx="2">
                  <c:v>3797</c:v>
                </c:pt>
                <c:pt idx="3">
                  <c:v>3825</c:v>
                </c:pt>
                <c:pt idx="4">
                  <c:v>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95-404A-B783-F0BA0DC2B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110976"/>
        <c:axId val="674114896"/>
      </c:barChart>
      <c:catAx>
        <c:axId val="67411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4896"/>
        <c:crosses val="autoZero"/>
        <c:auto val="1"/>
        <c:lblAlgn val="ctr"/>
        <c:lblOffset val="100"/>
        <c:noMultiLvlLbl val="0"/>
      </c:catAx>
      <c:valAx>
        <c:axId val="674114896"/>
        <c:scaling>
          <c:orientation val="minMax"/>
          <c:max val="55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097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Teramo</a:t>
            </a:r>
          </a:p>
        </c:rich>
      </c:tx>
      <c:layout>
        <c:manualLayout>
          <c:xMode val="edge"/>
          <c:yMode val="edge"/>
          <c:x val="0.46331111111111106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FA-4450-8545-77480205368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CFA-4450-8545-77480205368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FA-4450-8545-77480205368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CFA-4450-8545-77480205368A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FA-4450-8545-77480205368A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FA-4450-8545-77480205368A}"/>
                </c:ext>
              </c:extLst>
            </c:dLbl>
            <c:dLbl>
              <c:idx val="2"/>
              <c:layout>
                <c:manualLayout>
                  <c:x val="0"/>
                  <c:y val="1.567901234567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FA-4450-8545-7748020536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'Decessi x provincia'!$B$3:$F$3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'Decessi x provincia'!$B$8:$F$8</c:f>
              <c:numCache>
                <c:formatCode>#,##0</c:formatCode>
                <c:ptCount val="5"/>
                <c:pt idx="0">
                  <c:v>3254</c:v>
                </c:pt>
                <c:pt idx="1">
                  <c:v>3376</c:v>
                </c:pt>
                <c:pt idx="2">
                  <c:v>3769</c:v>
                </c:pt>
                <c:pt idx="3">
                  <c:v>3731</c:v>
                </c:pt>
                <c:pt idx="4">
                  <c:v>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FA-4450-8545-774802053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113720"/>
        <c:axId val="674114504"/>
      </c:barChart>
      <c:catAx>
        <c:axId val="67411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4504"/>
        <c:crosses val="autoZero"/>
        <c:auto val="1"/>
        <c:lblAlgn val="ctr"/>
        <c:lblOffset val="100"/>
        <c:noMultiLvlLbl val="0"/>
      </c:catAx>
      <c:valAx>
        <c:axId val="674114504"/>
        <c:scaling>
          <c:orientation val="minMax"/>
          <c:max val="55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372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Pescara</a:t>
            </a:r>
          </a:p>
        </c:rich>
      </c:tx>
      <c:layout>
        <c:manualLayout>
          <c:xMode val="edge"/>
          <c:yMode val="edge"/>
          <c:x val="0.46331111111111106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F-4F42-8C2E-70F8FCE3E9F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F-4F42-8C2E-70F8FCE3E9F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DF-4F42-8C2E-70F8FCE3E9F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ADF-4F42-8C2E-70F8FCE3E9FD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DF-4F42-8C2E-70F8FCE3E9FD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DF-4F42-8C2E-70F8FCE3E9FD}"/>
                </c:ext>
              </c:extLst>
            </c:dLbl>
            <c:dLbl>
              <c:idx val="2"/>
              <c:layout>
                <c:manualLayout>
                  <c:x val="0"/>
                  <c:y val="1.567901234567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DF-4F42-8C2E-70F8FCE3E9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'Decessi x provincia'!$B$3:$F$3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'Decessi x provincia'!$B$7:$F$7</c:f>
              <c:numCache>
                <c:formatCode>#,##0</c:formatCode>
                <c:ptCount val="5"/>
                <c:pt idx="0">
                  <c:v>3546</c:v>
                </c:pt>
                <c:pt idx="1">
                  <c:v>3428</c:v>
                </c:pt>
                <c:pt idx="2">
                  <c:v>3873</c:v>
                </c:pt>
                <c:pt idx="3">
                  <c:v>4023</c:v>
                </c:pt>
                <c:pt idx="4">
                  <c:v>3968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DF-4F42-8C2E-70F8FCE3E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107840"/>
        <c:axId val="674112544"/>
      </c:barChart>
      <c:catAx>
        <c:axId val="6741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2544"/>
        <c:crosses val="autoZero"/>
        <c:auto val="1"/>
        <c:lblAlgn val="ctr"/>
        <c:lblOffset val="100"/>
        <c:noMultiLvlLbl val="0"/>
      </c:catAx>
      <c:valAx>
        <c:axId val="674112544"/>
        <c:scaling>
          <c:orientation val="minMax"/>
          <c:max val="5500"/>
          <c:min val="1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0784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Chieti</a:t>
            </a:r>
          </a:p>
        </c:rich>
      </c:tx>
      <c:layout>
        <c:manualLayout>
          <c:xMode val="edge"/>
          <c:yMode val="edge"/>
          <c:x val="0.454776406031977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C8B-4013-A5A8-C5BF354EB4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C8B-4013-A5A8-C5BF354EB40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C8B-4013-A5A8-C5BF354EB40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C8B-4013-A5A8-C5BF354EB404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8B-4013-A5A8-C5BF354EB404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8B-4013-A5A8-C5BF354EB404}"/>
                </c:ext>
              </c:extLst>
            </c:dLbl>
            <c:dLbl>
              <c:idx val="2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8B-4013-A5A8-C5BF354EB4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'Decessi x provincia'!$B$3:$F$3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'Decessi x provincia'!$B$5:$F$5</c:f>
              <c:numCache>
                <c:formatCode>#,##0</c:formatCode>
                <c:ptCount val="5"/>
                <c:pt idx="0">
                  <c:v>4671</c:v>
                </c:pt>
                <c:pt idx="1">
                  <c:v>4498</c:v>
                </c:pt>
                <c:pt idx="2">
                  <c:v>4857</c:v>
                </c:pt>
                <c:pt idx="3">
                  <c:v>5078</c:v>
                </c:pt>
                <c:pt idx="4">
                  <c:v>5029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8B-4013-A5A8-C5BF354EB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108232"/>
        <c:axId val="674109408"/>
      </c:barChart>
      <c:catAx>
        <c:axId val="67410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09408"/>
        <c:crosses val="autoZero"/>
        <c:auto val="1"/>
        <c:lblAlgn val="ctr"/>
        <c:lblOffset val="100"/>
        <c:noMultiLvlLbl val="0"/>
      </c:catAx>
      <c:valAx>
        <c:axId val="674109408"/>
        <c:scaling>
          <c:orientation val="minMax"/>
          <c:max val="5500"/>
          <c:min val="1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0823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3224993752629"/>
          <c:y val="8.2005320660175116E-2"/>
          <c:w val="0.8394874673216679"/>
          <c:h val="0.58126333980609879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520122566802784"/>
          <c:y val="2.6532859655260668E-2"/>
          <c:w val="0.13417064845149893"/>
          <c:h val="0.12594533636021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14</xdr:row>
      <xdr:rowOff>9525</xdr:rowOff>
    </xdr:from>
    <xdr:to>
      <xdr:col>15</xdr:col>
      <xdr:colOff>38670</xdr:colOff>
      <xdr:row>22</xdr:row>
      <xdr:rowOff>105525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721ACF-7A49-4E2B-B993-BC6F1F99C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49696</xdr:colOff>
      <xdr:row>24</xdr:row>
      <xdr:rowOff>16565</xdr:rowOff>
    </xdr:from>
    <xdr:to>
      <xdr:col>15</xdr:col>
      <xdr:colOff>59791</xdr:colOff>
      <xdr:row>32</xdr:row>
      <xdr:rowOff>112565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1721ACF-7A49-4E2B-B993-BC6F1F99C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192182</xdr:colOff>
      <xdr:row>6</xdr:row>
      <xdr:rowOff>163045</xdr:rowOff>
    </xdr:from>
    <xdr:to>
      <xdr:col>18</xdr:col>
      <xdr:colOff>460841</xdr:colOff>
      <xdr:row>16</xdr:row>
      <xdr:rowOff>56140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228600</xdr:colOff>
      <xdr:row>22</xdr:row>
      <xdr:rowOff>85725</xdr:rowOff>
    </xdr:from>
    <xdr:to>
      <xdr:col>18</xdr:col>
      <xdr:colOff>497259</xdr:colOff>
      <xdr:row>31</xdr:row>
      <xdr:rowOff>169320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13</xdr:row>
      <xdr:rowOff>47625</xdr:rowOff>
    </xdr:from>
    <xdr:to>
      <xdr:col>5</xdr:col>
      <xdr:colOff>558891</xdr:colOff>
      <xdr:row>21</xdr:row>
      <xdr:rowOff>143625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24</xdr:row>
      <xdr:rowOff>47625</xdr:rowOff>
    </xdr:from>
    <xdr:to>
      <xdr:col>5</xdr:col>
      <xdr:colOff>558891</xdr:colOff>
      <xdr:row>32</xdr:row>
      <xdr:rowOff>143625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85725</xdr:colOff>
      <xdr:row>13</xdr:row>
      <xdr:rowOff>47625</xdr:rowOff>
    </xdr:from>
    <xdr:to>
      <xdr:col>14</xdr:col>
      <xdr:colOff>282666</xdr:colOff>
      <xdr:row>21</xdr:row>
      <xdr:rowOff>143625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57150</xdr:colOff>
      <xdr:row>24</xdr:row>
      <xdr:rowOff>123825</xdr:rowOff>
    </xdr:from>
    <xdr:to>
      <xdr:col>14</xdr:col>
      <xdr:colOff>254091</xdr:colOff>
      <xdr:row>33</xdr:row>
      <xdr:rowOff>29325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11</xdr:row>
      <xdr:rowOff>124276</xdr:rowOff>
    </xdr:from>
    <xdr:to>
      <xdr:col>14</xdr:col>
      <xdr:colOff>309975</xdr:colOff>
      <xdr:row>20</xdr:row>
      <xdr:rowOff>137776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A1E4518-860E-4108-A748-B3821F2ED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10</xdr:row>
      <xdr:rowOff>95249</xdr:rowOff>
    </xdr:from>
    <xdr:to>
      <xdr:col>14</xdr:col>
      <xdr:colOff>433800</xdr:colOff>
      <xdr:row>19</xdr:row>
      <xdr:rowOff>108749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E88AB50-076A-417F-A5F7-BA5855E2C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476250</xdr:colOff>
      <xdr:row>10</xdr:row>
      <xdr:rowOff>66674</xdr:rowOff>
    </xdr:from>
    <xdr:to>
      <xdr:col>19</xdr:col>
      <xdr:colOff>605250</xdr:colOff>
      <xdr:row>19</xdr:row>
      <xdr:rowOff>80174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BFE22F7-5FC7-4475-8C76-C4BB83BE2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8</xdr:row>
      <xdr:rowOff>104775</xdr:rowOff>
    </xdr:from>
    <xdr:to>
      <xdr:col>14</xdr:col>
      <xdr:colOff>652875</xdr:colOff>
      <xdr:row>17</xdr:row>
      <xdr:rowOff>118275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9BEC74A-5EF1-4740-BC12-427EA645E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838200</xdr:colOff>
      <xdr:row>8</xdr:row>
      <xdr:rowOff>133350</xdr:rowOff>
    </xdr:from>
    <xdr:to>
      <xdr:col>19</xdr:col>
      <xdr:colOff>281400</xdr:colOff>
      <xdr:row>17</xdr:row>
      <xdr:rowOff>146850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BDC6DCC-0F55-48EE-80EF-6F969814C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21</xdr:col>
      <xdr:colOff>285750</xdr:colOff>
      <xdr:row>3</xdr:row>
      <xdr:rowOff>285750</xdr:rowOff>
    </xdr:from>
    <xdr:ext cx="4345630" cy="1731414"/>
    <xdr:pic>
      <xdr:nvPicPr>
        <xdr:cNvPr id="4" name="Immagine 3">
          <a:extLst>
            <a:ext uri="{FF2B5EF4-FFF2-40B4-BE49-F238E27FC236}">
              <a16:creationId xmlns:a16="http://schemas.microsoft.com/office/drawing/2014/main" id="{E9D92103-2105-46F1-9BE8-34DE410B1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354550" y="571500"/>
          <a:ext cx="4345630" cy="1731414"/>
        </a:xfrm>
        <a:prstGeom prst="rect">
          <a:avLst/>
        </a:prstGeom>
      </xdr:spPr>
    </xdr:pic>
    <xdr:clientData/>
  </xdr:oneCellAnchor>
  <xdr:oneCellAnchor>
    <xdr:from>
      <xdr:col>29</xdr:col>
      <xdr:colOff>180975</xdr:colOff>
      <xdr:row>4</xdr:row>
      <xdr:rowOff>95250</xdr:rowOff>
    </xdr:from>
    <xdr:ext cx="4345631" cy="1725318"/>
    <xdr:pic>
      <xdr:nvPicPr>
        <xdr:cNvPr id="5" name="Immagine 4">
          <a:extLst>
            <a:ext uri="{FF2B5EF4-FFF2-40B4-BE49-F238E27FC236}">
              <a16:creationId xmlns:a16="http://schemas.microsoft.com/office/drawing/2014/main" id="{EB2CE75C-4090-44C3-8F43-D08B25AB8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126575" y="666750"/>
          <a:ext cx="4345631" cy="1725318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2</xdr:row>
      <xdr:rowOff>190500</xdr:rowOff>
    </xdr:from>
    <xdr:to>
      <xdr:col>16</xdr:col>
      <xdr:colOff>33750</xdr:colOff>
      <xdr:row>10</xdr:row>
      <xdr:rowOff>13500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48DA847-8675-494A-9CAA-215B0D201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314325</xdr:colOff>
      <xdr:row>2</xdr:row>
      <xdr:rowOff>219075</xdr:rowOff>
    </xdr:from>
    <xdr:to>
      <xdr:col>23</xdr:col>
      <xdr:colOff>367125</xdr:colOff>
      <xdr:row>10</xdr:row>
      <xdr:rowOff>42075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2A3E228-E7A0-4DD7-9A09-A9500982F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40"/>
  <sheetViews>
    <sheetView topLeftCell="C7" zoomScale="115" zoomScaleNormal="115" workbookViewId="0">
      <selection activeCell="M35" sqref="M35"/>
    </sheetView>
  </sheetViews>
  <sheetFormatPr defaultRowHeight="15" x14ac:dyDescent="0.25"/>
  <cols>
    <col min="1" max="1" width="27.42578125" customWidth="1"/>
    <col min="2" max="2" width="21.140625" customWidth="1"/>
    <col min="3" max="3" width="11.42578125" customWidth="1"/>
    <col min="4" max="4" width="18.85546875" customWidth="1"/>
    <col min="5" max="5" width="12.42578125" customWidth="1"/>
    <col min="6" max="6" width="9.85546875" customWidth="1"/>
    <col min="7" max="7" width="8.42578125" customWidth="1"/>
    <col min="8" max="8" width="11.28515625" bestFit="1" customWidth="1"/>
    <col min="9" max="11" width="9.140625" customWidth="1"/>
    <col min="12" max="12" width="14.5703125" customWidth="1"/>
    <col min="13" max="13" width="11.42578125" bestFit="1" customWidth="1"/>
    <col min="14" max="14" width="21.140625" customWidth="1"/>
    <col min="15" max="15" width="15.28515625" customWidth="1"/>
    <col min="16" max="16" width="22.140625" customWidth="1"/>
  </cols>
  <sheetData>
    <row r="2" spans="1:18" x14ac:dyDescent="0.25">
      <c r="B2" s="2" t="s">
        <v>22</v>
      </c>
    </row>
    <row r="3" spans="1:18" x14ac:dyDescent="0.25">
      <c r="N3" s="2" t="s">
        <v>23</v>
      </c>
      <c r="O3" s="3"/>
      <c r="P3" s="3"/>
      <c r="Q3" s="3"/>
      <c r="R3" s="3"/>
    </row>
    <row r="4" spans="1:18" ht="24" x14ac:dyDescent="0.25">
      <c r="A4" s="73"/>
      <c r="B4" s="74" t="s">
        <v>24</v>
      </c>
      <c r="C4" s="75" t="s">
        <v>25</v>
      </c>
      <c r="D4" s="76" t="s">
        <v>26</v>
      </c>
      <c r="E4" s="77" t="s">
        <v>27</v>
      </c>
      <c r="F4" s="71" t="s">
        <v>28</v>
      </c>
      <c r="G4" s="70" t="s">
        <v>27</v>
      </c>
      <c r="H4" s="71" t="s">
        <v>29</v>
      </c>
      <c r="I4" s="72" t="s">
        <v>27</v>
      </c>
      <c r="J4" s="4" t="s">
        <v>30</v>
      </c>
      <c r="N4" s="2" t="s">
        <v>31</v>
      </c>
      <c r="O4" s="5"/>
      <c r="P4" s="5"/>
      <c r="Q4" s="5"/>
      <c r="R4" s="5"/>
    </row>
    <row r="5" spans="1:18" ht="24" x14ac:dyDescent="0.25">
      <c r="A5" s="73"/>
      <c r="B5" s="74"/>
      <c r="C5" s="75"/>
      <c r="D5" s="76"/>
      <c r="E5" s="77"/>
      <c r="F5" s="71"/>
      <c r="G5" s="70"/>
      <c r="H5" s="71"/>
      <c r="I5" s="72"/>
      <c r="J5" s="4" t="s">
        <v>32</v>
      </c>
      <c r="N5" s="6" t="s">
        <v>33</v>
      </c>
      <c r="O5" s="7" t="s">
        <v>34</v>
      </c>
      <c r="P5" s="8">
        <v>2020</v>
      </c>
      <c r="Q5" s="8">
        <v>2021</v>
      </c>
      <c r="R5" s="8">
        <v>2022</v>
      </c>
    </row>
    <row r="6" spans="1:18" x14ac:dyDescent="0.25">
      <c r="B6" s="9" t="s">
        <v>13</v>
      </c>
      <c r="C6" s="10">
        <v>53748.4</v>
      </c>
      <c r="D6" s="11">
        <v>66054</v>
      </c>
      <c r="E6" s="12">
        <v>7922</v>
      </c>
      <c r="F6" s="11">
        <v>56683</v>
      </c>
      <c r="G6" s="12">
        <v>4128</v>
      </c>
      <c r="H6" s="13">
        <v>58817</v>
      </c>
      <c r="I6" s="14">
        <v>1751</v>
      </c>
      <c r="J6" s="11">
        <f t="shared" ref="J6:J27" si="0">H6-F6</f>
        <v>2134</v>
      </c>
      <c r="K6" s="15"/>
      <c r="N6" s="16" t="s">
        <v>0</v>
      </c>
      <c r="O6" s="17">
        <v>15352.8</v>
      </c>
      <c r="P6" s="17">
        <v>16296</v>
      </c>
      <c r="Q6" s="17">
        <v>16657</v>
      </c>
      <c r="R6" s="17">
        <v>16756</v>
      </c>
    </row>
    <row r="7" spans="1:18" x14ac:dyDescent="0.25">
      <c r="B7" s="18" t="s">
        <v>19</v>
      </c>
      <c r="C7" s="19">
        <v>1481.2</v>
      </c>
      <c r="D7" s="20">
        <v>1849</v>
      </c>
      <c r="E7" s="21">
        <v>379</v>
      </c>
      <c r="F7" s="20">
        <v>1533</v>
      </c>
      <c r="G7" s="21">
        <v>109</v>
      </c>
      <c r="H7" s="22">
        <v>1531</v>
      </c>
      <c r="I7" s="23">
        <v>76</v>
      </c>
      <c r="J7" s="20">
        <f t="shared" si="0"/>
        <v>-2</v>
      </c>
      <c r="K7" s="15"/>
      <c r="N7" s="16" t="s">
        <v>21</v>
      </c>
      <c r="O7" s="24">
        <v>645619.6</v>
      </c>
      <c r="P7" s="24">
        <v>746146</v>
      </c>
      <c r="Q7" s="24">
        <v>709035</v>
      </c>
      <c r="R7" s="25">
        <v>713499</v>
      </c>
    </row>
    <row r="8" spans="1:18" x14ac:dyDescent="0.25">
      <c r="B8" s="9" t="s">
        <v>8</v>
      </c>
      <c r="C8" s="26">
        <v>99749.4</v>
      </c>
      <c r="D8" s="27">
        <v>136249</v>
      </c>
      <c r="E8" s="28">
        <v>25123</v>
      </c>
      <c r="F8" s="27">
        <v>108437</v>
      </c>
      <c r="G8" s="28">
        <v>9958</v>
      </c>
      <c r="H8" s="29">
        <v>111930</v>
      </c>
      <c r="I8" s="30">
        <v>9700</v>
      </c>
      <c r="J8" s="27">
        <f t="shared" si="0"/>
        <v>3493</v>
      </c>
      <c r="K8" s="15"/>
      <c r="N8" s="16" t="s">
        <v>35</v>
      </c>
      <c r="O8" s="31">
        <v>545870.19999999995</v>
      </c>
      <c r="P8" s="31">
        <v>609897</v>
      </c>
      <c r="Q8" s="31">
        <v>600598</v>
      </c>
      <c r="R8" s="31">
        <v>601569</v>
      </c>
    </row>
    <row r="9" spans="1:18" x14ac:dyDescent="0.25">
      <c r="B9" s="18" t="s">
        <v>11</v>
      </c>
      <c r="C9" s="19">
        <v>4447</v>
      </c>
      <c r="D9" s="20">
        <v>5458</v>
      </c>
      <c r="E9" s="21">
        <v>739</v>
      </c>
      <c r="F9" s="20">
        <v>5053</v>
      </c>
      <c r="G9" s="21">
        <v>566</v>
      </c>
      <c r="H9" s="22">
        <v>5222</v>
      </c>
      <c r="I9" s="23">
        <v>296</v>
      </c>
      <c r="J9" s="20">
        <f t="shared" si="0"/>
        <v>169</v>
      </c>
      <c r="K9" s="15"/>
      <c r="N9" s="32" t="s">
        <v>8</v>
      </c>
      <c r="O9" s="31">
        <v>99749.4</v>
      </c>
      <c r="P9" s="31">
        <v>136249</v>
      </c>
      <c r="Q9" s="31">
        <v>108437</v>
      </c>
      <c r="R9" s="31">
        <v>111930</v>
      </c>
    </row>
    <row r="10" spans="1:18" x14ac:dyDescent="0.25">
      <c r="B10" s="9" t="s">
        <v>12</v>
      </c>
      <c r="C10" s="26">
        <v>5100.3999999999996</v>
      </c>
      <c r="D10" s="27">
        <v>6626</v>
      </c>
      <c r="E10" s="28">
        <v>942</v>
      </c>
      <c r="F10" s="27">
        <v>5502</v>
      </c>
      <c r="G10" s="28">
        <v>480</v>
      </c>
      <c r="H10" s="29">
        <v>5442</v>
      </c>
      <c r="I10" s="30">
        <v>211</v>
      </c>
      <c r="J10" s="27">
        <f t="shared" si="0"/>
        <v>-60</v>
      </c>
      <c r="K10" s="15"/>
    </row>
    <row r="11" spans="1:18" x14ac:dyDescent="0.25">
      <c r="B11" s="18" t="s">
        <v>20</v>
      </c>
      <c r="C11" s="19">
        <v>49573</v>
      </c>
      <c r="D11" s="20">
        <v>57836</v>
      </c>
      <c r="E11" s="21">
        <v>6539</v>
      </c>
      <c r="F11" s="20">
        <v>54088</v>
      </c>
      <c r="G11" s="21">
        <v>5844</v>
      </c>
      <c r="H11" s="22">
        <v>55468</v>
      </c>
      <c r="I11" s="23">
        <v>3939</v>
      </c>
      <c r="J11" s="20">
        <f t="shared" si="0"/>
        <v>1380</v>
      </c>
      <c r="K11" s="15"/>
    </row>
    <row r="12" spans="1:18" x14ac:dyDescent="0.25">
      <c r="B12" s="9" t="s">
        <v>5</v>
      </c>
      <c r="C12" s="26">
        <v>14774</v>
      </c>
      <c r="D12" s="27">
        <v>16617</v>
      </c>
      <c r="E12" s="28">
        <v>1642</v>
      </c>
      <c r="F12" s="27">
        <v>16930</v>
      </c>
      <c r="G12" s="28">
        <v>2571</v>
      </c>
      <c r="H12" s="29">
        <v>15875</v>
      </c>
      <c r="I12" s="30">
        <v>1645</v>
      </c>
      <c r="J12" s="27">
        <f t="shared" si="0"/>
        <v>-1055</v>
      </c>
      <c r="K12" s="15"/>
    </row>
    <row r="13" spans="1:18" x14ac:dyDescent="0.25">
      <c r="B13" s="18" t="s">
        <v>7</v>
      </c>
      <c r="C13" s="19">
        <v>22108.2</v>
      </c>
      <c r="D13" s="20">
        <v>25827</v>
      </c>
      <c r="E13" s="21">
        <v>2891</v>
      </c>
      <c r="F13" s="20">
        <v>22699</v>
      </c>
      <c r="G13" s="21">
        <v>1695</v>
      </c>
      <c r="H13" s="22">
        <v>23892</v>
      </c>
      <c r="I13" s="23">
        <v>1186</v>
      </c>
      <c r="J13" s="20">
        <f t="shared" si="0"/>
        <v>1193</v>
      </c>
      <c r="K13" s="15"/>
    </row>
    <row r="14" spans="1:18" x14ac:dyDescent="0.25">
      <c r="B14" s="9" t="s">
        <v>4</v>
      </c>
      <c r="C14" s="26">
        <v>50935.8</v>
      </c>
      <c r="D14" s="27">
        <v>59665</v>
      </c>
      <c r="E14" s="28">
        <v>7738</v>
      </c>
      <c r="F14" s="27">
        <v>55609</v>
      </c>
      <c r="G14" s="28">
        <v>6478</v>
      </c>
      <c r="H14" s="29">
        <v>54961</v>
      </c>
      <c r="I14" s="30">
        <v>4745</v>
      </c>
      <c r="J14" s="27">
        <f t="shared" si="0"/>
        <v>-648</v>
      </c>
      <c r="K14" s="15"/>
    </row>
    <row r="15" spans="1:18" x14ac:dyDescent="0.25">
      <c r="B15" s="18" t="s">
        <v>17</v>
      </c>
      <c r="C15" s="19">
        <v>44311.4</v>
      </c>
      <c r="D15" s="20">
        <v>48135</v>
      </c>
      <c r="E15" s="21">
        <v>3673</v>
      </c>
      <c r="F15" s="20">
        <v>47754</v>
      </c>
      <c r="G15" s="21">
        <v>3885</v>
      </c>
      <c r="H15" s="22">
        <v>48855</v>
      </c>
      <c r="I15" s="23">
        <v>3809</v>
      </c>
      <c r="J15" s="20">
        <f t="shared" si="0"/>
        <v>1101</v>
      </c>
      <c r="K15" s="15"/>
    </row>
    <row r="16" spans="1:18" x14ac:dyDescent="0.25">
      <c r="B16" s="9" t="s">
        <v>18</v>
      </c>
      <c r="C16" s="26">
        <v>10545</v>
      </c>
      <c r="D16" s="27">
        <v>11131</v>
      </c>
      <c r="E16" s="28">
        <v>624</v>
      </c>
      <c r="F16" s="27">
        <v>11581</v>
      </c>
      <c r="G16" s="28">
        <v>880</v>
      </c>
      <c r="H16" s="29">
        <v>11606</v>
      </c>
      <c r="I16" s="30">
        <v>850</v>
      </c>
      <c r="J16" s="27">
        <f t="shared" si="0"/>
        <v>25</v>
      </c>
      <c r="K16" s="15"/>
    </row>
    <row r="17" spans="2:11" x14ac:dyDescent="0.25">
      <c r="B17" s="18" t="s">
        <v>9</v>
      </c>
      <c r="C17" s="19">
        <v>17830.8</v>
      </c>
      <c r="D17" s="20">
        <v>20123</v>
      </c>
      <c r="E17" s="21">
        <v>1571</v>
      </c>
      <c r="F17" s="20">
        <v>19910</v>
      </c>
      <c r="G17" s="21">
        <v>1673</v>
      </c>
      <c r="H17" s="22">
        <v>19620</v>
      </c>
      <c r="I17" s="23">
        <v>1051</v>
      </c>
      <c r="J17" s="20">
        <f t="shared" si="0"/>
        <v>-290</v>
      </c>
      <c r="K17" s="15"/>
    </row>
    <row r="18" spans="2:11" x14ac:dyDescent="0.25">
      <c r="B18" s="9" t="s">
        <v>6</v>
      </c>
      <c r="C18" s="26">
        <v>58927.6</v>
      </c>
      <c r="D18" s="27">
        <v>62161</v>
      </c>
      <c r="E18" s="28">
        <v>3769</v>
      </c>
      <c r="F18" s="27">
        <v>63779</v>
      </c>
      <c r="G18" s="28">
        <v>5500</v>
      </c>
      <c r="H18" s="29">
        <v>63643</v>
      </c>
      <c r="I18" s="30">
        <v>3276</v>
      </c>
      <c r="J18" s="27">
        <f t="shared" si="0"/>
        <v>-136</v>
      </c>
      <c r="K18" s="15"/>
    </row>
    <row r="19" spans="2:11" x14ac:dyDescent="0.25">
      <c r="B19" s="18" t="s">
        <v>0</v>
      </c>
      <c r="C19" s="19">
        <v>15352.8</v>
      </c>
      <c r="D19" s="20">
        <v>16296</v>
      </c>
      <c r="E19" s="21">
        <v>1213</v>
      </c>
      <c r="F19" s="20">
        <v>16657</v>
      </c>
      <c r="G19" s="21">
        <v>1427</v>
      </c>
      <c r="H19" s="22">
        <v>16756</v>
      </c>
      <c r="I19" s="23">
        <v>1191</v>
      </c>
      <c r="J19" s="20">
        <f t="shared" si="0"/>
        <v>99</v>
      </c>
      <c r="K19" s="15"/>
    </row>
    <row r="20" spans="2:11" x14ac:dyDescent="0.25">
      <c r="B20" s="9" t="s">
        <v>10</v>
      </c>
      <c r="C20" s="26">
        <v>3896.6</v>
      </c>
      <c r="D20" s="27">
        <v>4127</v>
      </c>
      <c r="E20" s="28">
        <v>191</v>
      </c>
      <c r="F20" s="27">
        <v>4465</v>
      </c>
      <c r="G20" s="28">
        <v>321</v>
      </c>
      <c r="H20" s="29">
        <v>4281</v>
      </c>
      <c r="I20" s="30">
        <v>193</v>
      </c>
      <c r="J20" s="27">
        <f t="shared" si="0"/>
        <v>-184</v>
      </c>
      <c r="K20" s="15"/>
    </row>
    <row r="21" spans="2:11" x14ac:dyDescent="0.25">
      <c r="B21" s="18" t="s">
        <v>3</v>
      </c>
      <c r="C21" s="19">
        <v>55518</v>
      </c>
      <c r="D21" s="20">
        <v>59425</v>
      </c>
      <c r="E21" s="21">
        <v>2844</v>
      </c>
      <c r="F21" s="20">
        <v>61748</v>
      </c>
      <c r="G21" s="21">
        <v>5623</v>
      </c>
      <c r="H21" s="22">
        <v>61284</v>
      </c>
      <c r="I21" s="23">
        <v>3085</v>
      </c>
      <c r="J21" s="20">
        <f t="shared" si="0"/>
        <v>-464</v>
      </c>
      <c r="K21" s="15"/>
    </row>
    <row r="22" spans="2:11" x14ac:dyDescent="0.25">
      <c r="B22" s="9" t="s">
        <v>14</v>
      </c>
      <c r="C22" s="26">
        <v>39835.4</v>
      </c>
      <c r="D22" s="27">
        <v>44650</v>
      </c>
      <c r="E22" s="28">
        <v>2472</v>
      </c>
      <c r="F22" s="27">
        <v>47190</v>
      </c>
      <c r="G22" s="28">
        <v>4515</v>
      </c>
      <c r="H22" s="29">
        <v>44607</v>
      </c>
      <c r="I22" s="30">
        <v>2441</v>
      </c>
      <c r="J22" s="27">
        <f t="shared" si="0"/>
        <v>-2583</v>
      </c>
      <c r="K22" s="15"/>
    </row>
    <row r="23" spans="2:11" x14ac:dyDescent="0.25">
      <c r="B23" s="18" t="s">
        <v>1</v>
      </c>
      <c r="C23" s="19">
        <v>6492.8</v>
      </c>
      <c r="D23" s="20">
        <v>6839</v>
      </c>
      <c r="E23" s="21">
        <v>256</v>
      </c>
      <c r="F23" s="20">
        <v>7008</v>
      </c>
      <c r="G23" s="21">
        <v>378</v>
      </c>
      <c r="H23" s="22">
        <v>7119</v>
      </c>
      <c r="I23" s="23">
        <v>377</v>
      </c>
      <c r="J23" s="20">
        <f t="shared" si="0"/>
        <v>111</v>
      </c>
      <c r="K23" s="15"/>
    </row>
    <row r="24" spans="2:11" x14ac:dyDescent="0.25">
      <c r="B24" s="9" t="s">
        <v>2</v>
      </c>
      <c r="C24" s="26">
        <v>20517</v>
      </c>
      <c r="D24" s="27">
        <v>21331</v>
      </c>
      <c r="E24" s="28">
        <v>472</v>
      </c>
      <c r="F24" s="27">
        <v>23111</v>
      </c>
      <c r="G24" s="28">
        <v>1141</v>
      </c>
      <c r="H24" s="29">
        <v>22902</v>
      </c>
      <c r="I24" s="30">
        <v>1599</v>
      </c>
      <c r="J24" s="27">
        <f t="shared" si="0"/>
        <v>-209</v>
      </c>
      <c r="K24" s="15"/>
    </row>
    <row r="25" spans="2:11" x14ac:dyDescent="0.25">
      <c r="B25" s="18" t="s">
        <v>16</v>
      </c>
      <c r="C25" s="19">
        <v>53639</v>
      </c>
      <c r="D25" s="20">
        <v>56753</v>
      </c>
      <c r="E25" s="21">
        <v>2412</v>
      </c>
      <c r="F25" s="20">
        <v>60513</v>
      </c>
      <c r="G25" s="21">
        <v>5090</v>
      </c>
      <c r="H25" s="22">
        <v>59164</v>
      </c>
      <c r="I25" s="23">
        <v>4953</v>
      </c>
      <c r="J25" s="20">
        <f t="shared" si="0"/>
        <v>-1349</v>
      </c>
      <c r="K25" s="15"/>
    </row>
    <row r="26" spans="2:11" ht="15.75" thickBot="1" x14ac:dyDescent="0.3">
      <c r="B26" s="9" t="s">
        <v>15</v>
      </c>
      <c r="C26" s="26">
        <v>16835.8</v>
      </c>
      <c r="D26" s="27">
        <v>18994</v>
      </c>
      <c r="E26" s="28">
        <v>747</v>
      </c>
      <c r="F26" s="27">
        <v>18785</v>
      </c>
      <c r="G26" s="28">
        <v>981</v>
      </c>
      <c r="H26" s="29">
        <v>20524</v>
      </c>
      <c r="I26" s="30">
        <v>1142</v>
      </c>
      <c r="J26" s="27">
        <f t="shared" si="0"/>
        <v>1739</v>
      </c>
      <c r="K26" s="15"/>
    </row>
    <row r="27" spans="2:11" x14ac:dyDescent="0.25">
      <c r="B27" s="33" t="s">
        <v>21</v>
      </c>
      <c r="C27" s="34">
        <v>645619.6</v>
      </c>
      <c r="D27" s="35">
        <v>746146</v>
      </c>
      <c r="E27" s="36">
        <v>74159</v>
      </c>
      <c r="F27" s="35">
        <v>709035</v>
      </c>
      <c r="G27" s="36">
        <v>63243</v>
      </c>
      <c r="H27" s="37">
        <v>713499</v>
      </c>
      <c r="I27" s="38">
        <v>47516</v>
      </c>
      <c r="J27" s="35">
        <f t="shared" si="0"/>
        <v>4464</v>
      </c>
    </row>
    <row r="30" spans="2:11" x14ac:dyDescent="0.25">
      <c r="B30" s="69" t="s">
        <v>62</v>
      </c>
      <c r="I30" t="s">
        <v>36</v>
      </c>
    </row>
    <row r="34" spans="2:15" x14ac:dyDescent="0.2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2:15" x14ac:dyDescent="0.25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69" t="s">
        <v>62</v>
      </c>
      <c r="N35" s="42"/>
      <c r="O35" s="42"/>
    </row>
    <row r="36" spans="2:15" x14ac:dyDescent="0.2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9" spans="2:15" x14ac:dyDescent="0.25">
      <c r="C39" s="44"/>
      <c r="G39" s="45"/>
      <c r="H39" s="45"/>
      <c r="I39" s="45"/>
      <c r="J39" s="45"/>
      <c r="M39" s="46"/>
    </row>
    <row r="40" spans="2:15" x14ac:dyDescent="0.25">
      <c r="C40" s="47"/>
      <c r="D40" s="47"/>
      <c r="E40" s="47"/>
      <c r="F40" s="47"/>
      <c r="G40" s="47"/>
      <c r="H40" s="47"/>
      <c r="I40" s="47"/>
      <c r="J40" s="47"/>
      <c r="K40" s="45"/>
    </row>
  </sheetData>
  <mergeCells count="9"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7"/>
  <sheetViews>
    <sheetView topLeftCell="A7" zoomScaleNormal="100" workbookViewId="0">
      <selection activeCell="L35" sqref="L35"/>
    </sheetView>
  </sheetViews>
  <sheetFormatPr defaultRowHeight="15" x14ac:dyDescent="0.25"/>
  <cols>
    <col min="1" max="1" width="21.85546875" customWidth="1"/>
    <col min="2" max="5" width="13.28515625" bestFit="1" customWidth="1"/>
    <col min="6" max="8" width="10.5703125" bestFit="1" customWidth="1"/>
  </cols>
  <sheetData>
    <row r="1" spans="1:12" ht="28.5" x14ac:dyDescent="0.45">
      <c r="A1" s="48" t="s">
        <v>37</v>
      </c>
      <c r="C1" s="49"/>
    </row>
    <row r="3" spans="1:12" x14ac:dyDescent="0.25">
      <c r="A3" s="50" t="s">
        <v>38</v>
      </c>
      <c r="B3" s="73" t="s">
        <v>39</v>
      </c>
      <c r="C3" s="73"/>
      <c r="D3" s="73"/>
      <c r="E3" s="73"/>
      <c r="F3" s="73"/>
      <c r="G3" s="73"/>
      <c r="H3" s="73"/>
    </row>
    <row r="4" spans="1:12" x14ac:dyDescent="0.25">
      <c r="A4" t="s">
        <v>40</v>
      </c>
      <c r="B4">
        <v>2016</v>
      </c>
      <c r="C4">
        <v>2017</v>
      </c>
      <c r="D4">
        <v>2018</v>
      </c>
      <c r="E4">
        <v>2019</v>
      </c>
      <c r="F4">
        <v>2020</v>
      </c>
      <c r="G4">
        <v>2021</v>
      </c>
      <c r="H4">
        <v>2022</v>
      </c>
      <c r="L4" s="51"/>
    </row>
    <row r="5" spans="1:12" x14ac:dyDescent="0.25">
      <c r="A5">
        <v>0</v>
      </c>
      <c r="B5" s="52">
        <v>26</v>
      </c>
      <c r="C5" s="52">
        <v>28</v>
      </c>
      <c r="D5" s="52">
        <v>27</v>
      </c>
      <c r="E5" s="52">
        <v>31</v>
      </c>
      <c r="F5" s="52">
        <v>23</v>
      </c>
      <c r="G5" s="52">
        <v>22</v>
      </c>
      <c r="H5" s="52">
        <v>25</v>
      </c>
      <c r="L5" s="53" t="s">
        <v>41</v>
      </c>
    </row>
    <row r="6" spans="1:12" x14ac:dyDescent="0.25">
      <c r="A6">
        <v>1</v>
      </c>
      <c r="B6" s="52">
        <v>7</v>
      </c>
      <c r="C6" s="52">
        <v>2</v>
      </c>
      <c r="D6" s="52">
        <v>6</v>
      </c>
      <c r="E6" s="52">
        <v>9</v>
      </c>
      <c r="F6" s="52">
        <v>3</v>
      </c>
      <c r="G6" s="52">
        <v>3</v>
      </c>
      <c r="H6" s="52">
        <v>5</v>
      </c>
      <c r="L6" s="53" t="s">
        <v>42</v>
      </c>
    </row>
    <row r="7" spans="1:12" x14ac:dyDescent="0.25">
      <c r="A7">
        <v>2</v>
      </c>
      <c r="B7" s="52">
        <v>2</v>
      </c>
      <c r="C7" s="52">
        <v>3</v>
      </c>
      <c r="D7" s="52">
        <v>3</v>
      </c>
      <c r="E7" s="52">
        <v>1</v>
      </c>
      <c r="F7" s="52">
        <v>0</v>
      </c>
      <c r="G7" s="52">
        <v>2</v>
      </c>
      <c r="H7" s="52">
        <v>0</v>
      </c>
    </row>
    <row r="8" spans="1:12" x14ac:dyDescent="0.25">
      <c r="A8">
        <v>3</v>
      </c>
      <c r="B8" s="52">
        <v>6</v>
      </c>
      <c r="C8" s="52">
        <v>4</v>
      </c>
      <c r="D8" s="52">
        <v>7</v>
      </c>
      <c r="E8" s="52">
        <v>7</v>
      </c>
      <c r="F8" s="52">
        <v>4</v>
      </c>
      <c r="G8" s="52">
        <v>5</v>
      </c>
      <c r="H8" s="52">
        <v>1</v>
      </c>
    </row>
    <row r="9" spans="1:12" x14ac:dyDescent="0.25">
      <c r="A9">
        <v>4</v>
      </c>
      <c r="B9" s="52">
        <v>13</v>
      </c>
      <c r="C9" s="52">
        <v>7</v>
      </c>
      <c r="D9" s="52">
        <v>14</v>
      </c>
      <c r="E9" s="52">
        <v>6</v>
      </c>
      <c r="F9" s="52">
        <v>7</v>
      </c>
      <c r="G9" s="52">
        <v>8</v>
      </c>
      <c r="H9" s="52">
        <v>10</v>
      </c>
    </row>
    <row r="10" spans="1:12" x14ac:dyDescent="0.25">
      <c r="A10">
        <v>5</v>
      </c>
      <c r="B10" s="52">
        <v>15</v>
      </c>
      <c r="C10" s="52">
        <v>22</v>
      </c>
      <c r="D10" s="52">
        <v>22</v>
      </c>
      <c r="E10" s="52">
        <v>14</v>
      </c>
      <c r="F10" s="52">
        <v>12</v>
      </c>
      <c r="G10" s="52">
        <v>19</v>
      </c>
      <c r="H10" s="52">
        <v>22</v>
      </c>
    </row>
    <row r="11" spans="1:12" x14ac:dyDescent="0.25">
      <c r="A11">
        <v>6</v>
      </c>
      <c r="B11" s="52">
        <v>19</v>
      </c>
      <c r="C11" s="52">
        <v>28</v>
      </c>
      <c r="D11" s="52">
        <v>26</v>
      </c>
      <c r="E11" s="52">
        <v>18</v>
      </c>
      <c r="F11" s="52">
        <v>22</v>
      </c>
      <c r="G11" s="52">
        <v>25</v>
      </c>
      <c r="H11" s="52">
        <v>18</v>
      </c>
    </row>
    <row r="12" spans="1:12" x14ac:dyDescent="0.25">
      <c r="A12">
        <v>7</v>
      </c>
      <c r="B12" s="52">
        <v>37</v>
      </c>
      <c r="C12" s="52">
        <v>40</v>
      </c>
      <c r="D12" s="52">
        <v>27</v>
      </c>
      <c r="E12" s="52">
        <v>33</v>
      </c>
      <c r="F12" s="52">
        <v>33</v>
      </c>
      <c r="G12" s="52">
        <v>26</v>
      </c>
      <c r="H12" s="52">
        <v>26</v>
      </c>
    </row>
    <row r="13" spans="1:12" x14ac:dyDescent="0.25">
      <c r="A13">
        <v>8</v>
      </c>
      <c r="B13" s="52">
        <v>49</v>
      </c>
      <c r="C13" s="52">
        <v>57</v>
      </c>
      <c r="D13" s="52">
        <v>49</v>
      </c>
      <c r="E13" s="52">
        <v>39</v>
      </c>
      <c r="F13" s="52">
        <v>53</v>
      </c>
      <c r="G13" s="52">
        <v>42</v>
      </c>
      <c r="H13" s="52">
        <v>38</v>
      </c>
    </row>
    <row r="14" spans="1:12" x14ac:dyDescent="0.25">
      <c r="A14">
        <v>9</v>
      </c>
      <c r="B14" s="52">
        <v>93</v>
      </c>
      <c r="C14" s="52">
        <v>89</v>
      </c>
      <c r="D14" s="52">
        <v>86</v>
      </c>
      <c r="E14" s="52">
        <v>88</v>
      </c>
      <c r="F14" s="52">
        <v>81</v>
      </c>
      <c r="G14" s="52">
        <v>77</v>
      </c>
      <c r="H14" s="52">
        <v>80</v>
      </c>
    </row>
    <row r="15" spans="1:12" x14ac:dyDescent="0.25">
      <c r="A15">
        <v>10</v>
      </c>
      <c r="B15" s="52">
        <v>133</v>
      </c>
      <c r="C15" s="52">
        <v>153</v>
      </c>
      <c r="D15" s="52">
        <v>162</v>
      </c>
      <c r="E15" s="52">
        <v>157</v>
      </c>
      <c r="F15" s="52">
        <v>146</v>
      </c>
      <c r="G15" s="52">
        <v>134</v>
      </c>
      <c r="H15" s="52">
        <v>134</v>
      </c>
    </row>
    <row r="16" spans="1:12" x14ac:dyDescent="0.25">
      <c r="A16">
        <v>11</v>
      </c>
      <c r="B16" s="52">
        <v>315</v>
      </c>
      <c r="C16" s="52">
        <v>269</v>
      </c>
      <c r="D16" s="52">
        <v>254</v>
      </c>
      <c r="E16" s="52">
        <v>247</v>
      </c>
      <c r="F16" s="52">
        <v>254</v>
      </c>
      <c r="G16" s="52">
        <v>277</v>
      </c>
      <c r="H16" s="52">
        <v>238</v>
      </c>
    </row>
    <row r="17" spans="1:12" x14ac:dyDescent="0.25">
      <c r="A17">
        <v>12</v>
      </c>
      <c r="B17" s="52">
        <v>376</v>
      </c>
      <c r="C17" s="52">
        <v>383</v>
      </c>
      <c r="D17" s="52">
        <v>377</v>
      </c>
      <c r="E17" s="52">
        <v>386</v>
      </c>
      <c r="F17" s="52">
        <v>377</v>
      </c>
      <c r="G17" s="52">
        <v>388</v>
      </c>
      <c r="H17" s="52">
        <v>352</v>
      </c>
    </row>
    <row r="18" spans="1:12" x14ac:dyDescent="0.25">
      <c r="A18">
        <v>13</v>
      </c>
      <c r="B18" s="52">
        <v>484</v>
      </c>
      <c r="C18" s="52">
        <v>523</v>
      </c>
      <c r="D18" s="52">
        <v>543</v>
      </c>
      <c r="E18" s="52">
        <v>526</v>
      </c>
      <c r="F18" s="52">
        <v>615</v>
      </c>
      <c r="G18" s="52">
        <v>621</v>
      </c>
      <c r="H18" s="52">
        <v>588</v>
      </c>
      <c r="L18" s="54"/>
    </row>
    <row r="19" spans="1:12" x14ac:dyDescent="0.25">
      <c r="A19" s="55" t="s">
        <v>43</v>
      </c>
      <c r="B19" s="56">
        <f>SUM(B5:B18)</f>
        <v>1575</v>
      </c>
      <c r="C19" s="56">
        <f t="shared" ref="C19:G19" si="0">SUM(C5:C18)</f>
        <v>1608</v>
      </c>
      <c r="D19" s="56">
        <f t="shared" si="0"/>
        <v>1603</v>
      </c>
      <c r="E19" s="56">
        <f t="shared" si="0"/>
        <v>1562</v>
      </c>
      <c r="F19" s="56">
        <f t="shared" si="0"/>
        <v>1630</v>
      </c>
      <c r="G19" s="56">
        <f t="shared" si="0"/>
        <v>1649</v>
      </c>
      <c r="H19" s="56">
        <f>SUM(H5:H18)</f>
        <v>1537</v>
      </c>
    </row>
    <row r="20" spans="1:12" x14ac:dyDescent="0.25">
      <c r="A20" s="57" t="s">
        <v>44</v>
      </c>
      <c r="B20" s="58">
        <v>1015879</v>
      </c>
      <c r="C20" s="58">
        <v>1007706</v>
      </c>
      <c r="D20" s="58">
        <v>998340</v>
      </c>
      <c r="E20" s="58">
        <v>990337</v>
      </c>
      <c r="F20" s="58">
        <v>979653</v>
      </c>
      <c r="G20" s="58">
        <v>964301</v>
      </c>
      <c r="H20" s="59">
        <v>956833</v>
      </c>
      <c r="L20" s="53" t="s">
        <v>41</v>
      </c>
    </row>
    <row r="21" spans="1:12" x14ac:dyDescent="0.25">
      <c r="A21" t="s">
        <v>61</v>
      </c>
      <c r="B21" s="60">
        <f t="shared" ref="B21:G21" si="1">B19/B20*100000</f>
        <v>155.0381492284022</v>
      </c>
      <c r="C21" s="60">
        <f t="shared" si="1"/>
        <v>159.57035087614841</v>
      </c>
      <c r="D21" s="60">
        <f t="shared" si="1"/>
        <v>160.56654045715888</v>
      </c>
      <c r="E21" s="60">
        <f t="shared" si="1"/>
        <v>157.72408786100084</v>
      </c>
      <c r="F21" s="60">
        <f t="shared" si="1"/>
        <v>166.38544464213351</v>
      </c>
      <c r="G21" s="60">
        <f t="shared" si="1"/>
        <v>171.00469666628987</v>
      </c>
      <c r="H21" s="60">
        <f>H19/H20*100000</f>
        <v>160.63409184256813</v>
      </c>
      <c r="L21" s="53" t="s">
        <v>45</v>
      </c>
    </row>
    <row r="22" spans="1:12" x14ac:dyDescent="0.25">
      <c r="B22" s="61"/>
      <c r="C22" s="61"/>
      <c r="D22" s="61"/>
      <c r="E22" s="61"/>
      <c r="F22" s="61"/>
      <c r="G22" s="61"/>
      <c r="H22" s="61"/>
    </row>
    <row r="23" spans="1:12" x14ac:dyDescent="0.25">
      <c r="A23">
        <v>14</v>
      </c>
      <c r="B23" s="52">
        <v>828</v>
      </c>
      <c r="C23" s="52">
        <v>867</v>
      </c>
      <c r="D23" s="52">
        <v>772</v>
      </c>
      <c r="E23" s="52">
        <v>710</v>
      </c>
      <c r="F23" s="52">
        <v>818</v>
      </c>
      <c r="G23" s="52">
        <v>874</v>
      </c>
      <c r="H23" s="52">
        <v>844</v>
      </c>
    </row>
    <row r="24" spans="1:12" x14ac:dyDescent="0.25">
      <c r="A24">
        <v>15</v>
      </c>
      <c r="B24" s="52">
        <v>942</v>
      </c>
      <c r="C24" s="52">
        <v>1131</v>
      </c>
      <c r="D24" s="52">
        <v>1077</v>
      </c>
      <c r="E24" s="52">
        <v>1062</v>
      </c>
      <c r="F24" s="52">
        <v>1279</v>
      </c>
      <c r="G24" s="52">
        <v>1318</v>
      </c>
      <c r="H24" s="52">
        <v>1289</v>
      </c>
    </row>
    <row r="25" spans="1:12" x14ac:dyDescent="0.25">
      <c r="A25">
        <v>16</v>
      </c>
      <c r="B25" s="52">
        <v>1725</v>
      </c>
      <c r="C25" s="52">
        <v>1733</v>
      </c>
      <c r="D25" s="52">
        <v>1617</v>
      </c>
      <c r="E25" s="52">
        <v>1572</v>
      </c>
      <c r="F25" s="52">
        <v>1686</v>
      </c>
      <c r="G25" s="52">
        <v>1602</v>
      </c>
      <c r="H25" s="52">
        <v>1692</v>
      </c>
    </row>
    <row r="26" spans="1:12" x14ac:dyDescent="0.25">
      <c r="A26">
        <v>17</v>
      </c>
      <c r="B26" s="52">
        <v>2701</v>
      </c>
      <c r="C26" s="52">
        <v>2806</v>
      </c>
      <c r="D26" s="52">
        <v>2663</v>
      </c>
      <c r="E26" s="52">
        <v>2532</v>
      </c>
      <c r="F26" s="52">
        <v>2800</v>
      </c>
      <c r="G26" s="52">
        <v>2866</v>
      </c>
      <c r="H26" s="52">
        <v>2776</v>
      </c>
    </row>
    <row r="27" spans="1:12" x14ac:dyDescent="0.25">
      <c r="A27">
        <v>18</v>
      </c>
      <c r="B27" s="52">
        <v>3449</v>
      </c>
      <c r="C27" s="52">
        <v>3661</v>
      </c>
      <c r="D27" s="52">
        <v>3319</v>
      </c>
      <c r="E27" s="52">
        <v>3428</v>
      </c>
      <c r="F27" s="52">
        <v>3631</v>
      </c>
      <c r="G27" s="52">
        <v>3617</v>
      </c>
      <c r="H27" s="52">
        <v>3705</v>
      </c>
    </row>
    <row r="28" spans="1:12" x14ac:dyDescent="0.25">
      <c r="A28">
        <v>19</v>
      </c>
      <c r="B28" s="52">
        <v>2693</v>
      </c>
      <c r="C28" s="52">
        <v>2917</v>
      </c>
      <c r="D28" s="52">
        <v>2704</v>
      </c>
      <c r="E28" s="52">
        <v>2722</v>
      </c>
      <c r="F28" s="52">
        <v>3058</v>
      </c>
      <c r="G28" s="52">
        <v>3211</v>
      </c>
      <c r="H28" s="52">
        <v>3203</v>
      </c>
    </row>
    <row r="29" spans="1:12" x14ac:dyDescent="0.25">
      <c r="A29">
        <v>20</v>
      </c>
      <c r="B29" s="52">
        <v>934</v>
      </c>
      <c r="C29" s="52">
        <v>1026</v>
      </c>
      <c r="D29" s="52">
        <v>1148</v>
      </c>
      <c r="E29" s="52">
        <v>1217</v>
      </c>
      <c r="F29" s="52">
        <v>1212</v>
      </c>
      <c r="G29" s="52">
        <v>1306</v>
      </c>
      <c r="H29" s="52">
        <v>1436</v>
      </c>
    </row>
    <row r="30" spans="1:12" x14ac:dyDescent="0.25">
      <c r="A30">
        <v>21</v>
      </c>
      <c r="B30" s="52">
        <v>223</v>
      </c>
      <c r="C30" s="52">
        <v>208</v>
      </c>
      <c r="D30" s="52">
        <v>159</v>
      </c>
      <c r="E30" s="52">
        <v>165</v>
      </c>
      <c r="F30" s="52">
        <v>182</v>
      </c>
      <c r="G30" s="52">
        <v>214</v>
      </c>
      <c r="H30" s="52">
        <v>274</v>
      </c>
    </row>
    <row r="31" spans="1:12" x14ac:dyDescent="0.25">
      <c r="A31" s="55" t="s">
        <v>46</v>
      </c>
      <c r="B31" s="56">
        <f t="shared" ref="B31:G31" si="2">SUM(B23:B30)</f>
        <v>13495</v>
      </c>
      <c r="C31" s="56">
        <f t="shared" si="2"/>
        <v>14349</v>
      </c>
      <c r="D31" s="56">
        <f t="shared" si="2"/>
        <v>13459</v>
      </c>
      <c r="E31" s="56">
        <f t="shared" si="2"/>
        <v>13408</v>
      </c>
      <c r="F31" s="56">
        <f t="shared" si="2"/>
        <v>14666</v>
      </c>
      <c r="G31" s="56">
        <f t="shared" si="2"/>
        <v>15008</v>
      </c>
      <c r="H31" s="56">
        <f>SUM(H23:H30)</f>
        <v>15219</v>
      </c>
    </row>
    <row r="32" spans="1:12" x14ac:dyDescent="0.25">
      <c r="A32" s="57" t="s">
        <v>47</v>
      </c>
      <c r="B32" s="58">
        <v>303415</v>
      </c>
      <c r="C32" s="58">
        <v>306224</v>
      </c>
      <c r="D32" s="58">
        <v>307719</v>
      </c>
      <c r="E32" s="58">
        <v>310308</v>
      </c>
      <c r="F32" s="58">
        <v>314288</v>
      </c>
      <c r="G32" s="58">
        <v>316711</v>
      </c>
      <c r="H32" s="59">
        <v>319117</v>
      </c>
    </row>
    <row r="33" spans="1:12" x14ac:dyDescent="0.25">
      <c r="A33" t="s">
        <v>61</v>
      </c>
      <c r="B33" s="60">
        <f t="shared" ref="B33:G33" si="3">B31*100000/B32</f>
        <v>4447.7036402287295</v>
      </c>
      <c r="C33" s="60">
        <f t="shared" si="3"/>
        <v>4685.7855687339988</v>
      </c>
      <c r="D33" s="60">
        <f t="shared" si="3"/>
        <v>4373.7955732340215</v>
      </c>
      <c r="E33" s="60">
        <f t="shared" si="3"/>
        <v>4320.8682985936557</v>
      </c>
      <c r="F33" s="60">
        <f t="shared" si="3"/>
        <v>4666.4206078501247</v>
      </c>
      <c r="G33" s="60">
        <f t="shared" si="3"/>
        <v>4738.7050023523025</v>
      </c>
      <c r="H33" s="60">
        <f>H31*100000/H32</f>
        <v>4769.0972276625816</v>
      </c>
    </row>
    <row r="34" spans="1:12" x14ac:dyDescent="0.25">
      <c r="B34" s="1"/>
      <c r="C34" s="1"/>
      <c r="D34" s="1"/>
      <c r="E34" s="1"/>
      <c r="F34" s="1"/>
      <c r="G34" s="1"/>
      <c r="H34" s="1"/>
    </row>
    <row r="35" spans="1:12" x14ac:dyDescent="0.25">
      <c r="A35" t="s">
        <v>48</v>
      </c>
      <c r="B35" s="56">
        <f>B19+B31</f>
        <v>15070</v>
      </c>
      <c r="C35" s="56">
        <f t="shared" ref="C35:G35" si="4">C19+C31</f>
        <v>15957</v>
      </c>
      <c r="D35" s="56">
        <f t="shared" si="4"/>
        <v>15062</v>
      </c>
      <c r="E35" s="56">
        <f t="shared" si="4"/>
        <v>14970</v>
      </c>
      <c r="F35" s="56">
        <f t="shared" si="4"/>
        <v>16296</v>
      </c>
      <c r="G35" s="56">
        <f t="shared" si="4"/>
        <v>16657</v>
      </c>
      <c r="H35" s="56">
        <f>H19+H31</f>
        <v>16756</v>
      </c>
      <c r="L35" s="69" t="s">
        <v>63</v>
      </c>
    </row>
    <row r="36" spans="1:12" x14ac:dyDescent="0.25">
      <c r="A36" s="57" t="s">
        <v>49</v>
      </c>
      <c r="B36" s="58">
        <f t="shared" ref="B36:G36" si="5">B20+B32</f>
        <v>1319294</v>
      </c>
      <c r="C36" s="58">
        <f t="shared" si="5"/>
        <v>1313930</v>
      </c>
      <c r="D36" s="58">
        <f t="shared" si="5"/>
        <v>1306059</v>
      </c>
      <c r="E36" s="58">
        <f t="shared" si="5"/>
        <v>1300645</v>
      </c>
      <c r="F36" s="58">
        <f t="shared" si="5"/>
        <v>1293941</v>
      </c>
      <c r="G36" s="58">
        <f t="shared" si="5"/>
        <v>1281012</v>
      </c>
      <c r="H36" s="59">
        <f>H20+H32</f>
        <v>1275950</v>
      </c>
    </row>
    <row r="37" spans="1:12" x14ac:dyDescent="0.25">
      <c r="A37" t="s">
        <v>61</v>
      </c>
      <c r="B37" s="60">
        <f t="shared" ref="B37:G37" si="6">B35*100000/B36</f>
        <v>1142.2776121167838</v>
      </c>
      <c r="C37" s="60">
        <f t="shared" si="6"/>
        <v>1214.4482582785993</v>
      </c>
      <c r="D37" s="60">
        <f t="shared" si="6"/>
        <v>1153.2403972561729</v>
      </c>
      <c r="E37" s="60">
        <f t="shared" si="6"/>
        <v>1150.9674046338548</v>
      </c>
      <c r="F37" s="60">
        <f t="shared" si="6"/>
        <v>1259.4082728656099</v>
      </c>
      <c r="G37" s="60">
        <f t="shared" si="6"/>
        <v>1300.3000752530031</v>
      </c>
      <c r="H37" s="60">
        <f>H35*100000/H36</f>
        <v>1313.2176025706337</v>
      </c>
    </row>
  </sheetData>
  <mergeCells count="1">
    <mergeCell ref="B3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5"/>
  <sheetViews>
    <sheetView workbookViewId="0">
      <selection activeCell="K5" sqref="K5"/>
    </sheetView>
  </sheetViews>
  <sheetFormatPr defaultRowHeight="15" x14ac:dyDescent="0.25"/>
  <cols>
    <col min="2" max="2" width="17.7109375" customWidth="1"/>
    <col min="3" max="6" width="13.42578125" bestFit="1" customWidth="1"/>
    <col min="7" max="14" width="10.5703125" bestFit="1" customWidth="1"/>
  </cols>
  <sheetData>
    <row r="1" spans="1:15" ht="24" customHeight="1" x14ac:dyDescent="0.45">
      <c r="A1" s="50"/>
      <c r="B1" s="62"/>
      <c r="C1" s="49"/>
    </row>
    <row r="2" spans="1:15" ht="24" customHeight="1" x14ac:dyDescent="0.25">
      <c r="A2" s="50"/>
      <c r="B2" s="78" t="s">
        <v>50</v>
      </c>
      <c r="C2" s="78"/>
      <c r="D2" s="78"/>
      <c r="E2" s="78"/>
      <c r="F2" s="78"/>
    </row>
    <row r="3" spans="1:15" x14ac:dyDescent="0.25">
      <c r="B3" s="63">
        <v>2018</v>
      </c>
      <c r="C3" s="63">
        <v>2019</v>
      </c>
      <c r="D3" s="63">
        <v>2020</v>
      </c>
      <c r="E3" s="63">
        <v>2021</v>
      </c>
      <c r="F3" s="63">
        <v>2022</v>
      </c>
      <c r="K3" s="63"/>
      <c r="L3" s="63"/>
      <c r="M3" s="63"/>
      <c r="N3" s="63"/>
      <c r="O3" s="63"/>
    </row>
    <row r="4" spans="1:15" s="40" customFormat="1" x14ac:dyDescent="0.25">
      <c r="A4" s="40" t="s">
        <v>40</v>
      </c>
      <c r="B4" s="40" t="s">
        <v>51</v>
      </c>
      <c r="C4" s="40" t="s">
        <v>52</v>
      </c>
      <c r="D4" s="40" t="s">
        <v>53</v>
      </c>
      <c r="E4" s="40" t="s">
        <v>54</v>
      </c>
      <c r="F4" s="40" t="s">
        <v>55</v>
      </c>
    </row>
    <row r="5" spans="1:15" x14ac:dyDescent="0.25">
      <c r="A5" t="s">
        <v>56</v>
      </c>
      <c r="B5" s="64">
        <v>4671</v>
      </c>
      <c r="C5" s="64">
        <v>4498</v>
      </c>
      <c r="D5" s="64">
        <v>4857</v>
      </c>
      <c r="E5" s="64">
        <v>5078</v>
      </c>
      <c r="F5" s="64">
        <v>5029</v>
      </c>
      <c r="K5" s="64"/>
      <c r="L5" s="64"/>
      <c r="M5" s="64"/>
      <c r="N5" s="64"/>
      <c r="O5" s="64"/>
    </row>
    <row r="6" spans="1:15" x14ac:dyDescent="0.25">
      <c r="A6" t="s">
        <v>57</v>
      </c>
      <c r="B6" s="64">
        <v>3591</v>
      </c>
      <c r="C6" s="64">
        <v>3668</v>
      </c>
      <c r="D6" s="64">
        <v>3797</v>
      </c>
      <c r="E6" s="64">
        <v>3825</v>
      </c>
      <c r="F6" s="64">
        <v>3913</v>
      </c>
      <c r="K6" s="64"/>
      <c r="L6" s="64"/>
      <c r="M6" s="64"/>
      <c r="N6" s="64"/>
      <c r="O6" s="64"/>
    </row>
    <row r="7" spans="1:15" x14ac:dyDescent="0.25">
      <c r="A7" t="s">
        <v>58</v>
      </c>
      <c r="B7" s="64">
        <v>3546</v>
      </c>
      <c r="C7" s="64">
        <v>3428</v>
      </c>
      <c r="D7" s="64">
        <v>3873</v>
      </c>
      <c r="E7" s="64">
        <v>4023</v>
      </c>
      <c r="F7" s="64">
        <v>3968</v>
      </c>
      <c r="K7" s="64"/>
      <c r="L7" s="64"/>
      <c r="M7" s="64"/>
      <c r="N7" s="64"/>
      <c r="O7" s="64"/>
    </row>
    <row r="8" spans="1:15" x14ac:dyDescent="0.25">
      <c r="A8" t="s">
        <v>59</v>
      </c>
      <c r="B8" s="64">
        <v>3254</v>
      </c>
      <c r="C8" s="64">
        <v>3376</v>
      </c>
      <c r="D8" s="64">
        <v>3769</v>
      </c>
      <c r="E8" s="64">
        <v>3731</v>
      </c>
      <c r="F8" s="64">
        <v>3846</v>
      </c>
      <c r="K8" s="64"/>
      <c r="L8" s="64"/>
      <c r="M8" s="64"/>
      <c r="N8" s="64"/>
      <c r="O8" s="64"/>
    </row>
    <row r="9" spans="1:15" x14ac:dyDescent="0.25">
      <c r="A9" s="65" t="s">
        <v>0</v>
      </c>
      <c r="B9" s="40">
        <v>15062</v>
      </c>
      <c r="C9" s="40">
        <v>14970</v>
      </c>
      <c r="D9" s="40">
        <v>16296</v>
      </c>
      <c r="E9" s="40">
        <v>16657</v>
      </c>
      <c r="F9" s="40">
        <v>16756</v>
      </c>
      <c r="G9" s="65"/>
      <c r="J9" s="65"/>
      <c r="K9" s="66"/>
      <c r="L9" s="66"/>
      <c r="M9" s="66"/>
      <c r="N9" s="66"/>
      <c r="O9" s="66"/>
    </row>
    <row r="12" spans="1:15" ht="27" customHeight="1" x14ac:dyDescent="0.25">
      <c r="A12" s="67"/>
      <c r="B12" s="68" t="s">
        <v>60</v>
      </c>
    </row>
    <row r="35" spans="2:2" x14ac:dyDescent="0.25">
      <c r="B35" s="69" t="s">
        <v>63</v>
      </c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W918"/>
  <sheetViews>
    <sheetView tabSelected="1" zoomScaleNormal="100" workbookViewId="0">
      <selection activeCell="B3" sqref="B3:C3"/>
    </sheetView>
  </sheetViews>
  <sheetFormatPr defaultRowHeight="15" x14ac:dyDescent="0.25"/>
  <cols>
    <col min="1" max="1" width="2.7109375" customWidth="1"/>
    <col min="2" max="2" width="12" bestFit="1" customWidth="1"/>
    <col min="3" max="3" width="11" bestFit="1" customWidth="1"/>
    <col min="4" max="4" width="6.5703125" customWidth="1"/>
    <col min="5" max="5" width="22.140625" customWidth="1"/>
    <col min="6" max="7" width="8.7109375" customWidth="1"/>
    <col min="10" max="10" width="4.85546875" customWidth="1"/>
    <col min="12" max="12" width="13.5703125" bestFit="1" customWidth="1"/>
    <col min="13" max="13" width="16.5703125" bestFit="1" customWidth="1"/>
    <col min="14" max="14" width="17.5703125" bestFit="1" customWidth="1"/>
    <col min="15" max="15" width="14.7109375" bestFit="1" customWidth="1"/>
    <col min="16" max="16" width="13" customWidth="1"/>
    <col min="17" max="17" width="14.28515625" customWidth="1"/>
    <col min="18" max="18" width="11.7109375" customWidth="1"/>
  </cols>
  <sheetData>
    <row r="3" spans="2:23" x14ac:dyDescent="0.25">
      <c r="B3" s="90" t="s">
        <v>99</v>
      </c>
      <c r="C3" s="90"/>
      <c r="H3" s="90" t="s">
        <v>99</v>
      </c>
      <c r="I3" s="90"/>
      <c r="K3" s="15"/>
    </row>
    <row r="4" spans="2:23" x14ac:dyDescent="0.25">
      <c r="B4" s="79" t="s">
        <v>21</v>
      </c>
      <c r="C4" s="79" t="s">
        <v>0</v>
      </c>
      <c r="H4" s="79" t="s">
        <v>21</v>
      </c>
      <c r="I4" s="79" t="s">
        <v>0</v>
      </c>
      <c r="K4" s="15"/>
      <c r="L4" s="88" t="s">
        <v>98</v>
      </c>
      <c r="M4" s="88"/>
      <c r="N4" s="88"/>
      <c r="O4" s="88"/>
      <c r="P4" s="88"/>
      <c r="Q4" s="88"/>
      <c r="R4" s="88"/>
      <c r="W4" s="3"/>
    </row>
    <row r="5" spans="2:23" ht="30" x14ac:dyDescent="0.25">
      <c r="B5" s="87" t="s">
        <v>95</v>
      </c>
      <c r="C5" s="87" t="s">
        <v>95</v>
      </c>
      <c r="D5" s="87" t="s">
        <v>94</v>
      </c>
      <c r="E5" s="87" t="s">
        <v>93</v>
      </c>
      <c r="H5" s="87" t="s">
        <v>92</v>
      </c>
      <c r="I5" s="87" t="s">
        <v>92</v>
      </c>
      <c r="K5" s="86"/>
      <c r="L5" s="85" t="s">
        <v>91</v>
      </c>
      <c r="M5" s="85" t="s">
        <v>90</v>
      </c>
      <c r="N5" s="85" t="s">
        <v>89</v>
      </c>
      <c r="O5" s="85" t="s">
        <v>88</v>
      </c>
      <c r="P5" s="85" t="s">
        <v>87</v>
      </c>
      <c r="Q5" s="85" t="s">
        <v>86</v>
      </c>
      <c r="R5" s="85" t="s">
        <v>85</v>
      </c>
    </row>
    <row r="6" spans="2:23" x14ac:dyDescent="0.25">
      <c r="B6" s="80">
        <v>4883142</v>
      </c>
      <c r="C6" s="80">
        <v>96895</v>
      </c>
      <c r="D6">
        <v>91</v>
      </c>
      <c r="E6" t="s">
        <v>84</v>
      </c>
      <c r="G6" s="81" t="s">
        <v>102</v>
      </c>
      <c r="H6" s="64">
        <v>53660.9010989011</v>
      </c>
      <c r="I6" s="64">
        <v>1064.7802197802198</v>
      </c>
      <c r="K6" s="84" t="s">
        <v>0</v>
      </c>
      <c r="L6" s="83">
        <v>5865.6304347826099</v>
      </c>
      <c r="M6" s="83">
        <v>14042.380434782608</v>
      </c>
      <c r="N6" s="83">
        <v>21131.544444444444</v>
      </c>
      <c r="O6" s="83">
        <v>8739.0329670329666</v>
      </c>
      <c r="P6" s="83">
        <v>6667.858695652174</v>
      </c>
      <c r="Q6" s="83">
        <v>4776.152173913043</v>
      </c>
      <c r="R6" s="64">
        <v>1790.2444444444445</v>
      </c>
    </row>
    <row r="7" spans="2:23" x14ac:dyDescent="0.25">
      <c r="B7" s="80">
        <v>5943812</v>
      </c>
      <c r="C7" s="80">
        <v>93839</v>
      </c>
      <c r="D7">
        <v>92</v>
      </c>
      <c r="E7" t="s">
        <v>83</v>
      </c>
      <c r="G7" s="81" t="s">
        <v>101</v>
      </c>
      <c r="H7" s="64">
        <v>64606.65217391304</v>
      </c>
      <c r="I7" s="64">
        <v>1019.9891304347826</v>
      </c>
      <c r="K7" s="84" t="s">
        <v>21</v>
      </c>
      <c r="L7" s="83">
        <v>226983</v>
      </c>
      <c r="M7" s="83">
        <v>518173.52173913043</v>
      </c>
      <c r="N7" s="83">
        <v>675227.6555555556</v>
      </c>
      <c r="O7" s="83">
        <v>285590.49450549448</v>
      </c>
      <c r="P7" s="83">
        <v>216551.34782608695</v>
      </c>
      <c r="Q7" s="83">
        <v>174106.67391304349</v>
      </c>
      <c r="R7" s="83">
        <v>80412.844444444447</v>
      </c>
    </row>
    <row r="8" spans="2:23" x14ac:dyDescent="0.25">
      <c r="B8" s="80">
        <v>15264685</v>
      </c>
      <c r="C8" s="80">
        <v>316930</v>
      </c>
      <c r="D8">
        <v>92</v>
      </c>
      <c r="E8" t="s">
        <v>82</v>
      </c>
      <c r="G8" s="81" t="s">
        <v>100</v>
      </c>
      <c r="H8" s="64">
        <v>165920.48913043478</v>
      </c>
      <c r="I8" s="64">
        <v>3444.891304347826</v>
      </c>
    </row>
    <row r="9" spans="2:23" x14ac:dyDescent="0.25">
      <c r="B9" s="80">
        <v>23304050</v>
      </c>
      <c r="C9" s="80">
        <v>728794</v>
      </c>
      <c r="D9">
        <v>90</v>
      </c>
      <c r="E9" t="s">
        <v>81</v>
      </c>
      <c r="G9" s="81" t="s">
        <v>80</v>
      </c>
      <c r="H9" s="64">
        <v>258933.88888888888</v>
      </c>
      <c r="I9" s="64">
        <v>8097.7111111111108</v>
      </c>
      <c r="L9" s="93" t="s">
        <v>98</v>
      </c>
    </row>
    <row r="10" spans="2:23" x14ac:dyDescent="0.25">
      <c r="B10" s="80">
        <v>21680549</v>
      </c>
      <c r="C10" s="80">
        <v>453069</v>
      </c>
      <c r="D10">
        <v>91</v>
      </c>
      <c r="E10" t="s">
        <v>79</v>
      </c>
      <c r="G10" s="81" t="s">
        <v>78</v>
      </c>
      <c r="H10" s="64">
        <v>238247.7912087912</v>
      </c>
      <c r="I10" s="64">
        <v>4978.7802197802193</v>
      </c>
      <c r="L10" s="82"/>
    </row>
    <row r="11" spans="2:23" x14ac:dyDescent="0.25">
      <c r="B11" s="80">
        <v>20882436</v>
      </c>
      <c r="C11" s="80">
        <v>539638</v>
      </c>
      <c r="D11">
        <v>92</v>
      </c>
      <c r="E11" t="s">
        <v>77</v>
      </c>
      <c r="G11" s="81" t="s">
        <v>76</v>
      </c>
      <c r="H11" s="64">
        <v>226983</v>
      </c>
      <c r="I11" s="64">
        <v>5865.630434782609</v>
      </c>
    </row>
    <row r="12" spans="2:23" x14ac:dyDescent="0.25">
      <c r="B12" s="80">
        <v>47671964</v>
      </c>
      <c r="C12" s="80">
        <v>1291899</v>
      </c>
      <c r="D12">
        <v>92</v>
      </c>
      <c r="E12" t="s">
        <v>75</v>
      </c>
      <c r="G12" s="81" t="s">
        <v>74</v>
      </c>
      <c r="H12" s="64">
        <v>518173.52173913043</v>
      </c>
      <c r="I12" s="64">
        <v>14042.380434782608</v>
      </c>
    </row>
    <row r="13" spans="2:23" x14ac:dyDescent="0.25">
      <c r="B13" s="80">
        <v>60770489</v>
      </c>
      <c r="C13" s="80">
        <v>1901839</v>
      </c>
      <c r="D13">
        <v>90</v>
      </c>
      <c r="E13" t="s">
        <v>73</v>
      </c>
      <c r="G13" s="81" t="s">
        <v>72</v>
      </c>
      <c r="H13" s="64">
        <v>675227.6555555556</v>
      </c>
      <c r="I13" s="64">
        <v>21131.544444444444</v>
      </c>
    </row>
    <row r="14" spans="2:23" x14ac:dyDescent="0.25">
      <c r="B14" s="80">
        <v>25988735</v>
      </c>
      <c r="C14" s="80">
        <v>795252</v>
      </c>
      <c r="D14">
        <v>91</v>
      </c>
      <c r="E14" t="s">
        <v>71</v>
      </c>
      <c r="G14" s="81" t="s">
        <v>70</v>
      </c>
      <c r="H14" s="64">
        <v>285590.49450549448</v>
      </c>
      <c r="I14" s="64">
        <v>8739.0329670329666</v>
      </c>
    </row>
    <row r="15" spans="2:23" x14ac:dyDescent="0.25">
      <c r="B15" s="80">
        <v>19922724</v>
      </c>
      <c r="C15" s="80">
        <v>613443</v>
      </c>
      <c r="D15">
        <v>92</v>
      </c>
      <c r="E15" t="s">
        <v>69</v>
      </c>
      <c r="G15" s="81" t="s">
        <v>65</v>
      </c>
      <c r="H15" s="64">
        <v>216551.34782608695</v>
      </c>
      <c r="I15" s="64">
        <v>6667.858695652174</v>
      </c>
    </row>
    <row r="16" spans="2:23" x14ac:dyDescent="0.25">
      <c r="B16" s="80">
        <v>16017814</v>
      </c>
      <c r="C16" s="80">
        <v>439406</v>
      </c>
      <c r="D16">
        <v>92</v>
      </c>
      <c r="E16" t="s">
        <v>68</v>
      </c>
      <c r="G16" s="81" t="s">
        <v>67</v>
      </c>
      <c r="H16" s="64">
        <v>174106.67391304349</v>
      </c>
      <c r="I16" s="64">
        <v>4776.152173913043</v>
      </c>
    </row>
    <row r="17" spans="2:11" x14ac:dyDescent="0.25">
      <c r="B17" s="80">
        <v>7237156</v>
      </c>
      <c r="C17" s="80">
        <v>161122</v>
      </c>
      <c r="D17">
        <v>90</v>
      </c>
      <c r="E17" t="s">
        <v>66</v>
      </c>
      <c r="G17" s="81" t="s">
        <v>64</v>
      </c>
      <c r="H17" s="64">
        <v>80412.844444444447</v>
      </c>
      <c r="I17" s="64">
        <v>1790.2444444444445</v>
      </c>
    </row>
    <row r="22" spans="2:11" x14ac:dyDescent="0.25">
      <c r="K22" s="69" t="s">
        <v>106</v>
      </c>
    </row>
    <row r="89" spans="1:1" x14ac:dyDescent="0.25">
      <c r="A89" s="80"/>
    </row>
    <row r="96" spans="1:1" x14ac:dyDescent="0.25">
      <c r="A96" s="80"/>
    </row>
    <row r="181" spans="1:1" x14ac:dyDescent="0.25">
      <c r="A181" s="80"/>
    </row>
    <row r="188" spans="1:1" x14ac:dyDescent="0.25">
      <c r="A188" s="80"/>
    </row>
    <row r="280" spans="1:1" x14ac:dyDescent="0.25">
      <c r="A280" s="80"/>
    </row>
    <row r="370" spans="1:1" x14ac:dyDescent="0.25">
      <c r="A370" s="80"/>
    </row>
    <row r="461" spans="1:1" x14ac:dyDescent="0.25">
      <c r="A461" s="80"/>
    </row>
    <row r="553" spans="1:1" x14ac:dyDescent="0.25">
      <c r="A553" s="80"/>
    </row>
    <row r="645" spans="1:1" x14ac:dyDescent="0.25">
      <c r="A645" s="80"/>
    </row>
    <row r="735" spans="1:1" x14ac:dyDescent="0.25">
      <c r="A735" s="80"/>
    </row>
    <row r="826" spans="1:1" x14ac:dyDescent="0.25">
      <c r="A826" s="80"/>
    </row>
    <row r="918" spans="1:1" x14ac:dyDescent="0.25">
      <c r="A918" s="80"/>
    </row>
  </sheetData>
  <mergeCells count="3">
    <mergeCell ref="L4:R4"/>
    <mergeCell ref="B3:C3"/>
    <mergeCell ref="H3:I3"/>
  </mergeCells>
  <pageMargins left="0.7" right="0.7" top="0.75" bottom="0.75" header="0.3" footer="0.3"/>
  <pageSetup paperSize="9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917"/>
  <sheetViews>
    <sheetView zoomScale="115" zoomScaleNormal="115" workbookViewId="0">
      <selection activeCell="K30" sqref="K30"/>
    </sheetView>
  </sheetViews>
  <sheetFormatPr defaultRowHeight="15" x14ac:dyDescent="0.25"/>
  <cols>
    <col min="1" max="1" width="3.140625" customWidth="1"/>
    <col min="2" max="2" width="13.7109375" customWidth="1"/>
    <col min="3" max="3" width="9.85546875" bestFit="1" customWidth="1"/>
    <col min="4" max="4" width="5.85546875" customWidth="1"/>
    <col min="5" max="5" width="21.5703125" customWidth="1"/>
    <col min="6" max="6" width="3.85546875" customWidth="1"/>
    <col min="7" max="7" width="9.28515625" customWidth="1"/>
    <col min="10" max="10" width="4.28515625" customWidth="1"/>
    <col min="12" max="12" width="13.5703125" bestFit="1" customWidth="1"/>
    <col min="13" max="13" width="16.5703125" bestFit="1" customWidth="1"/>
    <col min="14" max="14" width="17.5703125" bestFit="1" customWidth="1"/>
    <col min="15" max="15" width="14.7109375" bestFit="1" customWidth="1"/>
    <col min="16" max="16" width="17.28515625" customWidth="1"/>
    <col min="17" max="17" width="18.140625" customWidth="1"/>
    <col min="18" max="18" width="13.85546875" customWidth="1"/>
  </cols>
  <sheetData>
    <row r="2" spans="2:23" x14ac:dyDescent="0.25">
      <c r="B2" s="90" t="s">
        <v>103</v>
      </c>
      <c r="C2" s="90"/>
      <c r="H2" s="90" t="s">
        <v>103</v>
      </c>
      <c r="I2" s="90"/>
    </row>
    <row r="3" spans="2:23" x14ac:dyDescent="0.25">
      <c r="B3" s="79" t="s">
        <v>21</v>
      </c>
      <c r="C3" s="79" t="s">
        <v>0</v>
      </c>
      <c r="H3" s="79" t="s">
        <v>21</v>
      </c>
      <c r="I3" s="79" t="s">
        <v>0</v>
      </c>
      <c r="K3" s="86"/>
      <c r="L3" s="89" t="s">
        <v>104</v>
      </c>
      <c r="M3" s="88"/>
      <c r="N3" s="88"/>
      <c r="O3" s="88"/>
      <c r="P3" s="88"/>
      <c r="Q3" s="88"/>
      <c r="R3" s="88"/>
      <c r="W3" s="3" t="s">
        <v>96</v>
      </c>
    </row>
    <row r="4" spans="2:23" ht="30" x14ac:dyDescent="0.25">
      <c r="B4" s="87" t="s">
        <v>95</v>
      </c>
      <c r="C4" s="87" t="s">
        <v>95</v>
      </c>
      <c r="D4" s="87" t="s">
        <v>94</v>
      </c>
      <c r="E4" s="87" t="s">
        <v>93</v>
      </c>
      <c r="H4" s="87" t="s">
        <v>92</v>
      </c>
      <c r="I4" s="87" t="s">
        <v>92</v>
      </c>
      <c r="K4" s="86"/>
      <c r="L4" s="85" t="s">
        <v>91</v>
      </c>
      <c r="M4" s="85" t="s">
        <v>90</v>
      </c>
      <c r="N4" s="85" t="s">
        <v>89</v>
      </c>
      <c r="O4" s="85" t="s">
        <v>88</v>
      </c>
      <c r="P4" s="85" t="s">
        <v>87</v>
      </c>
      <c r="Q4" s="85" t="s">
        <v>86</v>
      </c>
      <c r="R4" s="85" t="s">
        <v>85</v>
      </c>
    </row>
    <row r="5" spans="2:23" x14ac:dyDescent="0.25">
      <c r="B5" s="80">
        <v>134804</v>
      </c>
      <c r="C5" s="80">
        <v>1886</v>
      </c>
      <c r="D5">
        <v>91</v>
      </c>
      <c r="E5" t="s">
        <v>84</v>
      </c>
      <c r="G5" s="81" t="s">
        <v>102</v>
      </c>
      <c r="H5" s="64">
        <v>1481.3626373626373</v>
      </c>
      <c r="I5" s="64">
        <v>20.725274725274726</v>
      </c>
      <c r="K5" s="84" t="s">
        <v>0</v>
      </c>
      <c r="L5" s="91">
        <v>69.532608695652172</v>
      </c>
      <c r="M5" s="91">
        <v>275.72826086956519</v>
      </c>
      <c r="N5" s="91">
        <v>2317.7666666666669</v>
      </c>
      <c r="O5" s="91">
        <v>1288.2087912087911</v>
      </c>
      <c r="P5" s="91">
        <v>1386.5326086956522</v>
      </c>
      <c r="Q5" s="91">
        <v>842.9021739130435</v>
      </c>
      <c r="R5" s="91">
        <v>190.13333333333333</v>
      </c>
    </row>
    <row r="6" spans="2:23" x14ac:dyDescent="0.25">
      <c r="B6" s="80">
        <v>74301</v>
      </c>
      <c r="C6" s="80">
        <v>1132</v>
      </c>
      <c r="D6">
        <v>92</v>
      </c>
      <c r="E6" t="s">
        <v>83</v>
      </c>
      <c r="G6" s="81" t="s">
        <v>101</v>
      </c>
      <c r="H6" s="64">
        <v>807.61956521739125</v>
      </c>
      <c r="I6" s="64">
        <v>12.304347826086957</v>
      </c>
      <c r="K6" s="84" t="s">
        <v>21</v>
      </c>
      <c r="L6" s="91">
        <v>4484.195652173913</v>
      </c>
      <c r="M6" s="91">
        <v>15789.152173913044</v>
      </c>
      <c r="N6" s="91">
        <v>92913.755555555559</v>
      </c>
      <c r="O6" s="91">
        <v>42075.208791208788</v>
      </c>
      <c r="P6" s="91">
        <v>42056.836956521736</v>
      </c>
      <c r="Q6" s="91">
        <v>28457.543478260868</v>
      </c>
      <c r="R6" s="91">
        <v>5603.2666666666664</v>
      </c>
    </row>
    <row r="7" spans="2:23" x14ac:dyDescent="0.25">
      <c r="B7" s="80">
        <v>1795728</v>
      </c>
      <c r="C7" s="80">
        <v>30439</v>
      </c>
      <c r="D7">
        <v>92</v>
      </c>
      <c r="E7" t="s">
        <v>82</v>
      </c>
      <c r="G7" s="81" t="s">
        <v>100</v>
      </c>
      <c r="H7" s="64">
        <v>19518.782608695652</v>
      </c>
      <c r="I7" s="64">
        <v>330.85869565217394</v>
      </c>
    </row>
    <row r="8" spans="2:23" x14ac:dyDescent="0.25">
      <c r="B8" s="80">
        <v>1467742</v>
      </c>
      <c r="C8" s="80">
        <v>29923</v>
      </c>
      <c r="D8">
        <v>90</v>
      </c>
      <c r="E8" t="s">
        <v>81</v>
      </c>
      <c r="G8" s="81" t="s">
        <v>80</v>
      </c>
      <c r="H8" s="64">
        <v>16308.244444444445</v>
      </c>
      <c r="I8" s="64">
        <v>332.47777777777776</v>
      </c>
      <c r="L8" s="82" t="s">
        <v>104</v>
      </c>
    </row>
    <row r="9" spans="2:23" x14ac:dyDescent="0.25">
      <c r="B9" s="80">
        <v>677333</v>
      </c>
      <c r="C9" s="80">
        <v>9590</v>
      </c>
      <c r="D9">
        <v>91</v>
      </c>
      <c r="E9" t="s">
        <v>79</v>
      </c>
      <c r="G9" s="81" t="s">
        <v>78</v>
      </c>
      <c r="H9" s="64">
        <v>7443.2197802197807</v>
      </c>
      <c r="I9" s="64">
        <v>105.38461538461539</v>
      </c>
    </row>
    <row r="10" spans="2:23" x14ac:dyDescent="0.25">
      <c r="B10" s="80">
        <v>412546</v>
      </c>
      <c r="C10" s="80">
        <v>6447</v>
      </c>
      <c r="D10">
        <v>92</v>
      </c>
      <c r="E10" t="s">
        <v>77</v>
      </c>
      <c r="G10" s="81" t="s">
        <v>76</v>
      </c>
      <c r="H10" s="64">
        <v>4484.195652173913</v>
      </c>
      <c r="I10" s="64">
        <v>70.076086956521735</v>
      </c>
    </row>
    <row r="11" spans="2:23" x14ac:dyDescent="0.25">
      <c r="B11" s="80">
        <v>1452602</v>
      </c>
      <c r="C11" s="80">
        <v>25367</v>
      </c>
      <c r="D11">
        <v>92</v>
      </c>
      <c r="E11" t="s">
        <v>75</v>
      </c>
      <c r="G11" s="81" t="s">
        <v>74</v>
      </c>
      <c r="H11" s="64">
        <v>15789.152173913044</v>
      </c>
      <c r="I11" s="64">
        <v>275.72826086956519</v>
      </c>
    </row>
    <row r="12" spans="2:23" x14ac:dyDescent="0.25">
      <c r="B12" s="80">
        <v>8362238</v>
      </c>
      <c r="C12" s="80">
        <v>208599</v>
      </c>
      <c r="D12">
        <v>90</v>
      </c>
      <c r="E12" t="s">
        <v>73</v>
      </c>
      <c r="G12" s="81" t="s">
        <v>72</v>
      </c>
      <c r="H12" s="64">
        <v>92913.755555555559</v>
      </c>
      <c r="I12" s="64">
        <v>2317.7666666666669</v>
      </c>
    </row>
    <row r="13" spans="2:23" x14ac:dyDescent="0.25">
      <c r="B13" s="80">
        <v>3828844</v>
      </c>
      <c r="C13" s="80">
        <v>117227</v>
      </c>
      <c r="D13">
        <v>91</v>
      </c>
      <c r="E13" t="s">
        <v>71</v>
      </c>
      <c r="G13" s="81" t="s">
        <v>70</v>
      </c>
      <c r="H13" s="64">
        <v>42075.208791208788</v>
      </c>
      <c r="I13" s="64">
        <v>1288.2087912087911</v>
      </c>
    </row>
    <row r="14" spans="2:23" x14ac:dyDescent="0.25">
      <c r="B14" s="80">
        <v>3869229</v>
      </c>
      <c r="C14" s="80">
        <v>127561</v>
      </c>
      <c r="D14">
        <v>92</v>
      </c>
      <c r="E14" t="s">
        <v>69</v>
      </c>
      <c r="G14" s="81" t="s">
        <v>65</v>
      </c>
      <c r="H14" s="64">
        <v>42056.836956521736</v>
      </c>
      <c r="I14" s="64">
        <v>1386.5326086956522</v>
      </c>
    </row>
    <row r="15" spans="2:23" x14ac:dyDescent="0.25">
      <c r="B15" s="80">
        <v>2618094</v>
      </c>
      <c r="C15" s="80">
        <v>77547</v>
      </c>
      <c r="D15">
        <v>92</v>
      </c>
      <c r="E15" t="s">
        <v>68</v>
      </c>
      <c r="G15" s="81" t="s">
        <v>67</v>
      </c>
      <c r="H15" s="64">
        <v>28457.543478260868</v>
      </c>
      <c r="I15" s="64">
        <v>842.9021739130435</v>
      </c>
    </row>
    <row r="16" spans="2:23" x14ac:dyDescent="0.25">
      <c r="B16" s="80">
        <v>504294</v>
      </c>
      <c r="C16" s="80">
        <v>17112</v>
      </c>
      <c r="D16">
        <v>90</v>
      </c>
      <c r="E16" t="s">
        <v>66</v>
      </c>
      <c r="G16" s="81" t="s">
        <v>64</v>
      </c>
      <c r="H16" s="64">
        <v>5603.2666666666664</v>
      </c>
      <c r="I16" s="64">
        <v>190.13333333333333</v>
      </c>
    </row>
    <row r="20" spans="12:12" x14ac:dyDescent="0.25">
      <c r="L20" s="69" t="s">
        <v>106</v>
      </c>
    </row>
    <row r="95" spans="1:1" x14ac:dyDescent="0.25">
      <c r="A95" s="80"/>
    </row>
    <row r="187" spans="1:1" x14ac:dyDescent="0.25">
      <c r="A187" s="80"/>
    </row>
    <row r="279" spans="1:1" x14ac:dyDescent="0.25">
      <c r="A279" s="80"/>
    </row>
    <row r="368" spans="2:3" x14ac:dyDescent="0.25">
      <c r="B368" s="80"/>
      <c r="C368" s="80"/>
    </row>
    <row r="369" spans="1:1" x14ac:dyDescent="0.25">
      <c r="A369" s="80"/>
    </row>
    <row r="460" spans="1:1" x14ac:dyDescent="0.25">
      <c r="A460" s="80"/>
    </row>
    <row r="552" spans="1:1" x14ac:dyDescent="0.25">
      <c r="A552" s="80"/>
    </row>
    <row r="644" spans="1:1" x14ac:dyDescent="0.25">
      <c r="A644" s="80"/>
    </row>
    <row r="734" spans="1:1" x14ac:dyDescent="0.25">
      <c r="A734" s="80"/>
    </row>
    <row r="825" spans="1:1" x14ac:dyDescent="0.25">
      <c r="A825" s="80"/>
    </row>
    <row r="917" spans="1:1" x14ac:dyDescent="0.25">
      <c r="A917" s="80"/>
    </row>
  </sheetData>
  <mergeCells count="3">
    <mergeCell ref="L3:R3"/>
    <mergeCell ref="B2:C2"/>
    <mergeCell ref="H2:I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17"/>
  <sheetViews>
    <sheetView workbookViewId="0">
      <selection activeCell="J12" sqref="J12"/>
    </sheetView>
  </sheetViews>
  <sheetFormatPr defaultRowHeight="15" x14ac:dyDescent="0.25"/>
  <cols>
    <col min="2" max="2" width="11.28515625" customWidth="1"/>
    <col min="3" max="3" width="15" bestFit="1" customWidth="1"/>
    <col min="4" max="5" width="14" customWidth="1"/>
    <col min="6" max="6" width="11.5703125" customWidth="1"/>
    <col min="7" max="8" width="14" customWidth="1"/>
  </cols>
  <sheetData>
    <row r="2" spans="1:14" x14ac:dyDescent="0.25">
      <c r="B2" s="89" t="s">
        <v>104</v>
      </c>
      <c r="C2" s="88"/>
      <c r="D2" s="88"/>
      <c r="E2" s="88"/>
      <c r="F2" s="88"/>
      <c r="G2" s="88"/>
      <c r="H2" s="88"/>
      <c r="L2" s="94" t="s">
        <v>105</v>
      </c>
    </row>
    <row r="3" spans="1:14" ht="30" x14ac:dyDescent="0.25">
      <c r="A3" s="86"/>
      <c r="B3" s="85" t="s">
        <v>91</v>
      </c>
      <c r="C3" s="85" t="s">
        <v>90</v>
      </c>
      <c r="D3" s="85" t="s">
        <v>89</v>
      </c>
      <c r="E3" s="85" t="s">
        <v>88</v>
      </c>
      <c r="F3" s="85" t="s">
        <v>87</v>
      </c>
      <c r="G3" s="85" t="s">
        <v>86</v>
      </c>
      <c r="H3" s="85" t="s">
        <v>85</v>
      </c>
    </row>
    <row r="4" spans="1:14" x14ac:dyDescent="0.25">
      <c r="A4" s="84" t="s">
        <v>0</v>
      </c>
      <c r="B4" s="83">
        <v>69.532608695652172</v>
      </c>
      <c r="C4" s="83">
        <v>275.72826086956519</v>
      </c>
      <c r="D4" s="83">
        <v>2317.7666666666669</v>
      </c>
      <c r="E4" s="83">
        <v>1288.2087912087911</v>
      </c>
      <c r="F4" s="83">
        <v>1386.5326086956522</v>
      </c>
      <c r="G4" s="83">
        <v>842.9021739130435</v>
      </c>
      <c r="H4" s="83">
        <v>190.13333333333333</v>
      </c>
    </row>
    <row r="5" spans="1:14" x14ac:dyDescent="0.25">
      <c r="A5" s="84" t="s">
        <v>21</v>
      </c>
      <c r="B5" s="83">
        <v>4484.195652173913</v>
      </c>
      <c r="C5" s="83">
        <v>15789.152173913044</v>
      </c>
      <c r="D5" s="83">
        <v>92913.755555555559</v>
      </c>
      <c r="E5" s="83">
        <v>42075.208791208788</v>
      </c>
      <c r="F5" s="83">
        <v>42056.836956521736</v>
      </c>
      <c r="G5" s="83">
        <v>28457.543478260868</v>
      </c>
      <c r="H5" s="83">
        <v>5603.2666666666664</v>
      </c>
    </row>
    <row r="8" spans="1:14" x14ac:dyDescent="0.25">
      <c r="B8" s="88" t="s">
        <v>98</v>
      </c>
      <c r="C8" s="88"/>
      <c r="D8" s="88"/>
      <c r="E8" s="88"/>
      <c r="F8" s="88"/>
      <c r="G8" s="88"/>
      <c r="H8" s="88"/>
    </row>
    <row r="9" spans="1:14" ht="30" x14ac:dyDescent="0.25">
      <c r="A9" s="86"/>
      <c r="B9" s="85" t="s">
        <v>91</v>
      </c>
      <c r="C9" s="85" t="s">
        <v>90</v>
      </c>
      <c r="D9" s="85" t="s">
        <v>89</v>
      </c>
      <c r="E9" s="85" t="s">
        <v>88</v>
      </c>
      <c r="F9" s="85" t="s">
        <v>87</v>
      </c>
      <c r="G9" s="85" t="s">
        <v>86</v>
      </c>
      <c r="H9" s="85" t="s">
        <v>85</v>
      </c>
    </row>
    <row r="10" spans="1:14" x14ac:dyDescent="0.25">
      <c r="A10" s="84" t="s">
        <v>0</v>
      </c>
      <c r="B10" s="83">
        <v>5865.630434782609</v>
      </c>
      <c r="C10" s="83">
        <v>14042.380434782608</v>
      </c>
      <c r="D10" s="83">
        <v>21131.544444444444</v>
      </c>
      <c r="E10" s="83">
        <v>8739.0329670329666</v>
      </c>
      <c r="F10" s="83">
        <v>6667.858695652174</v>
      </c>
      <c r="G10" s="83">
        <v>4776.152173913043</v>
      </c>
      <c r="H10" s="83">
        <v>1790.2444444444445</v>
      </c>
      <c r="I10" s="64"/>
      <c r="J10" s="64"/>
      <c r="K10" s="64"/>
      <c r="L10" s="64"/>
      <c r="M10" s="64"/>
      <c r="N10" s="64"/>
    </row>
    <row r="11" spans="1:14" x14ac:dyDescent="0.25">
      <c r="A11" s="84" t="s">
        <v>21</v>
      </c>
      <c r="B11" s="83">
        <v>226983</v>
      </c>
      <c r="C11" s="83">
        <v>518173.52173913043</v>
      </c>
      <c r="D11" s="83">
        <v>675227.6555555556</v>
      </c>
      <c r="E11" s="83">
        <v>285590.49450549448</v>
      </c>
      <c r="F11" s="83">
        <v>216551.34782608695</v>
      </c>
      <c r="G11" s="83">
        <v>174106.67391304349</v>
      </c>
      <c r="H11" s="83">
        <v>80412.844444444447</v>
      </c>
      <c r="I11" s="64"/>
      <c r="J11" s="64"/>
      <c r="K11" s="64"/>
      <c r="L11" s="64"/>
      <c r="M11" s="64"/>
      <c r="N11" s="64"/>
    </row>
    <row r="12" spans="1:14" x14ac:dyDescent="0.25">
      <c r="J12" s="69" t="s">
        <v>106</v>
      </c>
    </row>
    <row r="14" spans="1:14" x14ac:dyDescent="0.25">
      <c r="A14" s="86"/>
      <c r="B14" s="89" t="s">
        <v>97</v>
      </c>
      <c r="C14" s="88"/>
      <c r="D14" s="88"/>
      <c r="E14" s="88"/>
      <c r="F14" s="88"/>
      <c r="G14" s="88"/>
      <c r="H14" s="88"/>
    </row>
    <row r="15" spans="1:14" ht="30" x14ac:dyDescent="0.25">
      <c r="A15" s="86"/>
      <c r="B15" s="85" t="s">
        <v>91</v>
      </c>
      <c r="C15" s="85" t="s">
        <v>90</v>
      </c>
      <c r="D15" s="85" t="s">
        <v>89</v>
      </c>
      <c r="E15" s="85" t="s">
        <v>88</v>
      </c>
      <c r="F15" s="85" t="s">
        <v>87</v>
      </c>
      <c r="G15" s="85" t="s">
        <v>86</v>
      </c>
      <c r="H15" s="85" t="s">
        <v>85</v>
      </c>
    </row>
    <row r="16" spans="1:14" x14ac:dyDescent="0.25">
      <c r="A16" s="84" t="s">
        <v>0</v>
      </c>
      <c r="B16" s="92">
        <f>B4/B10</f>
        <v>1.18542430295865E-2</v>
      </c>
      <c r="C16" s="92">
        <f>C4/C10</f>
        <v>1.963543589707864E-2</v>
      </c>
      <c r="D16" s="92">
        <f>D4/D10</f>
        <v>0.1096827859771516</v>
      </c>
      <c r="E16" s="92">
        <f>E4/E10</f>
        <v>0.14740862016065348</v>
      </c>
      <c r="F16" s="92">
        <f>F4/F10</f>
        <v>0.20794271024365754</v>
      </c>
      <c r="G16" s="92">
        <f>G4/G10</f>
        <v>0.17648143175104575</v>
      </c>
      <c r="H16" s="92">
        <f>H4/H10</f>
        <v>0.10620523578406424</v>
      </c>
    </row>
    <row r="17" spans="1:8" x14ac:dyDescent="0.25">
      <c r="A17" s="84" t="s">
        <v>21</v>
      </c>
      <c r="B17" s="92">
        <f>B5/B11</f>
        <v>1.9755645366278149E-2</v>
      </c>
      <c r="C17" s="92">
        <f>C5/C11</f>
        <v>3.0470781526852973E-2</v>
      </c>
      <c r="D17" s="92">
        <f>D5/D11</f>
        <v>0.13760359901003924</v>
      </c>
      <c r="E17" s="92">
        <f>E5/E11</f>
        <v>0.14732706305251103</v>
      </c>
      <c r="F17" s="92">
        <f>F5/F11</f>
        <v>0.19421184572952976</v>
      </c>
      <c r="G17" s="92">
        <f>G5/G11</f>
        <v>0.16344889508643312</v>
      </c>
      <c r="H17" s="92">
        <f>H5/H11</f>
        <v>6.9681239426094999E-2</v>
      </c>
    </row>
  </sheetData>
  <mergeCells count="3">
    <mergeCell ref="B2:H2"/>
    <mergeCell ref="B8:H8"/>
    <mergeCell ref="B14:H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Decessi x reg</vt:lpstr>
      <vt:lpstr>Tassi mortalità</vt:lpstr>
      <vt:lpstr>Decessi x provincia</vt:lpstr>
      <vt:lpstr>Tamponi</vt:lpstr>
      <vt:lpstr>Casi</vt:lpstr>
      <vt:lpstr>P su 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2023-04-20T15:30:57Z</dcterms:modified>
</cp:coreProperties>
</file>