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5"/>
  </bookViews>
  <sheets>
    <sheet name="4_Popres serie storica" sheetId="3" r:id="rId1"/>
    <sheet name="4_Mappa" sheetId="4" r:id="rId2"/>
    <sheet name="4_Tab indicatori" sheetId="5" r:id="rId3"/>
    <sheet name="5_Pop per cittadinanza" sheetId="6" r:id="rId4"/>
    <sheet name="5_Graf cittadinanza variaz eta" sheetId="7" r:id="rId5"/>
    <sheet name="6_Graf_Indicatori" sheetId="2"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6">#REF!</definedName>
    <definedName name="_at2">#REF!</definedName>
    <definedName name="_cl">'[3]Figura 3.5'!#REF!</definedName>
    <definedName name="_FFF">#REF!</definedName>
    <definedName name="_new">#REF!</definedName>
    <definedName name="_Order1" hidden="1">0</definedName>
    <definedName name="_tav6">#REF!</definedName>
    <definedName name="A">[4]A!$B$4:$AE$22</definedName>
    <definedName name="aaa">#REF!</definedName>
    <definedName name="AAAAA">#REF!</definedName>
    <definedName name="Accounts">#REF!</definedName>
    <definedName name="Aggreg_competitivita">#REF!</definedName>
    <definedName name="all">#REF!</definedName>
    <definedName name="AVAR37">'[5]1992'!#REF!</definedName>
    <definedName name="b">#REF!</definedName>
    <definedName name="base">'[6]OECD countries'!$A$1:$R$589</definedName>
    <definedName name="basenew">'[6]New countries'!$A$1:$K$253</definedName>
    <definedName name="bbbbbbb">#REF!</definedName>
    <definedName name="bbbbbbbbbbbbbb">'[7]lookup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[8]database!$A$1:$P$34958</definedName>
    <definedName name="descrittive">'[3]Figura 3.8'!#REF!</definedName>
    <definedName name="difficll">#REF!</definedName>
    <definedName name="ep_summ">[8]EP_calc!$A$9:$AS$137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'[8]lookup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'[9]0800Trimmed'!$F$35:$AU$154</definedName>
    <definedName name="ss">#REF!</definedName>
    <definedName name="SUP">#REF!</definedName>
    <definedName name="tav_1">#REF!</definedName>
    <definedName name="tav_2">#REF!</definedName>
    <definedName name="tav_3">#REF!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7" i="7" l="1"/>
  <c r="J37" i="7"/>
  <c r="P37" i="7" s="1"/>
  <c r="I37" i="7"/>
  <c r="D37" i="7"/>
  <c r="C37" i="7"/>
  <c r="P35" i="7"/>
  <c r="O35" i="7"/>
  <c r="N35" i="7"/>
  <c r="M35" i="7"/>
  <c r="T34" i="7"/>
  <c r="S34" i="7"/>
  <c r="O34" i="7"/>
  <c r="N34" i="7"/>
  <c r="M34" i="7"/>
  <c r="P33" i="7"/>
  <c r="O33" i="7"/>
  <c r="N33" i="7"/>
  <c r="N37" i="7" s="1"/>
  <c r="M33" i="7"/>
  <c r="P32" i="7"/>
  <c r="O32" i="7"/>
  <c r="N32" i="7"/>
  <c r="M32" i="7"/>
  <c r="P31" i="7"/>
  <c r="O31" i="7"/>
  <c r="N31" i="7"/>
  <c r="M31" i="7"/>
  <c r="P30" i="7"/>
  <c r="O30" i="7"/>
  <c r="N30" i="7"/>
  <c r="M30" i="7"/>
  <c r="P29" i="7"/>
  <c r="O29" i="7"/>
  <c r="N29" i="7"/>
  <c r="M29" i="7"/>
  <c r="P28" i="7"/>
  <c r="O28" i="7"/>
  <c r="N28" i="7"/>
  <c r="M28" i="7"/>
  <c r="P27" i="7"/>
  <c r="O27" i="7"/>
  <c r="N27" i="7"/>
  <c r="M27" i="7"/>
  <c r="P26" i="7"/>
  <c r="O26" i="7"/>
  <c r="N26" i="7"/>
  <c r="M26" i="7"/>
  <c r="P25" i="7"/>
  <c r="O25" i="7"/>
  <c r="N25" i="7"/>
  <c r="M25" i="7"/>
  <c r="P24" i="7"/>
  <c r="O24" i="7"/>
  <c r="N24" i="7"/>
  <c r="M24" i="7"/>
  <c r="J18" i="7"/>
  <c r="I18" i="7"/>
  <c r="D18" i="7"/>
  <c r="C18" i="7"/>
  <c r="M18" i="7" s="1"/>
  <c r="P16" i="7"/>
  <c r="O16" i="7"/>
  <c r="N16" i="7"/>
  <c r="M16" i="7"/>
  <c r="T15" i="7"/>
  <c r="S15" i="7"/>
  <c r="P15" i="7"/>
  <c r="O15" i="7"/>
  <c r="N15" i="7"/>
  <c r="M15" i="7"/>
  <c r="P14" i="7"/>
  <c r="O14" i="7"/>
  <c r="N14" i="7"/>
  <c r="V14" i="7" s="1"/>
  <c r="M14" i="7"/>
  <c r="U14" i="7" s="1"/>
  <c r="P13" i="7"/>
  <c r="O13" i="7"/>
  <c r="N13" i="7"/>
  <c r="M13" i="7"/>
  <c r="P12" i="7"/>
  <c r="O12" i="7"/>
  <c r="N12" i="7"/>
  <c r="M12" i="7"/>
  <c r="P11" i="7"/>
  <c r="O11" i="7"/>
  <c r="N11" i="7"/>
  <c r="M11" i="7"/>
  <c r="P10" i="7"/>
  <c r="O10" i="7"/>
  <c r="N10" i="7"/>
  <c r="M10" i="7"/>
  <c r="P9" i="7"/>
  <c r="O9" i="7"/>
  <c r="N9" i="7"/>
  <c r="M9" i="7"/>
  <c r="P8" i="7"/>
  <c r="O8" i="7"/>
  <c r="N8" i="7"/>
  <c r="M8" i="7"/>
  <c r="P7" i="7"/>
  <c r="O7" i="7"/>
  <c r="N7" i="7"/>
  <c r="M7" i="7"/>
  <c r="P6" i="7"/>
  <c r="O6" i="7"/>
  <c r="N6" i="7"/>
  <c r="M6" i="7"/>
  <c r="P5" i="7"/>
  <c r="O5" i="7"/>
  <c r="N5" i="7"/>
  <c r="M5" i="7"/>
  <c r="G46" i="6"/>
  <c r="F46" i="6"/>
  <c r="H46" i="6" s="1"/>
  <c r="I46" i="6" s="1"/>
  <c r="C46" i="6"/>
  <c r="B46" i="6"/>
  <c r="D46" i="6" s="1"/>
  <c r="E46" i="6" s="1"/>
  <c r="J45" i="6"/>
  <c r="H45" i="6"/>
  <c r="I45" i="6" s="1"/>
  <c r="D45" i="6"/>
  <c r="E45" i="6" s="1"/>
  <c r="J44" i="6"/>
  <c r="H44" i="6"/>
  <c r="I44" i="6" s="1"/>
  <c r="E44" i="6"/>
  <c r="D44" i="6"/>
  <c r="J43" i="6"/>
  <c r="H43" i="6"/>
  <c r="I43" i="6" s="1"/>
  <c r="D43" i="6"/>
  <c r="E43" i="6" s="1"/>
  <c r="J42" i="6"/>
  <c r="I42" i="6"/>
  <c r="H42" i="6"/>
  <c r="D42" i="6"/>
  <c r="E42" i="6" s="1"/>
  <c r="G40" i="6"/>
  <c r="F40" i="6"/>
  <c r="H40" i="6" s="1"/>
  <c r="I40" i="6" s="1"/>
  <c r="C40" i="6"/>
  <c r="B40" i="6"/>
  <c r="D40" i="6" s="1"/>
  <c r="E40" i="6" s="1"/>
  <c r="J39" i="6"/>
  <c r="H39" i="6"/>
  <c r="I39" i="6" s="1"/>
  <c r="E39" i="6"/>
  <c r="D39" i="6"/>
  <c r="J38" i="6"/>
  <c r="H38" i="6"/>
  <c r="I38" i="6" s="1"/>
  <c r="D38" i="6"/>
  <c r="E38" i="6" s="1"/>
  <c r="J37" i="6"/>
  <c r="I37" i="6"/>
  <c r="H37" i="6"/>
  <c r="D37" i="6"/>
  <c r="E37" i="6" s="1"/>
  <c r="J36" i="6"/>
  <c r="H36" i="6"/>
  <c r="I36" i="6" s="1"/>
  <c r="D36" i="6"/>
  <c r="E36" i="6" s="1"/>
  <c r="G34" i="6"/>
  <c r="H34" i="6" s="1"/>
  <c r="I34" i="6" s="1"/>
  <c r="F34" i="6"/>
  <c r="J34" i="6" s="1"/>
  <c r="C34" i="6"/>
  <c r="D34" i="6" s="1"/>
  <c r="E34" i="6" s="1"/>
  <c r="B34" i="6"/>
  <c r="J33" i="6"/>
  <c r="H33" i="6"/>
  <c r="I33" i="6" s="1"/>
  <c r="D33" i="6"/>
  <c r="E33" i="6" s="1"/>
  <c r="J32" i="6"/>
  <c r="I32" i="6"/>
  <c r="H32" i="6"/>
  <c r="D32" i="6"/>
  <c r="E32" i="6" s="1"/>
  <c r="J31" i="6"/>
  <c r="H31" i="6"/>
  <c r="I31" i="6" s="1"/>
  <c r="D31" i="6"/>
  <c r="E31" i="6" s="1"/>
  <c r="J30" i="6"/>
  <c r="H30" i="6"/>
  <c r="I30" i="6" s="1"/>
  <c r="E30" i="6"/>
  <c r="D30" i="6"/>
  <c r="O18" i="7" l="1"/>
  <c r="P18" i="7"/>
  <c r="O37" i="7"/>
  <c r="N18" i="7"/>
  <c r="J40" i="6"/>
  <c r="J46" i="6"/>
</calcChain>
</file>

<file path=xl/sharedStrings.xml><?xml version="1.0" encoding="utf-8"?>
<sst xmlns="http://schemas.openxmlformats.org/spreadsheetml/2006/main" count="460" uniqueCount="114">
  <si>
    <t>Italia</t>
  </si>
  <si>
    <t xml:space="preserve">2018  </t>
  </si>
  <si>
    <t xml:space="preserve">2019  </t>
  </si>
  <si>
    <t xml:space="preserve">2020  </t>
  </si>
  <si>
    <t>Indice di dipendenza strutturale:</t>
  </si>
  <si>
    <t>Indice di vecchiaia</t>
  </si>
  <si>
    <t>Indice dipendenza degli anziani</t>
  </si>
  <si>
    <t xml:space="preserve">Indice di struttura della popolazione attiva </t>
  </si>
  <si>
    <t>Abruzzo</t>
  </si>
  <si>
    <t>L'Aquila</t>
  </si>
  <si>
    <t>AQ</t>
  </si>
  <si>
    <t>Teramo</t>
  </si>
  <si>
    <t>TE</t>
  </si>
  <si>
    <t>Pescara</t>
  </si>
  <si>
    <t>PE</t>
  </si>
  <si>
    <t>Chieti</t>
  </si>
  <si>
    <t>CH</t>
  </si>
  <si>
    <t>Pop (fino a 14 anni + 65 anni e oltre)/pop (15-64 anni) *100</t>
  </si>
  <si>
    <t>Pop 65 anni e oltre / Pop fino a 14 anni *100</t>
  </si>
  <si>
    <t>Pop 65 anni e oltre / pop (15-64 anni)*100</t>
  </si>
  <si>
    <t>(pop 40-64 /pop 15-39) *100</t>
  </si>
  <si>
    <t xml:space="preserve">Popolazione residente - Serie storica  </t>
  </si>
  <si>
    <t xml:space="preserve">Frequenza: Annuale  </t>
  </si>
  <si>
    <t xml:space="preserve">Indicatore: Popolazione residente  </t>
  </si>
  <si>
    <t xml:space="preserve">Territorio: Abruzzo  </t>
  </si>
  <si>
    <t xml:space="preserve">Anno  </t>
  </si>
  <si>
    <t>ABRUZZO</t>
  </si>
  <si>
    <t>Popolazione residente in Abruzzo. Anni 1951-2020</t>
  </si>
  <si>
    <t>Indice di dipendenza strutturale in Italia e in Abruzzo. Anni 2018-2020</t>
  </si>
  <si>
    <t>Indice di vecchiaia in Italia e in Abruzzo. Anni 2018-2020</t>
  </si>
  <si>
    <t>Indice di dipendenza degli anziani in Italia e in Abruzzo. Anni 2018-2020</t>
  </si>
  <si>
    <t>Indice di struttura della popolazione attiva in Italia e in Abruzzo. Anni 2018-2020</t>
  </si>
  <si>
    <t>Fonte dati: Istat Censimento permanente della popolazione - Elaborazione Ufficio di statistica Regione Abruzzo</t>
  </si>
  <si>
    <t xml:space="preserve">Variazione percentuale di popolazione residente in Abruzzo 2020 / 2011 </t>
  </si>
  <si>
    <t>Indicatori di popolazione residente in Abruzzo. Anno 2019 e 2020</t>
  </si>
  <si>
    <t xml:space="preserve"> </t>
  </si>
  <si>
    <t>Territorio</t>
  </si>
  <si>
    <t>Tasso di natalità x 1.000 residenti</t>
  </si>
  <si>
    <t>Tasso di mortalità x 1.000 residenti</t>
  </si>
  <si>
    <t>Età media residenti 2020</t>
  </si>
  <si>
    <r>
      <t xml:space="preserve">Indice di vecchiaia 2020
</t>
    </r>
    <r>
      <rPr>
        <sz val="6"/>
        <color theme="1"/>
        <rFont val="Arial"/>
        <family val="2"/>
      </rPr>
      <t>pop &gt;= 65anni/ pop &lt;=14anni x100 residenti</t>
    </r>
  </si>
  <si>
    <r>
      <t xml:space="preserve">Indice di dipendenza 2020
</t>
    </r>
    <r>
      <rPr>
        <sz val="6"/>
        <color theme="1"/>
        <rFont val="Arial"/>
        <family val="2"/>
      </rPr>
      <t>pop &lt;=14anni+pop &gt;=65anni)/ pop 15-64 anni x100 residenti</t>
    </r>
  </si>
  <si>
    <t xml:space="preserve"> Residenti totali</t>
  </si>
  <si>
    <t xml:space="preserve">Residenti stranieri </t>
  </si>
  <si>
    <t xml:space="preserve">Cittadinanza - Abruzzo  </t>
  </si>
  <si>
    <t xml:space="preserve">Classe di età: Totale  </t>
  </si>
  <si>
    <t xml:space="preserve">Sesso  </t>
  </si>
  <si>
    <t xml:space="preserve">Maschi  </t>
  </si>
  <si>
    <t xml:space="preserve">Femmine  </t>
  </si>
  <si>
    <t xml:space="preserve">Totale  </t>
  </si>
  <si>
    <t xml:space="preserve">Cittadinanza  </t>
  </si>
  <si>
    <t xml:space="preserve">Italiano-a  </t>
  </si>
  <si>
    <t xml:space="preserve">Straniero-a/apolide  </t>
  </si>
  <si>
    <t xml:space="preserve">Territorio  </t>
  </si>
  <si>
    <t xml:space="preserve">  </t>
  </si>
  <si>
    <t xml:space="preserve">Anno:2018  </t>
  </si>
  <si>
    <t xml:space="preserve">Provincia di L'Aquila  </t>
  </si>
  <si>
    <t xml:space="preserve">Provincia di Teramo  </t>
  </si>
  <si>
    <t xml:space="preserve">Provincia di Pescara  </t>
  </si>
  <si>
    <t xml:space="preserve">Provincia di Chieti  </t>
  </si>
  <si>
    <t xml:space="preserve">Anno:2019  </t>
  </si>
  <si>
    <t xml:space="preserve">Anno:2020  </t>
  </si>
  <si>
    <t>Popolazione residente totale</t>
  </si>
  <si>
    <t xml:space="preserve">Popolazione residente con cittadinanza straniera </t>
  </si>
  <si>
    <t>Totale</t>
  </si>
  <si>
    <t>Popolazione residente totale al 31/12/2020</t>
  </si>
  <si>
    <t>Popolazione al 31/12/2019</t>
  </si>
  <si>
    <t>Variazione assoluta rispetto al 2019</t>
  </si>
  <si>
    <t>Variazione % rispetto al 2019</t>
  </si>
  <si>
    <t>Popolazione residente straniera al 31/12/2020</t>
  </si>
  <si>
    <t>Popolazione residente straniera al 31/12/2019</t>
  </si>
  <si>
    <t>Stranieri ogni 1.000 residenti al 2020</t>
  </si>
  <si>
    <t>Maschi</t>
  </si>
  <si>
    <t>Femmine</t>
  </si>
  <si>
    <t>di cui popolazione  straniera</t>
  </si>
  <si>
    <t>Residenti 
 al 31/12/2020</t>
  </si>
  <si>
    <t>Variazione assoluta 
2020/2019</t>
  </si>
  <si>
    <t>Variazione % 
2020 /2019</t>
  </si>
  <si>
    <t>Stranieri residenti 
al 31/12/2020</t>
  </si>
  <si>
    <t>Residenti al 31/12/2020</t>
  </si>
  <si>
    <t>Variazione assoluta 2020/2019</t>
  </si>
  <si>
    <t>Variazione percentuale 2020/2019</t>
  </si>
  <si>
    <t>Stranieri 
ogni 1.000 residenti
 al 2020</t>
  </si>
  <si>
    <t xml:space="preserve">Totali </t>
  </si>
  <si>
    <t xml:space="preserve">di cui 
stranieri  </t>
  </si>
  <si>
    <t>Totali</t>
  </si>
  <si>
    <t>di cui 
 stranieri</t>
  </si>
  <si>
    <t>di cui  
stranieri</t>
  </si>
  <si>
    <t>Variazione Italia 2020/2019</t>
  </si>
  <si>
    <t>Cittadinanza 2019</t>
  </si>
  <si>
    <t>Cittadinanza 2020</t>
  </si>
  <si>
    <t>Variaz assoluta</t>
  </si>
  <si>
    <t>%</t>
  </si>
  <si>
    <t>Variazione assoluta di popolazione residente in Italia per cittadinanza e fascia di età nel 2020/2019.</t>
  </si>
  <si>
    <t xml:space="preserve">Italiana </t>
  </si>
  <si>
    <t>Straniera</t>
  </si>
  <si>
    <t xml:space="preserve">0-9 anni  </t>
  </si>
  <si>
    <t xml:space="preserve">10-19 anni  </t>
  </si>
  <si>
    <t xml:space="preserve">20-29 anni  </t>
  </si>
  <si>
    <t xml:space="preserve">30-39 anni  </t>
  </si>
  <si>
    <t xml:space="preserve">40-49 anni  </t>
  </si>
  <si>
    <t xml:space="preserve">50-59 anni  </t>
  </si>
  <si>
    <t xml:space="preserve">60-69 anni  </t>
  </si>
  <si>
    <t xml:space="preserve">70-79 anni  </t>
  </si>
  <si>
    <t xml:space="preserve">80-89 anni  </t>
  </si>
  <si>
    <t xml:space="preserve">90-99 anni  </t>
  </si>
  <si>
    <t>90 e più</t>
  </si>
  <si>
    <t xml:space="preserve">100 anni e più  </t>
  </si>
  <si>
    <t>90 +</t>
  </si>
  <si>
    <t>Variazione percentuale di popolazione residente per cittadinanza e fascia di età nel 2020/2019.</t>
  </si>
  <si>
    <t>Variazione Abruzzo 2020/2019</t>
  </si>
  <si>
    <t>Variazione assoluta di popolazione residente in Abruzzo per cittadinanza e fascia di età nel 2020/2019.</t>
  </si>
  <si>
    <t>Variazione % di popolazione residente in Abruzzo per cittadinanza e fascia di età nel 2020/2019.</t>
  </si>
  <si>
    <t>Popolazione residente per cittadinanza. Censimento permanente della popolazione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</si>
</sst>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9" formatCode="#,##0.0"/>
  </numFmts>
  <fonts count="34" x14ac:knownFonts="1">
    <font>
      <sz val="11"/>
      <color theme="1"/>
      <name val="Calibri"/>
      <family val="2"/>
      <scheme val="minor"/>
    </font>
    <font>
      <b/>
      <sz val="11"/>
      <color theme="1"/>
      <name val="Calibri"/>
      <family val="2"/>
      <scheme val="minor"/>
    </font>
    <font>
      <sz val="11"/>
      <color indexed="8"/>
      <name val="Calibri"/>
      <family val="2"/>
      <scheme val="minor"/>
    </font>
    <font>
      <sz val="11"/>
      <name val="Calibri"/>
      <family val="2"/>
      <scheme val="minor"/>
    </font>
    <font>
      <sz val="11"/>
      <color theme="4" tint="-0.249977111117893"/>
      <name val="Calibri"/>
      <family val="2"/>
      <scheme val="minor"/>
    </font>
    <font>
      <sz val="11"/>
      <color rgb="FFCC00FF"/>
      <name val="Calibri"/>
      <family val="2"/>
      <scheme val="minor"/>
    </font>
    <font>
      <sz val="8"/>
      <color indexed="8"/>
      <name val="Calibri"/>
      <family val="2"/>
      <scheme val="minor"/>
    </font>
    <font>
      <b/>
      <sz val="11"/>
      <name val="Calibri"/>
      <family val="2"/>
    </font>
    <font>
      <b/>
      <sz val="10"/>
      <color rgb="FF0070C0"/>
      <name val="Times"/>
      <family val="1"/>
    </font>
    <font>
      <b/>
      <sz val="9"/>
      <color rgb="FF0070C0"/>
      <name val="Times New Roman"/>
      <family val="1"/>
    </font>
    <font>
      <b/>
      <sz val="8"/>
      <color theme="1"/>
      <name val="Arial"/>
      <family val="2"/>
    </font>
    <font>
      <sz val="6"/>
      <color theme="1"/>
      <name val="Arial"/>
      <family val="2"/>
    </font>
    <font>
      <sz val="8"/>
      <color theme="1"/>
      <name val="Arial"/>
      <family val="2"/>
    </font>
    <font>
      <sz val="11"/>
      <color rgb="FF0070C0"/>
      <name val="Calibri"/>
      <family val="2"/>
      <scheme val="minor"/>
    </font>
    <font>
      <sz val="11"/>
      <color rgb="FFFF00FF"/>
      <name val="Calibri"/>
      <family val="2"/>
      <scheme val="minor"/>
    </font>
    <font>
      <b/>
      <sz val="11"/>
      <color indexed="8"/>
      <name val="Calibri"/>
      <family val="2"/>
      <scheme val="minor"/>
    </font>
    <font>
      <b/>
      <sz val="10"/>
      <color indexed="8"/>
      <name val="Calibri"/>
      <family val="2"/>
      <scheme val="minor"/>
    </font>
    <font>
      <b/>
      <sz val="10"/>
      <color theme="0" tint="-0.249977111117893"/>
      <name val="Calibri"/>
      <family val="2"/>
      <scheme val="minor"/>
    </font>
    <font>
      <sz val="10"/>
      <color indexed="8"/>
      <name val="Calibri"/>
      <family val="2"/>
      <scheme val="minor"/>
    </font>
    <font>
      <sz val="10"/>
      <color theme="0" tint="-0.249977111117893"/>
      <name val="Calibri"/>
      <family val="2"/>
      <scheme val="minor"/>
    </font>
    <font>
      <b/>
      <sz val="11"/>
      <color rgb="FF0070C0"/>
      <name val="Calibri"/>
      <family val="2"/>
      <scheme val="minor"/>
    </font>
    <font>
      <sz val="11"/>
      <color theme="0" tint="-0.249977111117893"/>
      <name val="Calibri"/>
      <family val="2"/>
      <scheme val="minor"/>
    </font>
    <font>
      <b/>
      <sz val="10"/>
      <color rgb="FF0070C0"/>
      <name val="Calibri"/>
      <family val="2"/>
      <scheme val="minor"/>
    </font>
    <font>
      <b/>
      <sz val="11"/>
      <color rgb="FFFF00FF"/>
      <name val="Calibri"/>
      <family val="2"/>
      <scheme val="minor"/>
    </font>
    <font>
      <sz val="8"/>
      <color indexed="8"/>
      <name val="Arial"/>
      <family val="2"/>
    </font>
    <font>
      <b/>
      <sz val="8"/>
      <color indexed="8"/>
      <name val="Arial"/>
      <family val="2"/>
    </font>
    <font>
      <b/>
      <sz val="8"/>
      <name val="Arial"/>
      <family val="2"/>
    </font>
    <font>
      <b/>
      <sz val="8"/>
      <color theme="8" tint="-0.249977111117893"/>
      <name val="Arial"/>
      <family val="2"/>
    </font>
    <font>
      <sz val="8"/>
      <name val="Arial"/>
      <family val="2"/>
    </font>
    <font>
      <sz val="11"/>
      <color theme="0" tint="-0.499984740745262"/>
      <name val="Calibri"/>
      <family val="2"/>
      <scheme val="minor"/>
    </font>
    <font>
      <b/>
      <sz val="11"/>
      <color rgb="FF00B050"/>
      <name val="Calibri"/>
      <family val="2"/>
      <scheme val="minor"/>
    </font>
    <font>
      <sz val="11"/>
      <color rgb="FF00B050"/>
      <name val="Calibri"/>
      <family val="2"/>
      <scheme val="minor"/>
    </font>
    <font>
      <b/>
      <sz val="10"/>
      <color rgb="FF00B050"/>
      <name val="Calibri"/>
      <family val="2"/>
      <scheme val="minor"/>
    </font>
    <font>
      <b/>
      <sz val="14"/>
      <color theme="1"/>
      <name val="Calibri"/>
      <family val="2"/>
      <scheme val="minor"/>
    </font>
  </fonts>
  <fills count="14">
    <fill>
      <patternFill patternType="none"/>
    </fill>
    <fill>
      <patternFill patternType="gray125"/>
    </fill>
    <fill>
      <patternFill patternType="solid">
        <fgColor indexed="22"/>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55"/>
      </patternFill>
    </fill>
    <fill>
      <patternFill patternType="solid">
        <fgColor indexed="55"/>
      </patternFill>
    </fill>
    <fill>
      <patternFill patternType="solid">
        <fgColor theme="8" tint="0.79998168889431442"/>
        <bgColor indexed="64"/>
      </patternFill>
    </fill>
    <fill>
      <patternFill patternType="solid">
        <fgColor indexed="23"/>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theme="8"/>
      </left>
      <right/>
      <top/>
      <bottom/>
      <diagonal/>
    </border>
    <border>
      <left/>
      <right style="thin">
        <color theme="8"/>
      </right>
      <top/>
      <bottom/>
      <diagonal/>
    </border>
    <border>
      <left/>
      <right/>
      <top/>
      <bottom style="medium">
        <color theme="8"/>
      </bottom>
      <diagonal/>
    </border>
    <border>
      <left style="thin">
        <color theme="8"/>
      </left>
      <right/>
      <top/>
      <bottom style="medium">
        <color theme="8"/>
      </bottom>
      <diagonal/>
    </border>
    <border>
      <left/>
      <right style="thin">
        <color theme="8"/>
      </right>
      <top/>
      <bottom style="medium">
        <color theme="8"/>
      </bottom>
      <diagonal/>
    </border>
    <border>
      <left/>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top/>
      <bottom style="thin">
        <color theme="8"/>
      </bottom>
      <diagonal/>
    </border>
    <border>
      <left/>
      <right/>
      <top/>
      <bottom style="thin">
        <color theme="8"/>
      </bottom>
      <diagonal/>
    </border>
    <border>
      <left/>
      <right/>
      <top style="thin">
        <color theme="8"/>
      </top>
      <bottom style="medium">
        <color theme="8"/>
      </bottom>
      <diagonal/>
    </border>
    <border>
      <left style="thin">
        <color theme="8"/>
      </left>
      <right/>
      <top style="medium">
        <color theme="8"/>
      </top>
      <bottom/>
      <diagonal/>
    </border>
    <border>
      <left/>
      <right/>
      <top style="medium">
        <color theme="8"/>
      </top>
      <bottom/>
      <diagonal/>
    </border>
    <border>
      <left/>
      <right style="thin">
        <color theme="8"/>
      </right>
      <top/>
      <bottom style="thin">
        <color theme="8"/>
      </bottom>
      <diagonal/>
    </border>
    <border>
      <left/>
      <right style="thin">
        <color theme="8"/>
      </right>
      <top style="medium">
        <color theme="8"/>
      </top>
      <bottom style="thin">
        <color theme="8"/>
      </bottom>
      <diagonal/>
    </border>
    <border>
      <left style="thin">
        <color theme="8"/>
      </left>
      <right/>
      <top style="medium">
        <color theme="8"/>
      </top>
      <bottom style="thin">
        <color theme="8"/>
      </bottom>
      <diagonal/>
    </border>
    <border>
      <left/>
      <right/>
      <top style="medium">
        <color theme="8"/>
      </top>
      <bottom style="thin">
        <color theme="8"/>
      </bottom>
      <diagonal/>
    </border>
    <border>
      <left style="thin">
        <color indexed="64"/>
      </left>
      <right/>
      <top/>
      <bottom/>
      <diagonal/>
    </border>
    <border>
      <left style="thin">
        <color indexed="64"/>
      </left>
      <right/>
      <top/>
      <bottom style="thin">
        <color theme="8"/>
      </bottom>
      <diagonal/>
    </border>
    <border>
      <left style="thin">
        <color indexed="64"/>
      </left>
      <right/>
      <top style="thin">
        <color theme="8"/>
      </top>
      <bottom style="medium">
        <color theme="8"/>
      </bottom>
      <diagonal/>
    </border>
    <border>
      <left style="thin">
        <color indexed="64"/>
      </left>
      <right/>
      <top style="medium">
        <color theme="8"/>
      </top>
      <bottom/>
      <diagonal/>
    </border>
  </borders>
  <cellStyleXfs count="2">
    <xf numFmtId="0" fontId="0" fillId="0" borderId="0"/>
    <xf numFmtId="0" fontId="2" fillId="0" borderId="0"/>
  </cellStyleXfs>
  <cellXfs count="193">
    <xf numFmtId="0" fontId="0" fillId="0" borderId="0" xfId="0"/>
    <xf numFmtId="0" fontId="2" fillId="0" borderId="0" xfId="1"/>
    <xf numFmtId="0" fontId="2" fillId="2" borderId="1" xfId="1" applyFill="1" applyBorder="1" applyAlignment="1">
      <alignment horizontal="left" vertical="top" wrapText="1"/>
    </xf>
    <xf numFmtId="0" fontId="0" fillId="3" borderId="0" xfId="1" applyFont="1" applyFill="1"/>
    <xf numFmtId="164" fontId="3" fillId="0" borderId="0" xfId="1" applyNumberFormat="1" applyFont="1"/>
    <xf numFmtId="0" fontId="2" fillId="4" borderId="0" xfId="1" applyFill="1"/>
    <xf numFmtId="0" fontId="2" fillId="5" borderId="0" xfId="1" applyFill="1"/>
    <xf numFmtId="0" fontId="2" fillId="6" borderId="0" xfId="1" applyFill="1"/>
    <xf numFmtId="3" fontId="2" fillId="0" borderId="0" xfId="1" applyNumberFormat="1"/>
    <xf numFmtId="164" fontId="4" fillId="0" borderId="0" xfId="1" applyNumberFormat="1" applyFont="1"/>
    <xf numFmtId="164" fontId="5" fillId="0" borderId="0" xfId="1" applyNumberFormat="1" applyFont="1"/>
    <xf numFmtId="164" fontId="2" fillId="3" borderId="0" xfId="1" applyNumberFormat="1" applyFill="1"/>
    <xf numFmtId="164" fontId="2" fillId="7" borderId="0" xfId="1" applyNumberFormat="1" applyFill="1"/>
    <xf numFmtId="164" fontId="2" fillId="5" borderId="0" xfId="1" applyNumberFormat="1" applyFill="1"/>
    <xf numFmtId="164" fontId="2" fillId="6" borderId="0" xfId="1" applyNumberFormat="1" applyFill="1"/>
    <xf numFmtId="0" fontId="2" fillId="0" borderId="0" xfId="1" applyFill="1"/>
    <xf numFmtId="0" fontId="2" fillId="3" borderId="0" xfId="1" applyFill="1"/>
    <xf numFmtId="0" fontId="6" fillId="0" borderId="0" xfId="1" applyFont="1"/>
    <xf numFmtId="0" fontId="0" fillId="0" borderId="0" xfId="1" applyFont="1" applyFill="1"/>
    <xf numFmtId="0" fontId="7" fillId="0" borderId="0" xfId="1" applyFont="1" applyAlignment="1">
      <alignment horizontal="left" vertical="top"/>
    </xf>
    <xf numFmtId="0" fontId="2" fillId="0" borderId="0" xfId="1" applyAlignment="1">
      <alignment horizontal="left" vertical="top"/>
    </xf>
    <xf numFmtId="0" fontId="2" fillId="8" borderId="1" xfId="1" applyFill="1" applyBorder="1" applyAlignment="1">
      <alignment horizontal="left"/>
    </xf>
    <xf numFmtId="0" fontId="2" fillId="0" borderId="1" xfId="1" applyNumberFormat="1" applyBorder="1" applyAlignment="1">
      <alignment horizontal="right"/>
    </xf>
    <xf numFmtId="3" fontId="2" fillId="0" borderId="1" xfId="1" applyNumberFormat="1" applyBorder="1" applyAlignment="1">
      <alignment horizontal="right"/>
    </xf>
    <xf numFmtId="0" fontId="8" fillId="0" borderId="0" xfId="1" applyFont="1"/>
    <xf numFmtId="0" fontId="9" fillId="0" borderId="0" xfId="0" applyFont="1" applyAlignment="1">
      <alignment horizontal="left" vertical="center" readingOrder="1"/>
    </xf>
    <xf numFmtId="0" fontId="1" fillId="0" borderId="0" xfId="0" applyFont="1"/>
    <xf numFmtId="0" fontId="10" fillId="9" borderId="0"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0" xfId="0" applyFont="1" applyFill="1" applyBorder="1" applyAlignment="1">
      <alignment horizontal="center" vertical="center"/>
    </xf>
    <xf numFmtId="0" fontId="10" fillId="9" borderId="3" xfId="0" applyFont="1" applyFill="1" applyBorder="1" applyAlignment="1">
      <alignment horizontal="center" vertical="center"/>
    </xf>
    <xf numFmtId="0" fontId="10" fillId="9" borderId="4" xfId="0" applyFont="1" applyFill="1" applyBorder="1" applyAlignment="1">
      <alignment horizontal="center" vertical="center" wrapText="1"/>
    </xf>
    <xf numFmtId="0" fontId="10" fillId="9" borderId="5" xfId="0" applyFont="1" applyFill="1" applyBorder="1" applyAlignment="1">
      <alignment vertical="center"/>
    </xf>
    <xf numFmtId="0" fontId="10" fillId="9" borderId="6" xfId="0" applyFont="1" applyFill="1" applyBorder="1" applyAlignment="1">
      <alignment vertical="center"/>
    </xf>
    <xf numFmtId="0" fontId="10" fillId="9" borderId="4" xfId="0" applyFont="1" applyFill="1" applyBorder="1" applyAlignment="1">
      <alignment horizontal="right" vertical="center" wrapText="1"/>
    </xf>
    <xf numFmtId="0" fontId="10" fillId="9" borderId="6" xfId="0" applyFont="1" applyFill="1" applyBorder="1" applyAlignment="1">
      <alignment horizontal="right" vertical="center" wrapText="1"/>
    </xf>
    <xf numFmtId="0" fontId="12" fillId="0" borderId="0" xfId="0" applyFont="1"/>
    <xf numFmtId="164" fontId="12" fillId="0" borderId="2" xfId="0" applyNumberFormat="1" applyFont="1" applyBorder="1"/>
    <xf numFmtId="164" fontId="12" fillId="0" borderId="3" xfId="0" applyNumberFormat="1" applyFont="1" applyBorder="1"/>
    <xf numFmtId="164" fontId="12" fillId="0" borderId="0" xfId="0" applyNumberFormat="1" applyFont="1" applyAlignment="1">
      <alignment wrapText="1"/>
    </xf>
    <xf numFmtId="164" fontId="12" fillId="0" borderId="0" xfId="0" applyNumberFormat="1" applyFont="1"/>
    <xf numFmtId="0" fontId="12" fillId="9" borderId="7" xfId="0" applyFont="1" applyFill="1" applyBorder="1"/>
    <xf numFmtId="164" fontId="12" fillId="9" borderId="8" xfId="0" applyNumberFormat="1" applyFont="1" applyFill="1" applyBorder="1"/>
    <xf numFmtId="164" fontId="12" fillId="9" borderId="9" xfId="0" applyNumberFormat="1" applyFont="1" applyFill="1" applyBorder="1"/>
    <xf numFmtId="164" fontId="12" fillId="9" borderId="7" xfId="0" applyNumberFormat="1" applyFont="1" applyFill="1" applyBorder="1"/>
    <xf numFmtId="0" fontId="10" fillId="0" borderId="0" xfId="0" applyFont="1"/>
    <xf numFmtId="164" fontId="10" fillId="0" borderId="2" xfId="0" applyNumberFormat="1" applyFont="1" applyBorder="1"/>
    <xf numFmtId="164" fontId="10" fillId="0" borderId="3" xfId="0" applyNumberFormat="1" applyFont="1" applyBorder="1"/>
    <xf numFmtId="164" fontId="10" fillId="0" borderId="0" xfId="0" applyNumberFormat="1" applyFont="1"/>
    <xf numFmtId="0" fontId="10" fillId="9" borderId="7" xfId="0" applyFont="1" applyFill="1" applyBorder="1"/>
    <xf numFmtId="164" fontId="10" fillId="9" borderId="8" xfId="0" applyNumberFormat="1" applyFont="1" applyFill="1" applyBorder="1"/>
    <xf numFmtId="164" fontId="10" fillId="9" borderId="9" xfId="0" applyNumberFormat="1" applyFont="1" applyFill="1" applyBorder="1"/>
    <xf numFmtId="164" fontId="10" fillId="9" borderId="7" xfId="0" applyNumberFormat="1" applyFont="1" applyFill="1" applyBorder="1"/>
    <xf numFmtId="0" fontId="2" fillId="2" borderId="1" xfId="1" applyFill="1" applyBorder="1" applyAlignment="1">
      <alignment horizontal="left" vertical="top" wrapText="1"/>
    </xf>
    <xf numFmtId="0" fontId="2" fillId="10" borderId="1" xfId="1" applyFill="1" applyBorder="1" applyAlignment="1">
      <alignment horizontal="left"/>
    </xf>
    <xf numFmtId="3" fontId="13" fillId="0" borderId="1" xfId="1" applyNumberFormat="1" applyFont="1" applyBorder="1" applyAlignment="1">
      <alignment horizontal="right"/>
    </xf>
    <xf numFmtId="3" fontId="14" fillId="0" borderId="1" xfId="1" applyNumberFormat="1" applyFont="1" applyBorder="1" applyAlignment="1">
      <alignment horizontal="right"/>
    </xf>
    <xf numFmtId="3" fontId="13" fillId="11" borderId="1" xfId="1" applyNumberFormat="1" applyFont="1" applyFill="1" applyBorder="1" applyAlignment="1">
      <alignment horizontal="right"/>
    </xf>
    <xf numFmtId="3" fontId="2" fillId="11" borderId="1" xfId="1" applyNumberFormat="1" applyFill="1" applyBorder="1" applyAlignment="1">
      <alignment horizontal="right"/>
    </xf>
    <xf numFmtId="0" fontId="15" fillId="3" borderId="0" xfId="1" applyFont="1" applyFill="1"/>
    <xf numFmtId="0" fontId="15" fillId="5" borderId="0" xfId="1" applyFont="1" applyFill="1"/>
    <xf numFmtId="0" fontId="16" fillId="0" borderId="0" xfId="1" applyFont="1" applyAlignment="1">
      <alignment wrapText="1"/>
    </xf>
    <xf numFmtId="0" fontId="16" fillId="0" borderId="0" xfId="1" applyFont="1" applyAlignment="1">
      <alignment horizontal="right" wrapText="1"/>
    </xf>
    <xf numFmtId="0" fontId="17" fillId="0" borderId="0" xfId="1" applyFont="1" applyAlignment="1">
      <alignment horizontal="right" wrapText="1"/>
    </xf>
    <xf numFmtId="0" fontId="16" fillId="0" borderId="0" xfId="1" applyFont="1" applyAlignment="1">
      <alignment horizontal="right" vertical="center" wrapText="1"/>
    </xf>
    <xf numFmtId="0" fontId="2" fillId="0" borderId="0" xfId="1" applyAlignment="1">
      <alignment wrapText="1"/>
    </xf>
    <xf numFmtId="0" fontId="18" fillId="0" borderId="0" xfId="1" applyFont="1" applyBorder="1"/>
    <xf numFmtId="3" fontId="18" fillId="0" borderId="0" xfId="1" applyNumberFormat="1" applyFont="1" applyBorder="1" applyAlignment="1">
      <alignment horizontal="right"/>
    </xf>
    <xf numFmtId="3" fontId="19" fillId="0" borderId="0" xfId="1" applyNumberFormat="1" applyFont="1" applyBorder="1" applyAlignment="1">
      <alignment horizontal="right"/>
    </xf>
    <xf numFmtId="3" fontId="18" fillId="0" borderId="0" xfId="1" applyNumberFormat="1" applyFont="1"/>
    <xf numFmtId="164" fontId="2" fillId="0" borderId="0" xfId="1" applyNumberFormat="1"/>
    <xf numFmtId="0" fontId="16" fillId="0" borderId="0" xfId="1" applyFont="1" applyBorder="1"/>
    <xf numFmtId="3" fontId="16" fillId="0" borderId="0" xfId="1" applyNumberFormat="1" applyFont="1" applyBorder="1"/>
    <xf numFmtId="3" fontId="17" fillId="0" borderId="0" xfId="1" applyNumberFormat="1" applyFont="1" applyBorder="1"/>
    <xf numFmtId="3" fontId="16" fillId="0" borderId="0" xfId="1" applyNumberFormat="1" applyFont="1"/>
    <xf numFmtId="0" fontId="20" fillId="0" borderId="0" xfId="1" applyFont="1"/>
    <xf numFmtId="3" fontId="13" fillId="0" borderId="0" xfId="1" applyNumberFormat="1" applyFont="1" applyBorder="1" applyAlignment="1">
      <alignment horizontal="right"/>
    </xf>
    <xf numFmtId="3" fontId="21" fillId="0" borderId="0" xfId="1" applyNumberFormat="1" applyFont="1" applyBorder="1" applyAlignment="1">
      <alignment horizontal="right"/>
    </xf>
    <xf numFmtId="3" fontId="22" fillId="0" borderId="0" xfId="1" applyNumberFormat="1" applyFont="1" applyBorder="1"/>
    <xf numFmtId="0" fontId="23" fillId="0" borderId="0" xfId="1" applyFont="1"/>
    <xf numFmtId="3" fontId="14" fillId="0" borderId="0" xfId="1" applyNumberFormat="1" applyFont="1" applyBorder="1" applyAlignment="1">
      <alignment horizontal="right"/>
    </xf>
    <xf numFmtId="3" fontId="2" fillId="0" borderId="0" xfId="1" applyNumberFormat="1" applyBorder="1"/>
    <xf numFmtId="0" fontId="24" fillId="9" borderId="3" xfId="1" applyFont="1" applyFill="1" applyBorder="1" applyAlignment="1">
      <alignment vertical="center"/>
    </xf>
    <xf numFmtId="0" fontId="25" fillId="9" borderId="10" xfId="1" applyFont="1" applyFill="1" applyBorder="1" applyAlignment="1">
      <alignment horizontal="center" vertical="center"/>
    </xf>
    <xf numFmtId="0" fontId="25" fillId="9" borderId="11" xfId="1" applyFont="1" applyFill="1" applyBorder="1" applyAlignment="1">
      <alignment horizontal="center" vertical="center"/>
    </xf>
    <xf numFmtId="0" fontId="25" fillId="9" borderId="6" xfId="1" applyFont="1" applyFill="1" applyBorder="1" applyAlignment="1">
      <alignment vertical="center" wrapText="1"/>
    </xf>
    <xf numFmtId="0" fontId="25" fillId="9" borderId="4" xfId="1" applyFont="1" applyFill="1" applyBorder="1" applyAlignment="1">
      <alignment horizontal="right" vertical="center" wrapText="1"/>
    </xf>
    <xf numFmtId="0" fontId="25" fillId="9" borderId="12" xfId="1" applyFont="1" applyFill="1" applyBorder="1" applyAlignment="1">
      <alignment horizontal="right" vertical="center" wrapText="1"/>
    </xf>
    <xf numFmtId="0" fontId="26" fillId="9" borderId="12" xfId="1" applyFont="1" applyFill="1" applyBorder="1" applyAlignment="1">
      <alignment horizontal="right" vertical="center" wrapText="1"/>
    </xf>
    <xf numFmtId="0" fontId="25" fillId="9" borderId="3" xfId="1" applyFont="1" applyFill="1" applyBorder="1" applyAlignment="1">
      <alignment vertical="center" wrapText="1"/>
    </xf>
    <xf numFmtId="0" fontId="27" fillId="9" borderId="13" xfId="1" applyFont="1" applyFill="1" applyBorder="1" applyAlignment="1">
      <alignment vertical="center" wrapText="1"/>
    </xf>
    <xf numFmtId="0" fontId="27" fillId="9" borderId="14" xfId="1" applyFont="1" applyFill="1" applyBorder="1" applyAlignment="1">
      <alignment vertical="center" wrapText="1"/>
    </xf>
    <xf numFmtId="0" fontId="26" fillId="9" borderId="14" xfId="1" applyFont="1" applyFill="1" applyBorder="1" applyAlignment="1">
      <alignment vertical="center" wrapText="1"/>
    </xf>
    <xf numFmtId="0" fontId="24" fillId="0" borderId="3" xfId="1" applyFont="1" applyBorder="1" applyAlignment="1">
      <alignment vertical="center"/>
    </xf>
    <xf numFmtId="3" fontId="24" fillId="0" borderId="0" xfId="1" applyNumberFormat="1" applyFont="1" applyBorder="1" applyAlignment="1">
      <alignment horizontal="right" vertical="center"/>
    </xf>
    <xf numFmtId="3" fontId="24" fillId="0" borderId="0" xfId="1" applyNumberFormat="1" applyFont="1" applyBorder="1" applyAlignment="1">
      <alignment vertical="center"/>
    </xf>
    <xf numFmtId="164" fontId="24" fillId="0" borderId="0" xfId="1" applyNumberFormat="1" applyFont="1" applyBorder="1" applyAlignment="1">
      <alignment vertical="center"/>
    </xf>
    <xf numFmtId="3" fontId="24" fillId="0" borderId="0" xfId="1" applyNumberFormat="1" applyFont="1" applyAlignment="1">
      <alignment vertical="center"/>
    </xf>
    <xf numFmtId="164" fontId="28" fillId="0" borderId="0" xfId="1" applyNumberFormat="1" applyFont="1" applyAlignment="1">
      <alignment vertical="center"/>
    </xf>
    <xf numFmtId="3" fontId="24" fillId="9" borderId="0" xfId="1" applyNumberFormat="1" applyFont="1" applyFill="1" applyBorder="1" applyAlignment="1">
      <alignment horizontal="right" vertical="center"/>
    </xf>
    <xf numFmtId="3" fontId="24" fillId="9" borderId="0" xfId="1" applyNumberFormat="1" applyFont="1" applyFill="1" applyBorder="1" applyAlignment="1">
      <alignment vertical="center"/>
    </xf>
    <xf numFmtId="164" fontId="24" fillId="9" borderId="0" xfId="1" applyNumberFormat="1" applyFont="1" applyFill="1" applyBorder="1" applyAlignment="1">
      <alignment vertical="center"/>
    </xf>
    <xf numFmtId="0" fontId="25" fillId="0" borderId="3" xfId="1" applyFont="1" applyBorder="1" applyAlignment="1">
      <alignment vertical="center"/>
    </xf>
    <xf numFmtId="3" fontId="25" fillId="0" borderId="0" xfId="1" applyNumberFormat="1" applyFont="1" applyBorder="1" applyAlignment="1">
      <alignment vertical="center"/>
    </xf>
    <xf numFmtId="164" fontId="25" fillId="0" borderId="0" xfId="1" applyNumberFormat="1" applyFont="1" applyBorder="1" applyAlignment="1">
      <alignment vertical="center"/>
    </xf>
    <xf numFmtId="3" fontId="25" fillId="0" borderId="0" xfId="1" applyNumberFormat="1" applyFont="1" applyAlignment="1">
      <alignment vertical="center"/>
    </xf>
    <xf numFmtId="164" fontId="26" fillId="0" borderId="0" xfId="1" applyNumberFormat="1" applyFont="1" applyAlignment="1">
      <alignment vertical="center"/>
    </xf>
    <xf numFmtId="0" fontId="27" fillId="9" borderId="2" xfId="1" applyFont="1" applyFill="1" applyBorder="1" applyAlignment="1">
      <alignment vertical="center" wrapText="1"/>
    </xf>
    <xf numFmtId="0" fontId="27" fillId="9" borderId="0" xfId="1" applyFont="1" applyFill="1" applyAlignment="1">
      <alignment vertical="center" wrapText="1"/>
    </xf>
    <xf numFmtId="0" fontId="26" fillId="9" borderId="3" xfId="1" applyFont="1" applyFill="1" applyBorder="1" applyAlignment="1">
      <alignment vertical="center" wrapText="1"/>
    </xf>
    <xf numFmtId="0" fontId="3" fillId="0" borderId="0" xfId="1" applyFont="1"/>
    <xf numFmtId="0" fontId="25" fillId="9" borderId="3" xfId="1" applyFont="1" applyFill="1" applyBorder="1" applyAlignment="1">
      <alignment horizontal="left" vertical="center"/>
    </xf>
    <xf numFmtId="0" fontId="25" fillId="9" borderId="15" xfId="1" applyFont="1" applyFill="1" applyBorder="1" applyAlignment="1">
      <alignment horizontal="center" vertical="center"/>
    </xf>
    <xf numFmtId="0" fontId="26" fillId="9" borderId="0" xfId="1" applyFont="1" applyFill="1" applyBorder="1" applyAlignment="1">
      <alignment horizontal="right" vertical="center" wrapText="1"/>
    </xf>
    <xf numFmtId="0" fontId="2" fillId="0" borderId="0" xfId="1" applyFill="1" applyBorder="1"/>
    <xf numFmtId="0" fontId="25" fillId="9" borderId="6" xfId="1" applyFont="1" applyFill="1" applyBorder="1" applyAlignment="1">
      <alignment horizontal="left" vertical="center"/>
    </xf>
    <xf numFmtId="0" fontId="25" fillId="9" borderId="5" xfId="1" applyFont="1" applyFill="1" applyBorder="1" applyAlignment="1">
      <alignment horizontal="right" vertical="center" wrapText="1"/>
    </xf>
    <xf numFmtId="0" fontId="25" fillId="9" borderId="6" xfId="1" applyFont="1" applyFill="1" applyBorder="1" applyAlignment="1">
      <alignment horizontal="right" vertical="center" wrapText="1"/>
    </xf>
    <xf numFmtId="0" fontId="26" fillId="9" borderId="4" xfId="1" applyFont="1" applyFill="1" applyBorder="1" applyAlignment="1">
      <alignment horizontal="right" vertical="center" wrapText="1"/>
    </xf>
    <xf numFmtId="0" fontId="25" fillId="9" borderId="16" xfId="1" applyFont="1" applyFill="1" applyBorder="1" applyAlignment="1">
      <alignment vertical="center" wrapText="1"/>
    </xf>
    <xf numFmtId="0" fontId="27" fillId="9" borderId="17" xfId="1" applyFont="1" applyFill="1" applyBorder="1" applyAlignment="1">
      <alignment vertical="center" wrapText="1"/>
    </xf>
    <xf numFmtId="3" fontId="24" fillId="9" borderId="16" xfId="1" applyNumberFormat="1" applyFont="1" applyFill="1" applyBorder="1" applyAlignment="1">
      <alignment vertical="center"/>
    </xf>
    <xf numFmtId="0" fontId="27" fillId="9" borderId="18" xfId="1" applyFont="1" applyFill="1" applyBorder="1" applyAlignment="1">
      <alignment horizontal="right" vertical="center" wrapText="1"/>
    </xf>
    <xf numFmtId="0" fontId="27" fillId="9" borderId="16" xfId="1" applyFont="1" applyFill="1" applyBorder="1" applyAlignment="1">
      <alignment vertical="center" wrapText="1"/>
    </xf>
    <xf numFmtId="0" fontId="26" fillId="9" borderId="18" xfId="1" applyFont="1" applyFill="1" applyBorder="1" applyAlignment="1">
      <alignment vertical="center" wrapText="1"/>
    </xf>
    <xf numFmtId="3" fontId="24" fillId="0" borderId="2" xfId="1" applyNumberFormat="1" applyFont="1" applyBorder="1" applyAlignment="1">
      <alignment horizontal="right" vertical="center"/>
    </xf>
    <xf numFmtId="3" fontId="24" fillId="0" borderId="3" xfId="1" applyNumberFormat="1" applyFont="1" applyBorder="1" applyAlignment="1">
      <alignment vertical="center"/>
    </xf>
    <xf numFmtId="164" fontId="24" fillId="0" borderId="2" xfId="1" applyNumberFormat="1" applyFont="1" applyBorder="1" applyAlignment="1">
      <alignment vertical="center"/>
    </xf>
    <xf numFmtId="164" fontId="24" fillId="0" borderId="3" xfId="1" applyNumberFormat="1" applyFont="1" applyBorder="1" applyAlignment="1">
      <alignment vertical="center"/>
    </xf>
    <xf numFmtId="0" fontId="24" fillId="9" borderId="9" xfId="1" applyFont="1" applyFill="1" applyBorder="1" applyAlignment="1">
      <alignment vertical="center"/>
    </xf>
    <xf numFmtId="3" fontId="24" fillId="9" borderId="8" xfId="1" applyNumberFormat="1" applyFont="1" applyFill="1" applyBorder="1" applyAlignment="1">
      <alignment horizontal="right" vertical="center"/>
    </xf>
    <xf numFmtId="3" fontId="24" fillId="9" borderId="9" xfId="1" applyNumberFormat="1" applyFont="1" applyFill="1" applyBorder="1" applyAlignment="1">
      <alignment vertical="center"/>
    </xf>
    <xf numFmtId="3" fontId="24" fillId="9" borderId="7" xfId="1" applyNumberFormat="1" applyFont="1" applyFill="1" applyBorder="1" applyAlignment="1">
      <alignment vertical="center"/>
    </xf>
    <xf numFmtId="164" fontId="24" fillId="9" borderId="8" xfId="1" applyNumberFormat="1" applyFont="1" applyFill="1" applyBorder="1" applyAlignment="1">
      <alignment vertical="center"/>
    </xf>
    <xf numFmtId="164" fontId="24" fillId="9" borderId="9" xfId="1" applyNumberFormat="1" applyFont="1" applyFill="1" applyBorder="1" applyAlignment="1">
      <alignment vertical="center"/>
    </xf>
    <xf numFmtId="164" fontId="28" fillId="9" borderId="7" xfId="1" applyNumberFormat="1" applyFont="1" applyFill="1" applyBorder="1" applyAlignment="1">
      <alignment vertical="center"/>
    </xf>
    <xf numFmtId="3" fontId="25" fillId="0" borderId="2" xfId="1" applyNumberFormat="1" applyFont="1" applyBorder="1" applyAlignment="1">
      <alignment vertical="center"/>
    </xf>
    <xf numFmtId="3" fontId="25" fillId="0" borderId="3" xfId="1" applyNumberFormat="1" applyFont="1" applyBorder="1" applyAlignment="1">
      <alignment vertical="center"/>
    </xf>
    <xf numFmtId="164" fontId="25" fillId="0" borderId="2" xfId="1" applyNumberFormat="1" applyFont="1" applyBorder="1" applyAlignment="1">
      <alignment vertical="center"/>
    </xf>
    <xf numFmtId="164" fontId="25" fillId="0" borderId="3" xfId="1" applyNumberFormat="1" applyFont="1" applyBorder="1" applyAlignment="1">
      <alignment vertical="center"/>
    </xf>
    <xf numFmtId="0" fontId="25" fillId="9" borderId="9" xfId="1" applyFont="1" applyFill="1" applyBorder="1" applyAlignment="1">
      <alignment vertical="center" wrapText="1"/>
    </xf>
    <xf numFmtId="0" fontId="27" fillId="9" borderId="8" xfId="1" applyFont="1" applyFill="1" applyBorder="1" applyAlignment="1">
      <alignment vertical="center" wrapText="1"/>
    </xf>
    <xf numFmtId="0" fontId="27" fillId="9" borderId="9" xfId="1" applyFont="1" applyFill="1" applyBorder="1" applyAlignment="1">
      <alignment vertical="center" wrapText="1"/>
    </xf>
    <xf numFmtId="0" fontId="27" fillId="9" borderId="7" xfId="1" applyFont="1" applyFill="1" applyBorder="1" applyAlignment="1">
      <alignment horizontal="right" vertical="center" wrapText="1"/>
    </xf>
    <xf numFmtId="0" fontId="27" fillId="9" borderId="7" xfId="1" applyFont="1" applyFill="1" applyBorder="1" applyAlignment="1">
      <alignment vertical="center" wrapText="1"/>
    </xf>
    <xf numFmtId="0" fontId="26" fillId="9" borderId="7" xfId="1" applyFont="1" applyFill="1" applyBorder="1" applyAlignment="1">
      <alignment vertical="center" wrapText="1"/>
    </xf>
    <xf numFmtId="0" fontId="26" fillId="9" borderId="9" xfId="1" applyFont="1" applyFill="1" applyBorder="1" applyAlignment="1">
      <alignment vertical="center" wrapText="1"/>
    </xf>
    <xf numFmtId="0" fontId="25" fillId="9" borderId="20" xfId="1" applyFont="1" applyFill="1" applyBorder="1" applyAlignment="1">
      <alignment horizontal="center" vertical="center"/>
    </xf>
    <xf numFmtId="0" fontId="25" fillId="9" borderId="21" xfId="1" applyFont="1" applyFill="1" applyBorder="1" applyAlignment="1">
      <alignment horizontal="right" vertical="center" wrapText="1"/>
    </xf>
    <xf numFmtId="0" fontId="27" fillId="9" borderId="22" xfId="1" applyFont="1" applyFill="1" applyBorder="1" applyAlignment="1">
      <alignment vertical="center" wrapText="1"/>
    </xf>
    <xf numFmtId="3" fontId="24" fillId="0" borderId="19" xfId="1" applyNumberFormat="1" applyFont="1" applyBorder="1" applyAlignment="1">
      <alignment vertical="center"/>
    </xf>
    <xf numFmtId="164" fontId="28" fillId="0" borderId="0" xfId="1" applyNumberFormat="1" applyFont="1" applyBorder="1" applyAlignment="1">
      <alignment vertical="center"/>
    </xf>
    <xf numFmtId="3" fontId="24" fillId="9" borderId="19" xfId="1" applyNumberFormat="1" applyFont="1" applyFill="1" applyBorder="1" applyAlignment="1">
      <alignment vertical="center"/>
    </xf>
    <xf numFmtId="164" fontId="28" fillId="9" borderId="0" xfId="1" applyNumberFormat="1" applyFont="1" applyFill="1" applyBorder="1" applyAlignment="1">
      <alignment vertical="center"/>
    </xf>
    <xf numFmtId="3" fontId="25" fillId="0" borderId="19" xfId="1" applyNumberFormat="1" applyFont="1" applyBorder="1" applyAlignment="1">
      <alignment vertical="center"/>
    </xf>
    <xf numFmtId="164" fontId="26" fillId="0" borderId="0" xfId="1" applyNumberFormat="1" applyFont="1" applyBorder="1" applyAlignment="1">
      <alignment vertical="center"/>
    </xf>
    <xf numFmtId="0" fontId="27" fillId="9" borderId="19" xfId="1" applyFont="1" applyFill="1" applyBorder="1" applyAlignment="1">
      <alignment vertical="center" wrapText="1"/>
    </xf>
    <xf numFmtId="0" fontId="27" fillId="9" borderId="0" xfId="1" applyFont="1" applyFill="1" applyBorder="1" applyAlignment="1">
      <alignment vertical="center" wrapText="1"/>
    </xf>
    <xf numFmtId="0" fontId="26" fillId="9" borderId="0" xfId="1" applyFont="1" applyFill="1" applyBorder="1" applyAlignment="1">
      <alignment vertical="center" wrapText="1"/>
    </xf>
    <xf numFmtId="0" fontId="20" fillId="0" borderId="0" xfId="0" applyFont="1"/>
    <xf numFmtId="0" fontId="0" fillId="0" borderId="0" xfId="0" applyFill="1"/>
    <xf numFmtId="0" fontId="29" fillId="0" borderId="0" xfId="0" applyFont="1"/>
    <xf numFmtId="0" fontId="22" fillId="0" borderId="0" xfId="0" applyFont="1"/>
    <xf numFmtId="0" fontId="2" fillId="12" borderId="1" xfId="1" applyFill="1" applyBorder="1" applyAlignment="1">
      <alignment horizontal="left" vertical="top" wrapText="1"/>
    </xf>
    <xf numFmtId="164" fontId="29" fillId="0" borderId="0" xfId="0" applyNumberFormat="1" applyFont="1"/>
    <xf numFmtId="164" fontId="0" fillId="0" borderId="0" xfId="0" applyNumberFormat="1"/>
    <xf numFmtId="0" fontId="20" fillId="12" borderId="1" xfId="1" applyFont="1" applyFill="1" applyBorder="1" applyAlignment="1">
      <alignment horizontal="left" vertical="top" wrapText="1"/>
    </xf>
    <xf numFmtId="3" fontId="20" fillId="0" borderId="1" xfId="1" applyNumberFormat="1" applyFont="1" applyBorder="1" applyAlignment="1">
      <alignment horizontal="right"/>
    </xf>
    <xf numFmtId="164" fontId="20" fillId="0" borderId="0" xfId="0" applyNumberFormat="1" applyFont="1"/>
    <xf numFmtId="0" fontId="20" fillId="2" borderId="1" xfId="1" applyFont="1" applyFill="1" applyBorder="1" applyAlignment="1">
      <alignment horizontal="left" vertical="top" wrapText="1"/>
    </xf>
    <xf numFmtId="0" fontId="2" fillId="2" borderId="0" xfId="1" applyFill="1" applyBorder="1" applyAlignment="1">
      <alignment horizontal="left" vertical="top" wrapText="1"/>
    </xf>
    <xf numFmtId="3" fontId="0" fillId="0" borderId="0" xfId="0" applyNumberFormat="1"/>
    <xf numFmtId="0" fontId="2" fillId="12" borderId="0" xfId="1" applyFill="1" applyBorder="1" applyAlignment="1">
      <alignment horizontal="left" vertical="top" wrapText="1"/>
    </xf>
    <xf numFmtId="164" fontId="0" fillId="0" borderId="0" xfId="0" applyNumberFormat="1" applyFill="1"/>
    <xf numFmtId="0" fontId="2" fillId="0" borderId="0" xfId="1" applyFill="1" applyBorder="1" applyAlignment="1">
      <alignment horizontal="left" vertical="top" wrapText="1"/>
    </xf>
    <xf numFmtId="3" fontId="0" fillId="0" borderId="0" xfId="0" applyNumberFormat="1" applyFill="1"/>
    <xf numFmtId="3" fontId="2" fillId="0" borderId="0" xfId="1" applyNumberFormat="1" applyFill="1" applyBorder="1" applyAlignment="1">
      <alignment horizontal="right"/>
    </xf>
    <xf numFmtId="164" fontId="29" fillId="0" borderId="0" xfId="0" applyNumberFormat="1" applyFont="1" applyFill="1"/>
    <xf numFmtId="0" fontId="30" fillId="0" borderId="0" xfId="0" applyFont="1"/>
    <xf numFmtId="169" fontId="2" fillId="0" borderId="1" xfId="1" applyNumberFormat="1" applyBorder="1" applyAlignment="1">
      <alignment horizontal="right"/>
    </xf>
    <xf numFmtId="0" fontId="2" fillId="13" borderId="1" xfId="1" applyFill="1" applyBorder="1" applyAlignment="1">
      <alignment horizontal="left" vertical="top" wrapText="1"/>
    </xf>
    <xf numFmtId="164" fontId="3" fillId="0" borderId="0" xfId="0" applyNumberFormat="1" applyFont="1"/>
    <xf numFmtId="0" fontId="2" fillId="0" borderId="1" xfId="1" applyBorder="1" applyAlignment="1">
      <alignment horizontal="right"/>
    </xf>
    <xf numFmtId="0" fontId="30" fillId="13" borderId="1" xfId="1" applyFont="1" applyFill="1" applyBorder="1" applyAlignment="1">
      <alignment horizontal="left" vertical="top" wrapText="1"/>
    </xf>
    <xf numFmtId="3" fontId="30" fillId="0" borderId="1" xfId="1" applyNumberFormat="1" applyFont="1" applyBorder="1" applyAlignment="1">
      <alignment horizontal="right"/>
    </xf>
    <xf numFmtId="164" fontId="30" fillId="0" borderId="0" xfId="0" applyNumberFormat="1" applyFont="1"/>
    <xf numFmtId="0" fontId="30" fillId="2" borderId="1" xfId="1" applyFont="1" applyFill="1" applyBorder="1" applyAlignment="1">
      <alignment horizontal="left" vertical="top" wrapText="1"/>
    </xf>
    <xf numFmtId="169" fontId="30" fillId="0" borderId="1" xfId="1" applyNumberFormat="1" applyFont="1" applyBorder="1" applyAlignment="1">
      <alignment horizontal="right"/>
    </xf>
    <xf numFmtId="164" fontId="31" fillId="0" borderId="0" xfId="0" applyNumberFormat="1" applyFont="1"/>
    <xf numFmtId="0" fontId="2" fillId="13" borderId="0" xfId="1" applyFill="1" applyBorder="1" applyAlignment="1">
      <alignment horizontal="left" vertical="top" wrapText="1"/>
    </xf>
    <xf numFmtId="0" fontId="32" fillId="0" borderId="0" xfId="0" applyFont="1"/>
    <xf numFmtId="0" fontId="33" fillId="0" borderId="0" xfId="0" applyFont="1"/>
  </cellXfs>
  <cellStyles count="2">
    <cellStyle name="Normale" xfId="0" builtinId="0"/>
    <cellStyle name="Normale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solidFill>
                <a:schemeClr val="accent1">
                  <a:lumMod val="60000"/>
                  <a:lumOff val="40000"/>
                </a:schemeClr>
              </a:solidFill>
              <a:round/>
            </a:ln>
            <a:effectLst/>
          </c:spPr>
          <c:marker>
            <c:symbol val="circle"/>
            <c:size val="5"/>
            <c:spPr>
              <a:solidFill>
                <a:schemeClr val="accent1"/>
              </a:solidFill>
              <a:ln w="9525">
                <a:solidFill>
                  <a:schemeClr val="accent1"/>
                </a:solidFill>
              </a:ln>
              <a:effectLst/>
            </c:spPr>
          </c:marker>
          <c:dLbls>
            <c:dLbl>
              <c:idx val="0"/>
              <c:layout>
                <c:manualLayout>
                  <c:x val="-5.8504666666666691E-2"/>
                  <c:y val="-4.93537037037037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7A1-4185-99AC-871BEB2E60E4}"/>
                </c:ext>
              </c:extLst>
            </c:dLbl>
            <c:dLbl>
              <c:idx val="1"/>
              <c:layout>
                <c:manualLayout>
                  <c:x val="-7.8260222222222245E-2"/>
                  <c:y val="-5.87611111111111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7A1-4185-99AC-871BEB2E60E4}"/>
                </c:ext>
              </c:extLst>
            </c:dLbl>
            <c:dLbl>
              <c:idx val="2"/>
              <c:layout>
                <c:manualLayout>
                  <c:x val="-7.2615777777777779E-2"/>
                  <c:y val="4.0016666666666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7A1-4185-99AC-871BEB2E60E4}"/>
                </c:ext>
              </c:extLst>
            </c:dLbl>
            <c:dLbl>
              <c:idx val="7"/>
              <c:layout>
                <c:manualLayout>
                  <c:x val="-2.2618222222222224E-2"/>
                  <c:y val="-3.5242592592592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7A1-4185-99AC-871BEB2E60E4}"/>
                </c:ext>
              </c:extLst>
            </c:dLbl>
            <c:dLbl>
              <c:idx val="8"/>
              <c:layout>
                <c:manualLayout>
                  <c:x val="-2.5323555555555658E-2"/>
                  <c:y val="2.1873809523809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7A1-4185-99AC-871BEB2E60E4}"/>
                </c:ext>
              </c:extLst>
            </c:dLbl>
            <c:dLbl>
              <c:idx val="9"/>
              <c:layout>
                <c:manualLayout>
                  <c:x val="-2.62866666666677E-3"/>
                  <c:y val="4.0016666666666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7A1-4185-99AC-871BEB2E60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50000"/>
                      </a:schemeClr>
                    </a:solidFill>
                    <a:latin typeface="+mn-lt"/>
                    <a:ea typeface="+mn-ea"/>
                    <a:cs typeface="+mn-cs"/>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Ref>
              <c:f>'4_Popres serie storica'!$A$7:$A$16</c:f>
              <c:numCache>
                <c:formatCode>General</c:formatCode>
                <c:ptCount val="10"/>
                <c:pt idx="0">
                  <c:v>1951</c:v>
                </c:pt>
                <c:pt idx="1">
                  <c:v>1961</c:v>
                </c:pt>
                <c:pt idx="2">
                  <c:v>1971</c:v>
                </c:pt>
                <c:pt idx="3">
                  <c:v>1981</c:v>
                </c:pt>
                <c:pt idx="4">
                  <c:v>1991</c:v>
                </c:pt>
                <c:pt idx="5">
                  <c:v>2001</c:v>
                </c:pt>
                <c:pt idx="6">
                  <c:v>2011</c:v>
                </c:pt>
                <c:pt idx="7">
                  <c:v>2018</c:v>
                </c:pt>
                <c:pt idx="8">
                  <c:v>2019</c:v>
                </c:pt>
                <c:pt idx="9">
                  <c:v>2020</c:v>
                </c:pt>
              </c:numCache>
            </c:numRef>
          </c:xVal>
          <c:yVal>
            <c:numRef>
              <c:f>'4_Popres serie storica'!$B$7:$B$16</c:f>
              <c:numCache>
                <c:formatCode>#,##0</c:formatCode>
                <c:ptCount val="10"/>
                <c:pt idx="0">
                  <c:v>1277207</c:v>
                </c:pt>
                <c:pt idx="1">
                  <c:v>1206266</c:v>
                </c:pt>
                <c:pt idx="2">
                  <c:v>1166694</c:v>
                </c:pt>
                <c:pt idx="3">
                  <c:v>1217791</c:v>
                </c:pt>
                <c:pt idx="4">
                  <c:v>1249054</c:v>
                </c:pt>
                <c:pt idx="5">
                  <c:v>1262392</c:v>
                </c:pt>
                <c:pt idx="6">
                  <c:v>1307309</c:v>
                </c:pt>
                <c:pt idx="7">
                  <c:v>1300645</c:v>
                </c:pt>
                <c:pt idx="8">
                  <c:v>1293941</c:v>
                </c:pt>
                <c:pt idx="9">
                  <c:v>1281012</c:v>
                </c:pt>
              </c:numCache>
            </c:numRef>
          </c:yVal>
          <c:smooth val="0"/>
          <c:extLst>
            <c:ext xmlns:c16="http://schemas.microsoft.com/office/drawing/2014/chart" uri="{C3380CC4-5D6E-409C-BE32-E72D297353CC}">
              <c16:uniqueId val="{00000006-07A1-4185-99AC-871BEB2E60E4}"/>
            </c:ext>
          </c:extLst>
        </c:ser>
        <c:dLbls>
          <c:showLegendKey val="0"/>
          <c:showVal val="0"/>
          <c:showCatName val="0"/>
          <c:showSerName val="0"/>
          <c:showPercent val="0"/>
          <c:showBubbleSize val="0"/>
        </c:dLbls>
        <c:axId val="689885848"/>
        <c:axId val="689886832"/>
      </c:scatterChart>
      <c:valAx>
        <c:axId val="689885848"/>
        <c:scaling>
          <c:orientation val="minMax"/>
          <c:max val="2021"/>
          <c:min val="1951"/>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689886832"/>
        <c:crosses val="autoZero"/>
        <c:crossBetween val="midCat"/>
      </c:valAx>
      <c:valAx>
        <c:axId val="68988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68988584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9212962962962"/>
          <c:y val="4.7619047619047616E-2"/>
          <c:w val="0.84206990740740739"/>
          <c:h val="0.79709172717046728"/>
        </c:manualLayout>
      </c:layout>
      <c:barChart>
        <c:barDir val="col"/>
        <c:grouping val="clustered"/>
        <c:varyColors val="0"/>
        <c:ser>
          <c:idx val="0"/>
          <c:order val="0"/>
          <c:tx>
            <c:strRef>
              <c:f>'5_Graf cittadinanza variaz eta'!$M$4</c:f>
              <c:strCache>
                <c:ptCount val="1"/>
                <c:pt idx="0">
                  <c:v>Italiana </c:v>
                </c:pt>
              </c:strCache>
            </c:strRef>
          </c:tx>
          <c:spPr>
            <a:solidFill>
              <a:schemeClr val="accent1">
                <a:lumMod val="60000"/>
                <a:lumOff val="40000"/>
              </a:schemeClr>
            </a:solidFill>
            <a:ln>
              <a:solidFill>
                <a:schemeClr val="accent5">
                  <a:lumMod val="75000"/>
                </a:schemeClr>
              </a:solidFill>
            </a:ln>
            <a:effectLst/>
          </c:spPr>
          <c:invertIfNegative val="0"/>
          <c:dLbls>
            <c:dLbl>
              <c:idx val="4"/>
              <c:layout>
                <c:manualLayout>
                  <c:x val="-2.3557126030624265E-2"/>
                  <c:y val="0.177489518355660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CD-49B8-A860-6A935F163CFA}"/>
                </c:ext>
              </c:extLst>
            </c:dLbl>
            <c:dLbl>
              <c:idx val="10"/>
              <c:layout>
                <c:manualLayout>
                  <c:x val="-5.8796296296296296E-3"/>
                  <c:y val="-3.5076256333651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CD-49B8-A860-6A935F163CFA}"/>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0070C0"/>
                      </a:solidFill>
                      <a:round/>
                    </a:ln>
                    <a:effectLst/>
                  </c:spPr>
                </c15:leaderLines>
              </c:ext>
            </c:extLst>
          </c:dLbls>
          <c:cat>
            <c:strRef>
              <c:f>'5_Graf cittadinanza variaz eta'!$L$5:$L$15</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90-99 anni  </c:v>
                </c:pt>
                <c:pt idx="10">
                  <c:v>100 anni e più  </c:v>
                </c:pt>
              </c:strCache>
            </c:strRef>
          </c:cat>
          <c:val>
            <c:numRef>
              <c:f>'5_Graf cittadinanza variaz eta'!$M$5:$M$15</c:f>
              <c:numCache>
                <c:formatCode>#,##0</c:formatCode>
                <c:ptCount val="11"/>
                <c:pt idx="0">
                  <c:v>-105801</c:v>
                </c:pt>
                <c:pt idx="1">
                  <c:v>-20159</c:v>
                </c:pt>
                <c:pt idx="2">
                  <c:v>-115162</c:v>
                </c:pt>
                <c:pt idx="3">
                  <c:v>-138520</c:v>
                </c:pt>
                <c:pt idx="4">
                  <c:v>-272190</c:v>
                </c:pt>
                <c:pt idx="5">
                  <c:v>-5314</c:v>
                </c:pt>
                <c:pt idx="6">
                  <c:v>42204</c:v>
                </c:pt>
                <c:pt idx="7">
                  <c:v>17941</c:v>
                </c:pt>
                <c:pt idx="8">
                  <c:v>46114</c:v>
                </c:pt>
                <c:pt idx="9">
                  <c:v>11019</c:v>
                </c:pt>
                <c:pt idx="10">
                  <c:v>2336</c:v>
                </c:pt>
              </c:numCache>
            </c:numRef>
          </c:val>
          <c:extLst>
            <c:ext xmlns:c16="http://schemas.microsoft.com/office/drawing/2014/chart" uri="{C3380CC4-5D6E-409C-BE32-E72D297353CC}">
              <c16:uniqueId val="{00000002-60CD-49B8-A860-6A935F163CFA}"/>
            </c:ext>
          </c:extLst>
        </c:ser>
        <c:ser>
          <c:idx val="1"/>
          <c:order val="1"/>
          <c:tx>
            <c:strRef>
              <c:f>'5_Graf cittadinanza variaz eta'!$N$4</c:f>
              <c:strCache>
                <c:ptCount val="1"/>
                <c:pt idx="0">
                  <c:v>Straniera</c:v>
                </c:pt>
              </c:strCache>
            </c:strRef>
          </c:tx>
          <c:spPr>
            <a:solidFill>
              <a:schemeClr val="accent2">
                <a:lumMod val="40000"/>
                <a:lumOff val="60000"/>
              </a:schemeClr>
            </a:solidFill>
            <a:ln>
              <a:solidFill>
                <a:srgbClr val="FF0000"/>
              </a:solidFill>
            </a:ln>
            <a:effectLst/>
          </c:spPr>
          <c:invertIfNegative val="0"/>
          <c:dLbls>
            <c:dLbl>
              <c:idx val="3"/>
              <c:layout>
                <c:manualLayout>
                  <c:x val="3.8679861111111054E-2"/>
                  <c:y val="5.7643427956368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0CD-49B8-A860-6A935F163CFA}"/>
                </c:ext>
              </c:extLst>
            </c:dLbl>
            <c:dLbl>
              <c:idx val="6"/>
              <c:layout>
                <c:manualLayout>
                  <c:x val="2.8114398298377887E-2"/>
                  <c:y val="3.46320346320346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0CD-49B8-A860-6A935F163CFA}"/>
                </c:ext>
              </c:extLst>
            </c:dLbl>
            <c:dLbl>
              <c:idx val="7"/>
              <c:layout>
                <c:manualLayout>
                  <c:x val="3.2979976442874058E-2"/>
                  <c:y val="2.5974025974025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0CD-49B8-A860-6A935F163CFA}"/>
                </c:ext>
              </c:extLst>
            </c:dLbl>
            <c:dLbl>
              <c:idx val="10"/>
              <c:layout>
                <c:manualLayout>
                  <c:x val="4.4052314814814815E-2"/>
                  <c:y val="1.6427445809354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CD-49B8-A860-6A935F163CFA}"/>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C00000"/>
                      </a:solidFill>
                      <a:round/>
                    </a:ln>
                    <a:effectLst/>
                  </c:spPr>
                </c15:leaderLines>
              </c:ext>
            </c:extLst>
          </c:dLbls>
          <c:cat>
            <c:strRef>
              <c:f>'5_Graf cittadinanza variaz eta'!$L$5:$L$15</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90-99 anni  </c:v>
                </c:pt>
                <c:pt idx="10">
                  <c:v>100 anni e più  </c:v>
                </c:pt>
              </c:strCache>
            </c:strRef>
          </c:cat>
          <c:val>
            <c:numRef>
              <c:f>'5_Graf cittadinanza variaz eta'!$N$5:$N$15</c:f>
              <c:numCache>
                <c:formatCode>#,##0</c:formatCode>
                <c:ptCount val="11"/>
                <c:pt idx="0">
                  <c:v>8157</c:v>
                </c:pt>
                <c:pt idx="1">
                  <c:v>12751</c:v>
                </c:pt>
                <c:pt idx="2">
                  <c:v>33699</c:v>
                </c:pt>
                <c:pt idx="3">
                  <c:v>-6714</c:v>
                </c:pt>
                <c:pt idx="4">
                  <c:v>36032</c:v>
                </c:pt>
                <c:pt idx="5">
                  <c:v>32759</c:v>
                </c:pt>
                <c:pt idx="6">
                  <c:v>13861</c:v>
                </c:pt>
                <c:pt idx="7">
                  <c:v>2067</c:v>
                </c:pt>
                <c:pt idx="8">
                  <c:v>-209</c:v>
                </c:pt>
                <c:pt idx="9">
                  <c:v>-183</c:v>
                </c:pt>
                <c:pt idx="10">
                  <c:v>37</c:v>
                </c:pt>
              </c:numCache>
            </c:numRef>
          </c:val>
          <c:extLst>
            <c:ext xmlns:c16="http://schemas.microsoft.com/office/drawing/2014/chart" uri="{C3380CC4-5D6E-409C-BE32-E72D297353CC}">
              <c16:uniqueId val="{00000007-60CD-49B8-A860-6A935F163CFA}"/>
            </c:ext>
          </c:extLst>
        </c:ser>
        <c:dLbls>
          <c:showLegendKey val="0"/>
          <c:showVal val="0"/>
          <c:showCatName val="0"/>
          <c:showSerName val="0"/>
          <c:showPercent val="0"/>
          <c:showBubbleSize val="0"/>
        </c:dLbls>
        <c:gapWidth val="219"/>
        <c:overlap val="100"/>
        <c:axId val="422428496"/>
        <c:axId val="422424232"/>
      </c:barChart>
      <c:catAx>
        <c:axId val="422428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71508449074074087"/>
          <c:y val="0.54354742870129469"/>
          <c:w val="0.25774745370370372"/>
          <c:h val="6.782390837508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95833333333332E-2"/>
          <c:y val="4.7619047619047616E-2"/>
          <c:w val="0.90086620370370374"/>
          <c:h val="0.79709172717046728"/>
        </c:manualLayout>
      </c:layout>
      <c:barChart>
        <c:barDir val="col"/>
        <c:grouping val="clustered"/>
        <c:varyColors val="0"/>
        <c:ser>
          <c:idx val="0"/>
          <c:order val="0"/>
          <c:tx>
            <c:strRef>
              <c:f>'5_Graf cittadinanza variaz eta'!$U$4</c:f>
              <c:strCache>
                <c:ptCount val="1"/>
                <c:pt idx="0">
                  <c:v>Italiana </c:v>
                </c:pt>
              </c:strCache>
            </c:strRef>
          </c:tx>
          <c:spPr>
            <a:solidFill>
              <a:schemeClr val="accent1">
                <a:lumMod val="60000"/>
                <a:lumOff val="40000"/>
              </a:schemeClr>
            </a:solidFill>
            <a:ln>
              <a:solidFill>
                <a:schemeClr val="accent5">
                  <a:lumMod val="75000"/>
                </a:schemeClr>
              </a:solidFill>
            </a:ln>
            <a:effectLst/>
          </c:spPr>
          <c:invertIfNegative val="0"/>
          <c:dLbls>
            <c:dLbl>
              <c:idx val="6"/>
              <c:layout>
                <c:manualLayout>
                  <c:x val="3.8217592592592595E-2"/>
                  <c:y val="3.5076256333651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D9-490C-9AE5-BCE322AAF849}"/>
                </c:ext>
              </c:extLst>
            </c:dLbl>
            <c:dLbl>
              <c:idx val="7"/>
              <c:layout>
                <c:manualLayout>
                  <c:x val="4.7037037037036926E-2"/>
                  <c:y val="-5.0108937619501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D9-490C-9AE5-BCE322AAF84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0070C0"/>
                      </a:solidFill>
                      <a:round/>
                    </a:ln>
                    <a:effectLst/>
                  </c:spPr>
                </c15:leaderLines>
              </c:ext>
            </c:extLst>
          </c:dLbls>
          <c:cat>
            <c:strRef>
              <c:f>'5_Graf cittadinanza variaz eta'!$R$5:$R$15</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'5_Graf cittadinanza variaz eta'!$U$5:$U$15</c:f>
              <c:numCache>
                <c:formatCode>0.0</c:formatCode>
                <c:ptCount val="11"/>
                <c:pt idx="0">
                  <c:v>-2.4808724897524286</c:v>
                </c:pt>
                <c:pt idx="1">
                  <c:v>-0.38598912513599321</c:v>
                </c:pt>
                <c:pt idx="2">
                  <c:v>-2.1504737831995566</c:v>
                </c:pt>
                <c:pt idx="3">
                  <c:v>-2.4148567734710236</c:v>
                </c:pt>
                <c:pt idx="4">
                  <c:v>-3.4263038779959389</c:v>
                </c:pt>
                <c:pt idx="5">
                  <c:v>-6.0593303539155201E-2</c:v>
                </c:pt>
                <c:pt idx="6">
                  <c:v>0.59865740395970091</c:v>
                </c:pt>
                <c:pt idx="7">
                  <c:v>0.30558053659267737</c:v>
                </c:pt>
                <c:pt idx="8">
                  <c:v>1.2808046232730705</c:v>
                </c:pt>
                <c:pt idx="9">
                  <c:v>1.6952637972639673</c:v>
                </c:pt>
                <c:pt idx="10">
                  <c:v>-0.98445746830084568</c:v>
                </c:pt>
              </c:numCache>
            </c:numRef>
          </c:val>
          <c:extLst>
            <c:ext xmlns:c16="http://schemas.microsoft.com/office/drawing/2014/chart" uri="{C3380CC4-5D6E-409C-BE32-E72D297353CC}">
              <c16:uniqueId val="{00000002-32D9-490C-9AE5-BCE322AAF849}"/>
            </c:ext>
          </c:extLst>
        </c:ser>
        <c:ser>
          <c:idx val="1"/>
          <c:order val="1"/>
          <c:tx>
            <c:strRef>
              <c:f>'5_Graf cittadinanza variaz eta'!$V$4</c:f>
              <c:strCache>
                <c:ptCount val="1"/>
                <c:pt idx="0">
                  <c:v>Straniera</c:v>
                </c:pt>
              </c:strCache>
            </c:strRef>
          </c:tx>
          <c:spPr>
            <a:solidFill>
              <a:schemeClr val="accent2">
                <a:lumMod val="40000"/>
                <a:lumOff val="60000"/>
              </a:schemeClr>
            </a:solidFill>
            <a:ln>
              <a:solidFill>
                <a:srgbClr val="C00000"/>
              </a:solidFill>
            </a:ln>
            <a:effectLst/>
          </c:spPr>
          <c:invertIfNegative val="0"/>
          <c:dLbls>
            <c:dLbl>
              <c:idx val="3"/>
              <c:layout>
                <c:manualLayout>
                  <c:x val="4.409722222222217E-2"/>
                  <c:y val="6.514161890535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D9-490C-9AE5-BCE322AAF849}"/>
                </c:ext>
              </c:extLst>
            </c:dLbl>
            <c:dLbl>
              <c:idx val="5"/>
              <c:layout>
                <c:manualLayout>
                  <c:x val="0"/>
                  <c:y val="1.50326812858505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D9-490C-9AE5-BCE322AAF849}"/>
                </c:ext>
              </c:extLst>
            </c:dLbl>
            <c:dLbl>
              <c:idx val="9"/>
              <c:layout>
                <c:manualLayout>
                  <c:x val="-1.0779196465456927E-16"/>
                  <c:y val="2.50552579268788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D9-490C-9AE5-BCE322AAF84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C00000"/>
                      </a:solidFill>
                      <a:round/>
                    </a:ln>
                    <a:effectLst/>
                  </c:spPr>
                </c15:leaderLines>
              </c:ext>
            </c:extLst>
          </c:dLbls>
          <c:cat>
            <c:strRef>
              <c:f>'5_Graf cittadinanza variaz eta'!$R$5:$R$15</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'5_Graf cittadinanza variaz eta'!$V$5:$V$15</c:f>
              <c:numCache>
                <c:formatCode>0.0</c:formatCode>
                <c:ptCount val="11"/>
                <c:pt idx="0">
                  <c:v>1.2992474017441165</c:v>
                </c:pt>
                <c:pt idx="1">
                  <c:v>2.6376104089526922</c:v>
                </c:pt>
                <c:pt idx="2">
                  <c:v>4.6214292571209148</c:v>
                </c:pt>
                <c:pt idx="3">
                  <c:v>-0.60028217017114394</c:v>
                </c:pt>
                <c:pt idx="4">
                  <c:v>3.6282348202597925</c:v>
                </c:pt>
                <c:pt idx="5">
                  <c:v>5.0848352112304402</c:v>
                </c:pt>
                <c:pt idx="6">
                  <c:v>4.4060663278118435</c:v>
                </c:pt>
                <c:pt idx="7">
                  <c:v>2.1253843069108407</c:v>
                </c:pt>
                <c:pt idx="8">
                  <c:v>-0.7526920445132711</c:v>
                </c:pt>
                <c:pt idx="9">
                  <c:v>-3.8829787234042552</c:v>
                </c:pt>
                <c:pt idx="10">
                  <c:v>2.6243358400614967</c:v>
                </c:pt>
              </c:numCache>
            </c:numRef>
          </c:val>
          <c:extLst>
            <c:ext xmlns:c16="http://schemas.microsoft.com/office/drawing/2014/chart" uri="{C3380CC4-5D6E-409C-BE32-E72D297353CC}">
              <c16:uniqueId val="{00000006-32D9-490C-9AE5-BCE322AAF849}"/>
            </c:ext>
          </c:extLst>
        </c:ser>
        <c:dLbls>
          <c:showLegendKey val="0"/>
          <c:showVal val="0"/>
          <c:showCatName val="0"/>
          <c:showSerName val="0"/>
          <c:showPercent val="0"/>
          <c:showBubbleSize val="0"/>
        </c:dLbls>
        <c:gapWidth val="219"/>
        <c:overlap val="100"/>
        <c:axId val="422428496"/>
        <c:axId val="422424232"/>
      </c:barChart>
      <c:catAx>
        <c:axId val="422428496"/>
        <c:scaling>
          <c:orientation val="minMax"/>
        </c:scaling>
        <c:delete val="0"/>
        <c:axPos val="b"/>
        <c:majorGridlines>
          <c:spPr>
            <a:ln w="317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scaling>
        <c:delete val="0"/>
        <c:axPos val="l"/>
        <c:majorGridlines>
          <c:spPr>
            <a:ln w="317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37406597222222221"/>
          <c:y val="2.370902410673914E-3"/>
          <c:w val="0.25774745370370372"/>
          <c:h val="6.782390837508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5416666666666E-2"/>
          <c:y val="4.7619047619047616E-2"/>
          <c:w val="0.90674583333333336"/>
          <c:h val="0.79709172717046728"/>
        </c:manualLayout>
      </c:layout>
      <c:barChart>
        <c:barDir val="col"/>
        <c:grouping val="clustered"/>
        <c:varyColors val="0"/>
        <c:ser>
          <c:idx val="1"/>
          <c:order val="0"/>
          <c:tx>
            <c:strRef>
              <c:f>'5_Graf cittadinanza variaz eta'!$U$23</c:f>
              <c:strCache>
                <c:ptCount val="1"/>
                <c:pt idx="0">
                  <c:v>Italiana </c:v>
                </c:pt>
              </c:strCache>
            </c:strRef>
          </c:tx>
          <c:spPr>
            <a:solidFill>
              <a:schemeClr val="accent6">
                <a:lumMod val="40000"/>
                <a:lumOff val="60000"/>
              </a:schemeClr>
            </a:solidFill>
            <a:ln>
              <a:solidFill>
                <a:srgbClr val="00B050"/>
              </a:solidFill>
            </a:ln>
            <a:effectLst/>
          </c:spPr>
          <c:invertIfNegative val="0"/>
          <c:dLbls>
            <c:dLbl>
              <c:idx val="1"/>
              <c:layout>
                <c:manualLayout>
                  <c:x val="5.5856481481481479E-2"/>
                  <c:y val="9.01960877151035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48-458D-8591-45E2B1625196}"/>
                </c:ext>
              </c:extLst>
            </c:dLbl>
            <c:dLbl>
              <c:idx val="3"/>
              <c:layout>
                <c:manualLayout>
                  <c:x val="4.1157407407407462E-2"/>
                  <c:y val="7.0153301784430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748-458D-8591-45E2B1625196}"/>
                </c:ext>
              </c:extLst>
            </c:dLbl>
            <c:dLbl>
              <c:idx val="6"/>
              <c:layout>
                <c:manualLayout>
                  <c:x val="4.1157407407407406E-2"/>
                  <c:y val="2.00435750478007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748-458D-8591-45E2B1625196}"/>
                </c:ext>
              </c:extLst>
            </c:dLbl>
            <c:dLbl>
              <c:idx val="9"/>
              <c:layout>
                <c:manualLayout>
                  <c:x val="2.9398148148149228E-3"/>
                  <c:y val="1.0021787523900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748-458D-8591-45E2B1625196}"/>
                </c:ext>
              </c:extLst>
            </c:dLbl>
            <c:dLbl>
              <c:idx val="10"/>
              <c:layout>
                <c:manualLayout>
                  <c:x val="4.1157407407407191E-2"/>
                  <c:y val="7.5164590104944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748-458D-8591-45E2B162519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7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00B050"/>
                      </a:solidFill>
                      <a:round/>
                    </a:ln>
                    <a:effectLst/>
                  </c:spPr>
                </c15:leaderLines>
              </c:ext>
            </c:extLst>
          </c:dLbls>
          <c:cat>
            <c:strRef>
              <c:f>'5_Graf cittadinanza variaz eta'!$R$24:$R$34</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'5_Graf cittadinanza variaz eta'!$U$24:$U$34</c:f>
              <c:numCache>
                <c:formatCode>0.0</c:formatCode>
                <c:ptCount val="11"/>
                <c:pt idx="0">
                  <c:v>-2.2516339869281046</c:v>
                </c:pt>
                <c:pt idx="1">
                  <c:v>-3.5123394029023015E-2</c:v>
                </c:pt>
                <c:pt idx="2">
                  <c:v>-2.8081255676946717</c:v>
                </c:pt>
                <c:pt idx="3">
                  <c:v>-3.0425748130621408</c:v>
                </c:pt>
                <c:pt idx="4">
                  <c:v>-2.9633378964442247</c:v>
                </c:pt>
                <c:pt idx="5">
                  <c:v>-0.19723049048789959</c:v>
                </c:pt>
                <c:pt idx="6">
                  <c:v>0.4539446866855244</c:v>
                </c:pt>
                <c:pt idx="7">
                  <c:v>1.0737377745617516</c:v>
                </c:pt>
                <c:pt idx="8">
                  <c:v>0.24205279851191186</c:v>
                </c:pt>
                <c:pt idx="9">
                  <c:v>3.3268202385849448</c:v>
                </c:pt>
                <c:pt idx="10">
                  <c:v>-0.99079919070550559</c:v>
                </c:pt>
              </c:numCache>
            </c:numRef>
          </c:val>
          <c:extLst>
            <c:ext xmlns:c16="http://schemas.microsoft.com/office/drawing/2014/chart" uri="{C3380CC4-5D6E-409C-BE32-E72D297353CC}">
              <c16:uniqueId val="{00000005-3748-458D-8591-45E2B1625196}"/>
            </c:ext>
          </c:extLst>
        </c:ser>
        <c:ser>
          <c:idx val="0"/>
          <c:order val="1"/>
          <c:tx>
            <c:strRef>
              <c:f>'5_Graf cittadinanza variaz eta'!$V$23</c:f>
              <c:strCache>
                <c:ptCount val="1"/>
                <c:pt idx="0">
                  <c:v>Straniera</c:v>
                </c:pt>
              </c:strCache>
            </c:strRef>
          </c:tx>
          <c:spPr>
            <a:solidFill>
              <a:schemeClr val="accent2">
                <a:lumMod val="40000"/>
                <a:lumOff val="60000"/>
              </a:schemeClr>
            </a:solidFill>
            <a:ln>
              <a:solidFill>
                <a:srgbClr val="C00000"/>
              </a:solidFill>
            </a:ln>
            <a:effectLst/>
          </c:spPr>
          <c:invertIfNegative val="0"/>
          <c:dLbls>
            <c:dLbl>
              <c:idx val="0"/>
              <c:layout>
                <c:manualLayout>
                  <c:x val="4.7037152777777751E-2"/>
                  <c:y val="5.512121233642588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5.4548148148148144E-2"/>
                      <c:h val="6.396425615057616E-2"/>
                    </c:manualLayout>
                  </c15:layout>
                </c:ext>
                <c:ext xmlns:c16="http://schemas.microsoft.com/office/drawing/2014/chart" uri="{C3380CC4-5D6E-409C-BE32-E72D297353CC}">
                  <c16:uniqueId val="{00000006-3748-458D-8591-45E2B1625196}"/>
                </c:ext>
              </c:extLst>
            </c:dLbl>
            <c:dLbl>
              <c:idx val="1"/>
              <c:layout>
                <c:manualLayout>
                  <c:x val="2.9398148148147879E-3"/>
                  <c:y val="2.00435750478007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748-458D-8591-45E2B1625196}"/>
                </c:ext>
              </c:extLst>
            </c:dLbl>
            <c:dLbl>
              <c:idx val="2"/>
              <c:layout>
                <c:manualLayout>
                  <c:x val="4.4097222222222225E-2"/>
                  <c:y val="5.51198313814521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748-458D-8591-45E2B162519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FF0000"/>
                      </a:solidFill>
                      <a:round/>
                    </a:ln>
                    <a:effectLst/>
                  </c:spPr>
                </c15:leaderLines>
              </c:ext>
            </c:extLst>
          </c:dLbls>
          <c:cat>
            <c:strRef>
              <c:f>'5_Graf cittadinanza variaz eta'!$R$24:$R$34</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'5_Graf cittadinanza variaz eta'!$V$24:$V$34</c:f>
              <c:numCache>
                <c:formatCode>0.0</c:formatCode>
                <c:ptCount val="11"/>
                <c:pt idx="0">
                  <c:v>-0.60955698269293568</c:v>
                </c:pt>
                <c:pt idx="1">
                  <c:v>-0.60232900548788648</c:v>
                </c:pt>
                <c:pt idx="2">
                  <c:v>-0.71649568474189873</c:v>
                </c:pt>
                <c:pt idx="3">
                  <c:v>-4.7795872897989495</c:v>
                </c:pt>
                <c:pt idx="4">
                  <c:v>7.4064930255524006E-2</c:v>
                </c:pt>
                <c:pt idx="5">
                  <c:v>1.7301038062283738</c:v>
                </c:pt>
                <c:pt idx="6">
                  <c:v>0.91521326195821096</c:v>
                </c:pt>
                <c:pt idx="7">
                  <c:v>-3.7579306979014153</c:v>
                </c:pt>
                <c:pt idx="8">
                  <c:v>-3.215434083601286</c:v>
                </c:pt>
                <c:pt idx="9">
                  <c:v>-5.9701492537313428</c:v>
                </c:pt>
                <c:pt idx="10">
                  <c:v>-1.1209043878137575</c:v>
                </c:pt>
              </c:numCache>
            </c:numRef>
          </c:val>
          <c:extLst>
            <c:ext xmlns:c16="http://schemas.microsoft.com/office/drawing/2014/chart" uri="{C3380CC4-5D6E-409C-BE32-E72D297353CC}">
              <c16:uniqueId val="{00000009-3748-458D-8591-45E2B1625196}"/>
            </c:ext>
          </c:extLst>
        </c:ser>
        <c:dLbls>
          <c:showLegendKey val="0"/>
          <c:showVal val="0"/>
          <c:showCatName val="0"/>
          <c:showSerName val="0"/>
          <c:showPercent val="0"/>
          <c:showBubbleSize val="0"/>
        </c:dLbls>
        <c:gapWidth val="219"/>
        <c:overlap val="100"/>
        <c:axId val="422428496"/>
        <c:axId val="422424232"/>
      </c:barChart>
      <c:catAx>
        <c:axId val="422428496"/>
        <c:scaling>
          <c:orientation val="minMax"/>
        </c:scaling>
        <c:delete val="0"/>
        <c:axPos val="b"/>
        <c:majorGridlines>
          <c:spPr>
            <a:ln w="317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scaling>
        <c:delete val="0"/>
        <c:axPos val="l"/>
        <c:majorGridlines>
          <c:spPr>
            <a:ln w="317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38288541666666664"/>
          <c:y val="2.7569444444444438E-2"/>
          <c:w val="0.25774745370370372"/>
          <c:h val="7.895833333333333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9212962962962"/>
          <c:y val="4.7619047619047616E-2"/>
          <c:w val="0.84206990740740739"/>
          <c:h val="0.79709172717046728"/>
        </c:manualLayout>
      </c:layout>
      <c:barChart>
        <c:barDir val="col"/>
        <c:grouping val="clustered"/>
        <c:varyColors val="0"/>
        <c:ser>
          <c:idx val="0"/>
          <c:order val="0"/>
          <c:tx>
            <c:strRef>
              <c:f>'5_Graf cittadinanza variaz eta'!$M$4</c:f>
              <c:strCache>
                <c:ptCount val="1"/>
                <c:pt idx="0">
                  <c:v>Italiana </c:v>
                </c:pt>
              </c:strCache>
            </c:strRef>
          </c:tx>
          <c:spPr>
            <a:solidFill>
              <a:schemeClr val="accent6">
                <a:lumMod val="40000"/>
                <a:lumOff val="60000"/>
              </a:schemeClr>
            </a:solidFill>
            <a:ln>
              <a:solidFill>
                <a:srgbClr val="00B050"/>
              </a:solidFill>
            </a:ln>
            <a:effectLst/>
          </c:spPr>
          <c:invertIfNegative val="0"/>
          <c:dLbls>
            <c:dLbl>
              <c:idx val="1"/>
              <c:layout>
                <c:manualLayout>
                  <c:x val="4.1478568667443774E-2"/>
                  <c:y val="1.5036232312926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FB-42A1-A5BB-6486617E027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7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00B050"/>
                      </a:solidFill>
                      <a:round/>
                    </a:ln>
                    <a:effectLst/>
                  </c:spPr>
                </c15:leaderLines>
              </c:ext>
            </c:extLst>
          </c:dLbls>
          <c:cat>
            <c:strRef>
              <c:f>'5_Graf cittadinanza variaz eta'!$L$24:$L$35</c:f>
              <c:strCache>
                <c:ptCount val="12"/>
                <c:pt idx="0">
                  <c:v>0-9 anni  </c:v>
                </c:pt>
                <c:pt idx="1">
                  <c:v>10-19 anni  </c:v>
                </c:pt>
                <c:pt idx="2">
                  <c:v>20-29 anni  </c:v>
                </c:pt>
                <c:pt idx="3">
                  <c:v>30-39 anni  </c:v>
                </c:pt>
                <c:pt idx="4">
                  <c:v>40-49 anni  </c:v>
                </c:pt>
                <c:pt idx="5">
                  <c:v>50-59 anni  </c:v>
                </c:pt>
                <c:pt idx="6">
                  <c:v>60-69 anni  </c:v>
                </c:pt>
                <c:pt idx="7">
                  <c:v>70-79 anni  </c:v>
                </c:pt>
                <c:pt idx="8">
                  <c:v>80-89 anni  </c:v>
                </c:pt>
                <c:pt idx="9">
                  <c:v>90-99 anni  </c:v>
                </c:pt>
                <c:pt idx="10">
                  <c:v>100 anni e più  </c:v>
                </c:pt>
                <c:pt idx="11">
                  <c:v>Totale  </c:v>
                </c:pt>
              </c:strCache>
            </c:strRef>
          </c:cat>
          <c:val>
            <c:numRef>
              <c:f>'5_Graf cittadinanza variaz eta'!$M$24:$M$34</c:f>
              <c:numCache>
                <c:formatCode>#,##0</c:formatCode>
                <c:ptCount val="11"/>
                <c:pt idx="0">
                  <c:v>-2067</c:v>
                </c:pt>
                <c:pt idx="1">
                  <c:v>-38</c:v>
                </c:pt>
                <c:pt idx="2">
                  <c:v>-3308</c:v>
                </c:pt>
                <c:pt idx="3">
                  <c:v>-4012</c:v>
                </c:pt>
                <c:pt idx="4">
                  <c:v>-5152</c:v>
                </c:pt>
                <c:pt idx="5">
                  <c:v>-381</c:v>
                </c:pt>
                <c:pt idx="6">
                  <c:v>735</c:v>
                </c:pt>
                <c:pt idx="7">
                  <c:v>1380</c:v>
                </c:pt>
                <c:pt idx="8">
                  <c:v>203</c:v>
                </c:pt>
                <c:pt idx="9">
                  <c:v>556</c:v>
                </c:pt>
                <c:pt idx="10">
                  <c:v>91</c:v>
                </c:pt>
              </c:numCache>
            </c:numRef>
          </c:val>
          <c:extLst>
            <c:ext xmlns:c16="http://schemas.microsoft.com/office/drawing/2014/chart" uri="{C3380CC4-5D6E-409C-BE32-E72D297353CC}">
              <c16:uniqueId val="{00000001-01FB-42A1-A5BB-6486617E027D}"/>
            </c:ext>
          </c:extLst>
        </c:ser>
        <c:ser>
          <c:idx val="1"/>
          <c:order val="1"/>
          <c:tx>
            <c:strRef>
              <c:f>'5_Graf cittadinanza variaz eta'!$N$4</c:f>
              <c:strCache>
                <c:ptCount val="1"/>
                <c:pt idx="0">
                  <c:v>Straniera</c:v>
                </c:pt>
              </c:strCache>
            </c:strRef>
          </c:tx>
          <c:spPr>
            <a:solidFill>
              <a:schemeClr val="accent2">
                <a:lumMod val="40000"/>
                <a:lumOff val="60000"/>
              </a:schemeClr>
            </a:solidFill>
            <a:ln>
              <a:solidFill>
                <a:srgbClr val="C00000"/>
              </a:solidFill>
            </a:ln>
            <a:effectLst/>
          </c:spPr>
          <c:invertIfNegative val="0"/>
          <c:dLbls>
            <c:dLbl>
              <c:idx val="0"/>
              <c:layout>
                <c:manualLayout>
                  <c:x val="3.5553058857808996E-2"/>
                  <c:y val="-3.50758617750874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FB-42A1-A5BB-6486617E027D}"/>
                </c:ext>
              </c:extLst>
            </c:dLbl>
            <c:dLbl>
              <c:idx val="1"/>
              <c:layout>
                <c:manualLayout>
                  <c:x val="1.7776529428904498E-2"/>
                  <c:y val="-4.0085571861345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FB-42A1-A5BB-6486617E027D}"/>
                </c:ext>
              </c:extLst>
            </c:dLbl>
            <c:dLbl>
              <c:idx val="2"/>
              <c:layout>
                <c:manualLayout>
                  <c:x val="3.8515813762626354E-2"/>
                  <c:y val="2.004436416492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FB-42A1-A5BB-6486617E027D}"/>
                </c:ext>
              </c:extLst>
            </c:dLbl>
            <c:dLbl>
              <c:idx val="3"/>
              <c:layout>
                <c:manualLayout>
                  <c:x val="3.8515813762626354E-2"/>
                  <c:y val="8.518598307028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FB-42A1-A5BB-6486617E027D}"/>
                </c:ext>
              </c:extLst>
            </c:dLbl>
            <c:dLbl>
              <c:idx val="6"/>
              <c:layout>
                <c:manualLayout>
                  <c:x val="3.8515813762626409E-2"/>
                  <c:y val="-5.01089376195019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FB-42A1-A5BB-6486617E027D}"/>
                </c:ext>
              </c:extLst>
            </c:dLbl>
            <c:dLbl>
              <c:idx val="10"/>
              <c:layout>
                <c:manualLayout>
                  <c:x val="3.8515813762626409E-2"/>
                  <c:y val="1.503268128585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FB-42A1-A5BB-6486617E027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rgbClr val="C00000"/>
                      </a:solidFill>
                      <a:round/>
                    </a:ln>
                    <a:effectLst/>
                  </c:spPr>
                </c15:leaderLines>
              </c:ext>
            </c:extLst>
          </c:dLbls>
          <c:cat>
            <c:strRef>
              <c:f>'5_Graf cittadinanza variaz eta'!$L$24:$L$35</c:f>
              <c:strCache>
                <c:ptCount val="12"/>
                <c:pt idx="0">
                  <c:v>0-9 anni  </c:v>
                </c:pt>
                <c:pt idx="1">
                  <c:v>10-19 anni  </c:v>
                </c:pt>
                <c:pt idx="2">
                  <c:v>20-29 anni  </c:v>
                </c:pt>
                <c:pt idx="3">
                  <c:v>30-39 anni  </c:v>
                </c:pt>
                <c:pt idx="4">
                  <c:v>40-49 anni  </c:v>
                </c:pt>
                <c:pt idx="5">
                  <c:v>50-59 anni  </c:v>
                </c:pt>
                <c:pt idx="6">
                  <c:v>60-69 anni  </c:v>
                </c:pt>
                <c:pt idx="7">
                  <c:v>70-79 anni  </c:v>
                </c:pt>
                <c:pt idx="8">
                  <c:v>80-89 anni  </c:v>
                </c:pt>
                <c:pt idx="9">
                  <c:v>90-99 anni  </c:v>
                </c:pt>
                <c:pt idx="10">
                  <c:v>100 anni e più  </c:v>
                </c:pt>
                <c:pt idx="11">
                  <c:v>Totale  </c:v>
                </c:pt>
              </c:strCache>
            </c:strRef>
          </c:cat>
          <c:val>
            <c:numRef>
              <c:f>'5_Graf cittadinanza variaz eta'!$N$24:$N$34</c:f>
              <c:numCache>
                <c:formatCode>#,##0</c:formatCode>
                <c:ptCount val="11"/>
                <c:pt idx="0">
                  <c:v>-56</c:v>
                </c:pt>
                <c:pt idx="1">
                  <c:v>-45</c:v>
                </c:pt>
                <c:pt idx="2">
                  <c:v>-88</c:v>
                </c:pt>
                <c:pt idx="3">
                  <c:v>-901</c:v>
                </c:pt>
                <c:pt idx="4">
                  <c:v>12</c:v>
                </c:pt>
                <c:pt idx="5">
                  <c:v>190</c:v>
                </c:pt>
                <c:pt idx="6">
                  <c:v>53</c:v>
                </c:pt>
                <c:pt idx="7">
                  <c:v>-77</c:v>
                </c:pt>
                <c:pt idx="8">
                  <c:v>-20</c:v>
                </c:pt>
                <c:pt idx="9">
                  <c:v>-5</c:v>
                </c:pt>
                <c:pt idx="10">
                  <c:v>1</c:v>
                </c:pt>
              </c:numCache>
            </c:numRef>
          </c:val>
          <c:extLst>
            <c:ext xmlns:c16="http://schemas.microsoft.com/office/drawing/2014/chart" uri="{C3380CC4-5D6E-409C-BE32-E72D297353CC}">
              <c16:uniqueId val="{00000008-01FB-42A1-A5BB-6486617E027D}"/>
            </c:ext>
          </c:extLst>
        </c:ser>
        <c:dLbls>
          <c:showLegendKey val="0"/>
          <c:showVal val="0"/>
          <c:showCatName val="0"/>
          <c:showSerName val="0"/>
          <c:showPercent val="0"/>
          <c:showBubbleSize val="0"/>
        </c:dLbls>
        <c:gapWidth val="219"/>
        <c:overlap val="100"/>
        <c:axId val="422428496"/>
        <c:axId val="422424232"/>
      </c:barChart>
      <c:catAx>
        <c:axId val="422428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69156597222222227"/>
          <c:y val="0.75901591846473715"/>
          <c:w val="0.25774745370370372"/>
          <c:h val="6.782390837508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6.4675925925925928E-2"/>
          <c:w val="0.88699248633879779"/>
          <c:h val="0.71772453703703709"/>
        </c:manualLayout>
      </c:layout>
      <c:barChart>
        <c:barDir val="col"/>
        <c:grouping val="clustered"/>
        <c:varyColors val="0"/>
        <c:ser>
          <c:idx val="0"/>
          <c:order val="0"/>
          <c:tx>
            <c:strRef>
              <c:f>'6_Graf_Indicatori'!$B$50</c:f>
              <c:strCache>
                <c:ptCount val="1"/>
                <c:pt idx="0">
                  <c:v>2018</c:v>
                </c:pt>
              </c:strCache>
            </c:strRef>
          </c:tx>
          <c:spPr>
            <a:solidFill>
              <a:schemeClr val="accent4">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'6_Graf_Indicatori'!$A$66:$A$71</c:f>
              <c:strCache>
                <c:ptCount val="6"/>
                <c:pt idx="0">
                  <c:v>Italia</c:v>
                </c:pt>
                <c:pt idx="1">
                  <c:v>Abruzzo</c:v>
                </c:pt>
                <c:pt idx="2">
                  <c:v>L'Aquila</c:v>
                </c:pt>
                <c:pt idx="3">
                  <c:v>Teramo</c:v>
                </c:pt>
                <c:pt idx="4">
                  <c:v>Pescara</c:v>
                </c:pt>
                <c:pt idx="5">
                  <c:v>Chieti</c:v>
                </c:pt>
              </c:strCache>
            </c:strRef>
          </c:cat>
          <c:val>
            <c:numRef>
              <c:f>'6_Graf_Indicatori'!$B$66:$B$71</c:f>
              <c:numCache>
                <c:formatCode>0.0</c:formatCode>
                <c:ptCount val="6"/>
                <c:pt idx="0">
                  <c:v>35.797784619094472</c:v>
                </c:pt>
                <c:pt idx="1">
                  <c:v>37.426457640324493</c:v>
                </c:pt>
                <c:pt idx="2">
                  <c:v>37.726484042273519</c:v>
                </c:pt>
                <c:pt idx="3">
                  <c:v>35.756999944112223</c:v>
                </c:pt>
                <c:pt idx="4">
                  <c:v>36.712364034240849</c:v>
                </c:pt>
                <c:pt idx="5">
                  <c:v>39.157921039480257</c:v>
                </c:pt>
              </c:numCache>
            </c:numRef>
          </c:val>
          <c:extLst>
            <c:ext xmlns:c16="http://schemas.microsoft.com/office/drawing/2014/chart" uri="{C3380CC4-5D6E-409C-BE32-E72D297353CC}">
              <c16:uniqueId val="{00000000-82FD-4200-8433-57D8772CF8F5}"/>
            </c:ext>
          </c:extLst>
        </c:ser>
        <c:ser>
          <c:idx val="1"/>
          <c:order val="1"/>
          <c:tx>
            <c:strRef>
              <c:f>'6_Graf_Indicatori'!$C$50</c:f>
              <c:strCache>
                <c:ptCount val="1"/>
                <c:pt idx="0">
                  <c:v>2019</c:v>
                </c:pt>
              </c:strCache>
            </c:strRef>
          </c:tx>
          <c:spPr>
            <a:solidFill>
              <a:schemeClr val="accent6">
                <a:lumMod val="60000"/>
                <a:lumOff val="40000"/>
              </a:schemeClr>
            </a:solidFill>
            <a:ln>
              <a:noFill/>
            </a:ln>
            <a:effectLst/>
          </c:spPr>
          <c:invertIfNegative val="0"/>
          <c:cat>
            <c:strRef>
              <c:f>'6_Graf_Indicatori'!$A$66:$A$71</c:f>
              <c:strCache>
                <c:ptCount val="6"/>
                <c:pt idx="0">
                  <c:v>Italia</c:v>
                </c:pt>
                <c:pt idx="1">
                  <c:v>Abruzzo</c:v>
                </c:pt>
                <c:pt idx="2">
                  <c:v>L'Aquila</c:v>
                </c:pt>
                <c:pt idx="3">
                  <c:v>Teramo</c:v>
                </c:pt>
                <c:pt idx="4">
                  <c:v>Pescara</c:v>
                </c:pt>
                <c:pt idx="5">
                  <c:v>Chieti</c:v>
                </c:pt>
              </c:strCache>
            </c:strRef>
          </c:cat>
          <c:val>
            <c:numRef>
              <c:f>'6_Graf_Indicatori'!$C$66:$C$71</c:f>
              <c:numCache>
                <c:formatCode>0.0</c:formatCode>
                <c:ptCount val="6"/>
                <c:pt idx="0">
                  <c:v>36.418727665786776</c:v>
                </c:pt>
                <c:pt idx="1">
                  <c:v>38.264807938150611</c:v>
                </c:pt>
                <c:pt idx="2">
                  <c:v>38.867060293191258</c:v>
                </c:pt>
                <c:pt idx="3">
                  <c:v>36.548784985452606</c:v>
                </c:pt>
                <c:pt idx="4">
                  <c:v>37.366916649237602</c:v>
                </c:pt>
                <c:pt idx="5">
                  <c:v>39.956049312167536</c:v>
                </c:pt>
              </c:numCache>
            </c:numRef>
          </c:val>
          <c:extLst>
            <c:ext xmlns:c16="http://schemas.microsoft.com/office/drawing/2014/chart" uri="{C3380CC4-5D6E-409C-BE32-E72D297353CC}">
              <c16:uniqueId val="{00000001-82FD-4200-8433-57D8772CF8F5}"/>
            </c:ext>
          </c:extLst>
        </c:ser>
        <c:ser>
          <c:idx val="2"/>
          <c:order val="2"/>
          <c:tx>
            <c:strRef>
              <c:f>'6_Graf_Indicatori'!$D$50</c:f>
              <c:strCache>
                <c:ptCount val="1"/>
                <c:pt idx="0">
                  <c:v>2020</c:v>
                </c:pt>
              </c:strCache>
            </c:strRef>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'6_Graf_Indicatori'!$A$66:$A$71</c:f>
              <c:strCache>
                <c:ptCount val="6"/>
                <c:pt idx="0">
                  <c:v>Italia</c:v>
                </c:pt>
                <c:pt idx="1">
                  <c:v>Abruzzo</c:v>
                </c:pt>
                <c:pt idx="2">
                  <c:v>L'Aquila</c:v>
                </c:pt>
                <c:pt idx="3">
                  <c:v>Teramo</c:v>
                </c:pt>
                <c:pt idx="4">
                  <c:v>Pescara</c:v>
                </c:pt>
                <c:pt idx="5">
                  <c:v>Chieti</c:v>
                </c:pt>
              </c:strCache>
            </c:strRef>
          </c:cat>
          <c:val>
            <c:numRef>
              <c:f>'6_Graf_Indicatori'!$D$66:$D$71</c:f>
              <c:numCache>
                <c:formatCode>0.0</c:formatCode>
                <c:ptCount val="6"/>
                <c:pt idx="0">
                  <c:v>37.02129768129528</c:v>
                </c:pt>
                <c:pt idx="1">
                  <c:v>39.200447565188441</c:v>
                </c:pt>
                <c:pt idx="2">
                  <c:v>39.980469389313811</c:v>
                </c:pt>
                <c:pt idx="3">
                  <c:v>37.349873454560573</c:v>
                </c:pt>
                <c:pt idx="4">
                  <c:v>38.109679177305253</c:v>
                </c:pt>
                <c:pt idx="5">
                  <c:v>41.034756821891584</c:v>
                </c:pt>
              </c:numCache>
            </c:numRef>
          </c:val>
          <c:extLst>
            <c:ext xmlns:c16="http://schemas.microsoft.com/office/drawing/2014/chart" uri="{C3380CC4-5D6E-409C-BE32-E72D297353CC}">
              <c16:uniqueId val="{00000002-82FD-4200-8433-57D8772CF8F5}"/>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36983196721311473"/>
          <c:y val="0.8902430555555555"/>
          <c:w val="0.26033606557377048"/>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7304189435338"/>
          <c:y val="6.4675925925925928E-2"/>
          <c:w val="0.86601912568306016"/>
          <c:h val="0.75262407407407406"/>
        </c:manualLayout>
      </c:layout>
      <c:barChart>
        <c:barDir val="col"/>
        <c:grouping val="clustered"/>
        <c:varyColors val="0"/>
        <c:ser>
          <c:idx val="0"/>
          <c:order val="0"/>
          <c:tx>
            <c:strRef>
              <c:f>'6_Graf_Indicatori'!$B$50</c:f>
              <c:strCache>
                <c:ptCount val="1"/>
                <c:pt idx="0">
                  <c:v>2018</c:v>
                </c:pt>
              </c:strCache>
            </c:strRef>
          </c:tx>
          <c:spPr>
            <a:solidFill>
              <a:schemeClr val="accent4">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'6_Graf_Indicatori'!$A$73:$A$78</c:f>
              <c:strCache>
                <c:ptCount val="6"/>
                <c:pt idx="0">
                  <c:v>Italia</c:v>
                </c:pt>
                <c:pt idx="1">
                  <c:v>Abruzzo</c:v>
                </c:pt>
                <c:pt idx="2">
                  <c:v>L'Aquila</c:v>
                </c:pt>
                <c:pt idx="3">
                  <c:v>Teramo</c:v>
                </c:pt>
                <c:pt idx="4">
                  <c:v>Pescara</c:v>
                </c:pt>
                <c:pt idx="5">
                  <c:v>Chieti</c:v>
                </c:pt>
              </c:strCache>
            </c:strRef>
          </c:cat>
          <c:val>
            <c:numRef>
              <c:f>'6_Graf_Indicatori'!$B$73:$B$78</c:f>
              <c:numCache>
                <c:formatCode>0.0</c:formatCode>
                <c:ptCount val="6"/>
                <c:pt idx="0">
                  <c:v>139.26949176555806</c:v>
                </c:pt>
                <c:pt idx="1">
                  <c:v>139.58262296787319</c:v>
                </c:pt>
                <c:pt idx="2">
                  <c:v>139.54305578296407</c:v>
                </c:pt>
                <c:pt idx="3">
                  <c:v>137.19329959026271</c:v>
                </c:pt>
                <c:pt idx="4">
                  <c:v>141.8181165146182</c:v>
                </c:pt>
                <c:pt idx="5">
                  <c:v>139.7292413366213</c:v>
                </c:pt>
              </c:numCache>
            </c:numRef>
          </c:val>
          <c:extLst>
            <c:ext xmlns:c16="http://schemas.microsoft.com/office/drawing/2014/chart" uri="{C3380CC4-5D6E-409C-BE32-E72D297353CC}">
              <c16:uniqueId val="{00000000-FF7B-40ED-83F8-3BB1455D7A38}"/>
            </c:ext>
          </c:extLst>
        </c:ser>
        <c:ser>
          <c:idx val="1"/>
          <c:order val="1"/>
          <c:tx>
            <c:strRef>
              <c:f>'6_Graf_Indicatori'!$C$50</c:f>
              <c:strCache>
                <c:ptCount val="1"/>
                <c:pt idx="0">
                  <c:v>2019</c:v>
                </c:pt>
              </c:strCache>
            </c:strRef>
          </c:tx>
          <c:spPr>
            <a:solidFill>
              <a:schemeClr val="accent6">
                <a:lumMod val="60000"/>
                <a:lumOff val="40000"/>
              </a:schemeClr>
            </a:solidFill>
            <a:ln>
              <a:noFill/>
            </a:ln>
            <a:effectLst/>
          </c:spPr>
          <c:invertIfNegative val="0"/>
          <c:cat>
            <c:strRef>
              <c:f>'6_Graf_Indicatori'!$A$73:$A$78</c:f>
              <c:strCache>
                <c:ptCount val="6"/>
                <c:pt idx="0">
                  <c:v>Italia</c:v>
                </c:pt>
                <c:pt idx="1">
                  <c:v>Abruzzo</c:v>
                </c:pt>
                <c:pt idx="2">
                  <c:v>L'Aquila</c:v>
                </c:pt>
                <c:pt idx="3">
                  <c:v>Teramo</c:v>
                </c:pt>
                <c:pt idx="4">
                  <c:v>Pescara</c:v>
                </c:pt>
                <c:pt idx="5">
                  <c:v>Chieti</c:v>
                </c:pt>
              </c:strCache>
            </c:strRef>
          </c:cat>
          <c:val>
            <c:numRef>
              <c:f>'6_Graf_Indicatori'!$C$73:$C$78</c:f>
              <c:numCache>
                <c:formatCode>0.0</c:formatCode>
                <c:ptCount val="6"/>
                <c:pt idx="0">
                  <c:v>140.7000348512056</c:v>
                </c:pt>
                <c:pt idx="1">
                  <c:v>142.18540371114079</c:v>
                </c:pt>
                <c:pt idx="2">
                  <c:v>142.72478716649607</c:v>
                </c:pt>
                <c:pt idx="3">
                  <c:v>139.93019283001709</c:v>
                </c:pt>
                <c:pt idx="4">
                  <c:v>143.73884863270584</c:v>
                </c:pt>
                <c:pt idx="5">
                  <c:v>142.32680324196636</c:v>
                </c:pt>
              </c:numCache>
            </c:numRef>
          </c:val>
          <c:extLst>
            <c:ext xmlns:c16="http://schemas.microsoft.com/office/drawing/2014/chart" uri="{C3380CC4-5D6E-409C-BE32-E72D297353CC}">
              <c16:uniqueId val="{00000001-FF7B-40ED-83F8-3BB1455D7A38}"/>
            </c:ext>
          </c:extLst>
        </c:ser>
        <c:ser>
          <c:idx val="2"/>
          <c:order val="2"/>
          <c:tx>
            <c:strRef>
              <c:f>'6_Graf_Indicatori'!$D$50</c:f>
              <c:strCache>
                <c:ptCount val="1"/>
                <c:pt idx="0">
                  <c:v>2020</c:v>
                </c:pt>
              </c:strCache>
            </c:strRef>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'6_Graf_Indicatori'!$A$73:$A$78</c:f>
              <c:strCache>
                <c:ptCount val="6"/>
                <c:pt idx="0">
                  <c:v>Italia</c:v>
                </c:pt>
                <c:pt idx="1">
                  <c:v>Abruzzo</c:v>
                </c:pt>
                <c:pt idx="2">
                  <c:v>L'Aquila</c:v>
                </c:pt>
                <c:pt idx="3">
                  <c:v>Teramo</c:v>
                </c:pt>
                <c:pt idx="4">
                  <c:v>Pescara</c:v>
                </c:pt>
                <c:pt idx="5">
                  <c:v>Chieti</c:v>
                </c:pt>
              </c:strCache>
            </c:strRef>
          </c:cat>
          <c:val>
            <c:numRef>
              <c:f>'6_Graf_Indicatori'!$D$73:$D$78</c:f>
              <c:numCache>
                <c:formatCode>0.0</c:formatCode>
                <c:ptCount val="6"/>
                <c:pt idx="0">
                  <c:v>141.87384428231658</c:v>
                </c:pt>
                <c:pt idx="1">
                  <c:v>144.41530153832193</c:v>
                </c:pt>
                <c:pt idx="2">
                  <c:v>144.71917012669721</c:v>
                </c:pt>
                <c:pt idx="3">
                  <c:v>142.71370728692341</c:v>
                </c:pt>
                <c:pt idx="4">
                  <c:v>145.16663780092534</c:v>
                </c:pt>
                <c:pt idx="5">
                  <c:v>144.95336982802834</c:v>
                </c:pt>
              </c:numCache>
            </c:numRef>
          </c:val>
          <c:extLst>
            <c:ext xmlns:c16="http://schemas.microsoft.com/office/drawing/2014/chart" uri="{C3380CC4-5D6E-409C-BE32-E72D297353CC}">
              <c16:uniqueId val="{00000002-FF7B-40ED-83F8-3BB1455D7A38}"/>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36983196721311473"/>
          <c:y val="0.90788194444444448"/>
          <c:w val="0.26033606557377048"/>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5318761384337E-2"/>
          <c:y val="6.4675925925925928E-2"/>
          <c:w val="0.87526684881602912"/>
          <c:h val="0.73536342592592596"/>
        </c:manualLayout>
      </c:layout>
      <c:barChart>
        <c:barDir val="col"/>
        <c:grouping val="clustered"/>
        <c:varyColors val="0"/>
        <c:ser>
          <c:idx val="0"/>
          <c:order val="0"/>
          <c:tx>
            <c:strRef>
              <c:f>'6_Graf_Indicatori'!$B$50</c:f>
              <c:strCache>
                <c:ptCount val="1"/>
                <c:pt idx="0">
                  <c:v>2018</c:v>
                </c:pt>
              </c:strCache>
            </c:strRef>
          </c:tx>
          <c:spPr>
            <a:solidFill>
              <a:schemeClr val="accent4">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'6_Graf_Indicatori'!$A$59:$A$64</c:f>
              <c:strCache>
                <c:ptCount val="6"/>
                <c:pt idx="0">
                  <c:v>Italia</c:v>
                </c:pt>
                <c:pt idx="1">
                  <c:v>Abruzzo</c:v>
                </c:pt>
                <c:pt idx="2">
                  <c:v>L'Aquila</c:v>
                </c:pt>
                <c:pt idx="3">
                  <c:v>Teramo</c:v>
                </c:pt>
                <c:pt idx="4">
                  <c:v>Pescara</c:v>
                </c:pt>
                <c:pt idx="5">
                  <c:v>Chieti</c:v>
                </c:pt>
              </c:strCache>
            </c:strRef>
          </c:cat>
          <c:val>
            <c:numRef>
              <c:f>'6_Graf_Indicatori'!$B$59:$B$64</c:f>
              <c:numCache>
                <c:formatCode>0.0</c:formatCode>
                <c:ptCount val="6"/>
                <c:pt idx="0">
                  <c:v>173.95085828848914</c:v>
                </c:pt>
                <c:pt idx="1">
                  <c:v>192.47129751958468</c:v>
                </c:pt>
                <c:pt idx="2">
                  <c:v>202.85544655226033</c:v>
                </c:pt>
                <c:pt idx="3">
                  <c:v>184.76765555263847</c:v>
                </c:pt>
                <c:pt idx="4">
                  <c:v>179.8365386947348</c:v>
                </c:pt>
                <c:pt idx="5">
                  <c:v>202.08042296202368</c:v>
                </c:pt>
              </c:numCache>
            </c:numRef>
          </c:val>
          <c:extLst>
            <c:ext xmlns:c16="http://schemas.microsoft.com/office/drawing/2014/chart" uri="{C3380CC4-5D6E-409C-BE32-E72D297353CC}">
              <c16:uniqueId val="{00000000-51B0-47AD-BAB8-D8BA07B7AE67}"/>
            </c:ext>
          </c:extLst>
        </c:ser>
        <c:ser>
          <c:idx val="1"/>
          <c:order val="1"/>
          <c:tx>
            <c:strRef>
              <c:f>'6_Graf_Indicatori'!$C$50</c:f>
              <c:strCache>
                <c:ptCount val="1"/>
                <c:pt idx="0">
                  <c:v>2019</c:v>
                </c:pt>
              </c:strCache>
            </c:strRef>
          </c:tx>
          <c:spPr>
            <a:solidFill>
              <a:schemeClr val="accent6">
                <a:lumMod val="60000"/>
                <a:lumOff val="40000"/>
              </a:schemeClr>
            </a:solidFill>
            <a:ln>
              <a:noFill/>
            </a:ln>
            <a:effectLst/>
          </c:spPr>
          <c:invertIfNegative val="0"/>
          <c:cat>
            <c:strRef>
              <c:f>'6_Graf_Indicatori'!$A$59:$A$64</c:f>
              <c:strCache>
                <c:ptCount val="6"/>
                <c:pt idx="0">
                  <c:v>Italia</c:v>
                </c:pt>
                <c:pt idx="1">
                  <c:v>Abruzzo</c:v>
                </c:pt>
                <c:pt idx="2">
                  <c:v>L'Aquila</c:v>
                </c:pt>
                <c:pt idx="3">
                  <c:v>Teramo</c:v>
                </c:pt>
                <c:pt idx="4">
                  <c:v>Pescara</c:v>
                </c:pt>
                <c:pt idx="5">
                  <c:v>Chieti</c:v>
                </c:pt>
              </c:strCache>
            </c:strRef>
          </c:cat>
          <c:val>
            <c:numRef>
              <c:f>'6_Graf_Indicatori'!$C$59:$C$64</c:f>
              <c:numCache>
                <c:formatCode>0.0</c:formatCode>
                <c:ptCount val="6"/>
                <c:pt idx="0">
                  <c:v>179.34640120276094</c:v>
                </c:pt>
                <c:pt idx="1">
                  <c:v>198.5357194746783</c:v>
                </c:pt>
                <c:pt idx="2">
                  <c:v>209.72202218061358</c:v>
                </c:pt>
                <c:pt idx="3">
                  <c:v>191.16922087664773</c:v>
                </c:pt>
                <c:pt idx="4">
                  <c:v>185.22870331514898</c:v>
                </c:pt>
                <c:pt idx="5">
                  <c:v>207.83992306515421</c:v>
                </c:pt>
              </c:numCache>
            </c:numRef>
          </c:val>
          <c:extLst>
            <c:ext xmlns:c16="http://schemas.microsoft.com/office/drawing/2014/chart" uri="{C3380CC4-5D6E-409C-BE32-E72D297353CC}">
              <c16:uniqueId val="{00000001-51B0-47AD-BAB8-D8BA07B7AE67}"/>
            </c:ext>
          </c:extLst>
        </c:ser>
        <c:ser>
          <c:idx val="2"/>
          <c:order val="2"/>
          <c:tx>
            <c:strRef>
              <c:f>'6_Graf_Indicatori'!$D$50</c:f>
              <c:strCache>
                <c:ptCount val="1"/>
                <c:pt idx="0">
                  <c:v>2020</c:v>
                </c:pt>
              </c:strCache>
            </c:strRef>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'6_Graf_Indicatori'!$A$59:$A$64</c:f>
              <c:strCache>
                <c:ptCount val="6"/>
                <c:pt idx="0">
                  <c:v>Italia</c:v>
                </c:pt>
                <c:pt idx="1">
                  <c:v>Abruzzo</c:v>
                </c:pt>
                <c:pt idx="2">
                  <c:v>L'Aquila</c:v>
                </c:pt>
                <c:pt idx="3">
                  <c:v>Teramo</c:v>
                </c:pt>
                <c:pt idx="4">
                  <c:v>Pescara</c:v>
                </c:pt>
                <c:pt idx="5">
                  <c:v>Chieti</c:v>
                </c:pt>
              </c:strCache>
            </c:strRef>
          </c:cat>
          <c:val>
            <c:numRef>
              <c:f>'6_Graf_Indicatori'!$D$59:$D$64</c:f>
              <c:numCache>
                <c:formatCode>0.0</c:formatCode>
                <c:ptCount val="6"/>
                <c:pt idx="0">
                  <c:v>182.56333197800839</c:v>
                </c:pt>
                <c:pt idx="1">
                  <c:v>202.53430877255809</c:v>
                </c:pt>
                <c:pt idx="2">
                  <c:v>214.13335670874241</c:v>
                </c:pt>
                <c:pt idx="3">
                  <c:v>195.22192644102788</c:v>
                </c:pt>
                <c:pt idx="4">
                  <c:v>187.97132830583141</c:v>
                </c:pt>
                <c:pt idx="5">
                  <c:v>212.66248865070753</c:v>
                </c:pt>
              </c:numCache>
            </c:numRef>
          </c:val>
          <c:extLst>
            <c:ext xmlns:c16="http://schemas.microsoft.com/office/drawing/2014/chart" uri="{C3380CC4-5D6E-409C-BE32-E72D297353CC}">
              <c16:uniqueId val="{00000002-51B0-47AD-BAB8-D8BA07B7AE67}"/>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36983196721311473"/>
          <c:y val="0.8902430555555555"/>
          <c:w val="0.26033606557377048"/>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6.4675925925925928E-2"/>
          <c:w val="0.88699248633879779"/>
          <c:h val="0.73536342592592596"/>
        </c:manualLayout>
      </c:layout>
      <c:barChart>
        <c:barDir val="col"/>
        <c:grouping val="clustered"/>
        <c:varyColors val="0"/>
        <c:ser>
          <c:idx val="0"/>
          <c:order val="0"/>
          <c:tx>
            <c:strRef>
              <c:f>'6_Graf_Indicatori'!$B$50</c:f>
              <c:strCache>
                <c:ptCount val="1"/>
                <c:pt idx="0">
                  <c:v>2018</c:v>
                </c:pt>
              </c:strCache>
            </c:strRef>
          </c:tx>
          <c:spPr>
            <a:solidFill>
              <a:schemeClr val="accent4">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'6_Graf_Indicatori'!$A$51:$A$56</c:f>
              <c:strCache>
                <c:ptCount val="6"/>
                <c:pt idx="0">
                  <c:v>Italia</c:v>
                </c:pt>
                <c:pt idx="1">
                  <c:v>Abruzzo</c:v>
                </c:pt>
                <c:pt idx="2">
                  <c:v>L'Aquila</c:v>
                </c:pt>
                <c:pt idx="3">
                  <c:v>Teramo</c:v>
                </c:pt>
                <c:pt idx="4">
                  <c:v>Pescara</c:v>
                </c:pt>
                <c:pt idx="5">
                  <c:v>Chieti</c:v>
                </c:pt>
              </c:strCache>
            </c:strRef>
          </c:cat>
          <c:val>
            <c:numRef>
              <c:f>'6_Graf_Indicatori'!$B$51:$B$56</c:f>
              <c:numCache>
                <c:formatCode>0.0</c:formatCode>
                <c:ptCount val="6"/>
                <c:pt idx="0">
                  <c:v>56.37703612225495</c:v>
                </c:pt>
                <c:pt idx="1">
                  <c:v>56.871672652976542</c:v>
                </c:pt>
                <c:pt idx="2">
                  <c:v>56.324202113675803</c:v>
                </c:pt>
                <c:pt idx="3">
                  <c:v>55.109413025916687</c:v>
                </c:pt>
                <c:pt idx="4">
                  <c:v>57.126660428456141</c:v>
                </c:pt>
                <c:pt idx="5">
                  <c:v>58.535315675495582</c:v>
                </c:pt>
              </c:numCache>
            </c:numRef>
          </c:val>
          <c:extLst>
            <c:ext xmlns:c16="http://schemas.microsoft.com/office/drawing/2014/chart" uri="{C3380CC4-5D6E-409C-BE32-E72D297353CC}">
              <c16:uniqueId val="{00000000-1C42-4DED-BD6A-1C92CDA0BE28}"/>
            </c:ext>
          </c:extLst>
        </c:ser>
        <c:ser>
          <c:idx val="1"/>
          <c:order val="1"/>
          <c:tx>
            <c:strRef>
              <c:f>'6_Graf_Indicatori'!$C$50</c:f>
              <c:strCache>
                <c:ptCount val="1"/>
                <c:pt idx="0">
                  <c:v>2019</c:v>
                </c:pt>
              </c:strCache>
            </c:strRef>
          </c:tx>
          <c:spPr>
            <a:solidFill>
              <a:schemeClr val="accent6">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'6_Graf_Indicatori'!$A$51:$A$56</c:f>
              <c:strCache>
                <c:ptCount val="6"/>
                <c:pt idx="0">
                  <c:v>Italia</c:v>
                </c:pt>
                <c:pt idx="1">
                  <c:v>Abruzzo</c:v>
                </c:pt>
                <c:pt idx="2">
                  <c:v>L'Aquila</c:v>
                </c:pt>
                <c:pt idx="3">
                  <c:v>Teramo</c:v>
                </c:pt>
                <c:pt idx="4">
                  <c:v>Pescara</c:v>
                </c:pt>
                <c:pt idx="5">
                  <c:v>Chieti</c:v>
                </c:pt>
              </c:strCache>
            </c:strRef>
          </c:cat>
          <c:val>
            <c:numRef>
              <c:f>'6_Graf_Indicatori'!$C$51:$C$56</c:f>
              <c:numCache>
                <c:formatCode>0.0</c:formatCode>
                <c:ptCount val="6"/>
                <c:pt idx="0">
                  <c:v>56.725088664139577</c:v>
                </c:pt>
                <c:pt idx="1">
                  <c:v>57.53832105679674</c:v>
                </c:pt>
                <c:pt idx="2">
                  <c:v>57.399715990988589</c:v>
                </c:pt>
                <c:pt idx="3">
                  <c:v>55.667335983280744</c:v>
                </c:pt>
                <c:pt idx="4">
                  <c:v>57.540310934496596</c:v>
                </c:pt>
                <c:pt idx="5">
                  <c:v>59.180483541601895</c:v>
                </c:pt>
              </c:numCache>
            </c:numRef>
          </c:val>
          <c:extLst>
            <c:ext xmlns:c16="http://schemas.microsoft.com/office/drawing/2014/chart" uri="{C3380CC4-5D6E-409C-BE32-E72D297353CC}">
              <c16:uniqueId val="{00000001-1C42-4DED-BD6A-1C92CDA0BE28}"/>
            </c:ext>
          </c:extLst>
        </c:ser>
        <c:ser>
          <c:idx val="2"/>
          <c:order val="2"/>
          <c:tx>
            <c:strRef>
              <c:f>'6_Graf_Indicatori'!$D$50</c:f>
              <c:strCache>
                <c:ptCount val="1"/>
                <c:pt idx="0">
                  <c:v>2020</c:v>
                </c:pt>
              </c:strCache>
            </c:strRef>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'6_Graf_Indicatori'!$A$51:$A$56</c:f>
              <c:strCache>
                <c:ptCount val="6"/>
                <c:pt idx="0">
                  <c:v>Italia</c:v>
                </c:pt>
                <c:pt idx="1">
                  <c:v>Abruzzo</c:v>
                </c:pt>
                <c:pt idx="2">
                  <c:v>L'Aquila</c:v>
                </c:pt>
                <c:pt idx="3">
                  <c:v>Teramo</c:v>
                </c:pt>
                <c:pt idx="4">
                  <c:v>Pescara</c:v>
                </c:pt>
                <c:pt idx="5">
                  <c:v>Chieti</c:v>
                </c:pt>
              </c:strCache>
            </c:strRef>
          </c:cat>
          <c:val>
            <c:numRef>
              <c:f>'6_Graf_Indicatori'!$D$51:$D$56</c:f>
              <c:numCache>
                <c:formatCode>0.0</c:formatCode>
                <c:ptCount val="6"/>
                <c:pt idx="0">
                  <c:v>57.299903072740953</c:v>
                </c:pt>
                <c:pt idx="1">
                  <c:v>58.555414041120045</c:v>
                </c:pt>
                <c:pt idx="2">
                  <c:v>58.651296767083828</c:v>
                </c:pt>
                <c:pt idx="3">
                  <c:v>56.481880875787979</c:v>
                </c:pt>
                <c:pt idx="4">
                  <c:v>58.383877120568371</c:v>
                </c:pt>
                <c:pt idx="5">
                  <c:v>60.330476100946051</c:v>
                </c:pt>
              </c:numCache>
            </c:numRef>
          </c:val>
          <c:extLst>
            <c:ext xmlns:c16="http://schemas.microsoft.com/office/drawing/2014/chart" uri="{C3380CC4-5D6E-409C-BE32-E72D297353CC}">
              <c16:uniqueId val="{00000002-1C42-4DED-BD6A-1C92CDA0BE28}"/>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36983196721311473"/>
          <c:y val="0.89612268518518523"/>
          <c:w val="0.26033606557377048"/>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20</xdr:row>
      <xdr:rowOff>104775</xdr:rowOff>
    </xdr:from>
    <xdr:to>
      <xdr:col>3</xdr:col>
      <xdr:colOff>1032900</xdr:colOff>
      <xdr:row>33</xdr:row>
      <xdr:rowOff>148275</xdr:rowOff>
    </xdr:to>
    <xdr:graphicFrame macro="">
      <xdr:nvGraphicFramePr>
        <xdr:cNvPr id="2" name="Gra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0.87486</cdr:x>
      <cdr:y>0.89144</cdr:y>
    </cdr:from>
    <cdr:to>
      <cdr:x>0.99153</cdr:x>
      <cdr:y>0.98866</cdr:y>
    </cdr:to>
    <cdr:sp macro="" textlink="">
      <cdr:nvSpPr>
        <cdr:cNvPr id="2" name="CasellaDiTesto 1"/>
        <cdr:cNvSpPr txBox="1"/>
      </cdr:nvSpPr>
      <cdr:spPr>
        <a:xfrm xmlns:a="http://schemas.openxmlformats.org/drawingml/2006/main">
          <a:off x="3936885" y="2246431"/>
          <a:ext cx="525015" cy="24499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900">
              <a:solidFill>
                <a:sysClr val="windowText" lastClr="000000"/>
              </a:solidFill>
            </a:rPr>
            <a:t>2020</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380397</xdr:colOff>
      <xdr:row>36</xdr:row>
      <xdr:rowOff>35150</xdr:rowOff>
    </xdr:to>
    <xdr:pic>
      <xdr:nvPicPr>
        <xdr:cNvPr id="2" name="Immagine 1"/>
        <xdr:cNvPicPr>
          <a:picLocks noChangeAspect="1"/>
        </xdr:cNvPicPr>
      </xdr:nvPicPr>
      <xdr:blipFill>
        <a:blip xmlns:r="http://schemas.openxmlformats.org/officeDocument/2006/relationships" r:embed="rId1"/>
        <a:stretch>
          <a:fillRect/>
        </a:stretch>
      </xdr:blipFill>
      <xdr:spPr>
        <a:xfrm>
          <a:off x="1219200" y="952500"/>
          <a:ext cx="6476397" cy="5940650"/>
        </a:xfrm>
        <a:prstGeom prst="rect">
          <a:avLst/>
        </a:prstGeom>
      </xdr:spPr>
    </xdr:pic>
    <xdr:clientData/>
  </xdr:twoCellAnchor>
  <xdr:twoCellAnchor>
    <xdr:from>
      <xdr:col>8</xdr:col>
      <xdr:colOff>152400</xdr:colOff>
      <xdr:row>5</xdr:row>
      <xdr:rowOff>171450</xdr:rowOff>
    </xdr:from>
    <xdr:to>
      <xdr:col>12</xdr:col>
      <xdr:colOff>358588</xdr:colOff>
      <xdr:row>13</xdr:row>
      <xdr:rowOff>183893</xdr:rowOff>
    </xdr:to>
    <xdr:grpSp>
      <xdr:nvGrpSpPr>
        <xdr:cNvPr id="3" name="Gruppo 2"/>
        <xdr:cNvGrpSpPr/>
      </xdr:nvGrpSpPr>
      <xdr:grpSpPr>
        <a:xfrm>
          <a:off x="5029200" y="1123950"/>
          <a:ext cx="2644588" cy="1536443"/>
          <a:chOff x="4000761" y="2443538"/>
          <a:chExt cx="2644588" cy="1536443"/>
        </a:xfrm>
      </xdr:grpSpPr>
      <xdr:sp macro="" textlink="">
        <xdr:nvSpPr>
          <xdr:cNvPr id="4" name="Ovale 3"/>
          <xdr:cNvSpPr/>
        </xdr:nvSpPr>
        <xdr:spPr>
          <a:xfrm>
            <a:off x="4906683" y="2757976"/>
            <a:ext cx="180000" cy="180000"/>
          </a:xfrm>
          <a:prstGeom prst="ellipse">
            <a:avLst/>
          </a:prstGeom>
          <a:solidFill>
            <a:srgbClr val="F4352F"/>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5" name="Ovale 4"/>
          <xdr:cNvSpPr/>
        </xdr:nvSpPr>
        <xdr:spPr>
          <a:xfrm>
            <a:off x="4906683" y="3009976"/>
            <a:ext cx="180000" cy="180000"/>
          </a:xfrm>
          <a:prstGeom prst="ellipse">
            <a:avLst/>
          </a:prstGeom>
          <a:solidFill>
            <a:srgbClr val="FDAB3F"/>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6" name="Ovale 5"/>
          <xdr:cNvSpPr/>
        </xdr:nvSpPr>
        <xdr:spPr>
          <a:xfrm>
            <a:off x="4906683" y="3261976"/>
            <a:ext cx="180000" cy="180000"/>
          </a:xfrm>
          <a:prstGeom prst="ellipse">
            <a:avLst/>
          </a:prstGeom>
          <a:solidFill>
            <a:srgbClr val="F5FCA8"/>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7" name="Ovale 6"/>
          <xdr:cNvSpPr/>
        </xdr:nvSpPr>
        <xdr:spPr>
          <a:xfrm>
            <a:off x="4906683" y="3513976"/>
            <a:ext cx="180000" cy="180000"/>
          </a:xfrm>
          <a:prstGeom prst="ellipse">
            <a:avLst/>
          </a:prstGeom>
          <a:solidFill>
            <a:srgbClr val="97EF6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8" name="Ovale 7"/>
          <xdr:cNvSpPr/>
        </xdr:nvSpPr>
        <xdr:spPr>
          <a:xfrm>
            <a:off x="4906683" y="3765976"/>
            <a:ext cx="180000" cy="180000"/>
          </a:xfrm>
          <a:prstGeom prst="ellipse">
            <a:avLst/>
          </a:prstGeom>
          <a:solidFill>
            <a:srgbClr val="1D7A0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9" name="CasellaDiTesto 5"/>
          <xdr:cNvSpPr txBox="1"/>
        </xdr:nvSpPr>
        <xdr:spPr>
          <a:xfrm>
            <a:off x="5157694" y="2756537"/>
            <a:ext cx="972000"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800" b="1"/>
              <a:t>&lt; -15,50</a:t>
            </a:r>
          </a:p>
        </xdr:txBody>
      </xdr:sp>
      <xdr:sp macro="" textlink="">
        <xdr:nvSpPr>
          <xdr:cNvPr id="10" name="CasellaDiTesto 16"/>
          <xdr:cNvSpPr txBox="1"/>
        </xdr:nvSpPr>
        <xdr:spPr>
          <a:xfrm>
            <a:off x="5157694" y="3008537"/>
            <a:ext cx="972000"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800" b="1"/>
              <a:t>&gt; -15,50 e &lt;= -4,50</a:t>
            </a:r>
          </a:p>
        </xdr:txBody>
      </xdr:sp>
      <xdr:sp macro="" textlink="">
        <xdr:nvSpPr>
          <xdr:cNvPr id="11" name="CasellaDiTesto 17"/>
          <xdr:cNvSpPr txBox="1"/>
        </xdr:nvSpPr>
        <xdr:spPr>
          <a:xfrm>
            <a:off x="5157694" y="3260537"/>
            <a:ext cx="972000"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800" b="1"/>
              <a:t>&gt; -4,50 e &lt;= 4,50</a:t>
            </a:r>
          </a:p>
        </xdr:txBody>
      </xdr:sp>
      <xdr:sp macro="" textlink="">
        <xdr:nvSpPr>
          <xdr:cNvPr id="12" name="CasellaDiTesto 18"/>
          <xdr:cNvSpPr txBox="1"/>
        </xdr:nvSpPr>
        <xdr:spPr>
          <a:xfrm>
            <a:off x="5157694" y="3512537"/>
            <a:ext cx="972000"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800" b="1"/>
              <a:t>&gt; -4,50 e &lt;= 10,00</a:t>
            </a:r>
          </a:p>
        </xdr:txBody>
      </xdr:sp>
      <xdr:sp macro="" textlink="">
        <xdr:nvSpPr>
          <xdr:cNvPr id="13" name="CasellaDiTesto 19"/>
          <xdr:cNvSpPr txBox="1"/>
        </xdr:nvSpPr>
        <xdr:spPr>
          <a:xfrm>
            <a:off x="5157694" y="3764537"/>
            <a:ext cx="972000"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800" b="1"/>
              <a:t>&gt; 10,00</a:t>
            </a:r>
          </a:p>
        </xdr:txBody>
      </xdr:sp>
      <xdr:sp macro="" textlink="">
        <xdr:nvSpPr>
          <xdr:cNvPr id="14" name="CasellaDiTesto 8"/>
          <xdr:cNvSpPr txBox="1"/>
        </xdr:nvSpPr>
        <xdr:spPr>
          <a:xfrm>
            <a:off x="4000761" y="2443538"/>
            <a:ext cx="2644588"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it-IT" sz="1200" b="1"/>
              <a:t>Variazione % demografica 2011 - 2020</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376030</xdr:colOff>
      <xdr:row>3</xdr:row>
      <xdr:rowOff>130320</xdr:rowOff>
    </xdr:from>
    <xdr:to>
      <xdr:col>30</xdr:col>
      <xdr:colOff>405639</xdr:colOff>
      <xdr:row>16</xdr:row>
      <xdr:rowOff>188298</xdr:rowOff>
    </xdr:to>
    <xdr:graphicFrame macro="">
      <xdr:nvGraphicFramePr>
        <xdr:cNvPr id="3" name="Grafico 2">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1244</xdr:colOff>
      <xdr:row>21</xdr:row>
      <xdr:rowOff>133351</xdr:rowOff>
    </xdr:from>
    <xdr:to>
      <xdr:col>31</xdr:col>
      <xdr:colOff>30852</xdr:colOff>
      <xdr:row>35</xdr:row>
      <xdr:rowOff>829</xdr:rowOff>
    </xdr:to>
    <xdr:graphicFrame macro="">
      <xdr:nvGraphicFramePr>
        <xdr:cNvPr id="4" name="Grafico 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97905</xdr:colOff>
      <xdr:row>22</xdr:row>
      <xdr:rowOff>146554</xdr:rowOff>
    </xdr:from>
    <xdr:to>
      <xdr:col>41</xdr:col>
      <xdr:colOff>127513</xdr:colOff>
      <xdr:row>35</xdr:row>
      <xdr:rowOff>190054</xdr:rowOff>
    </xdr:to>
    <xdr:graphicFrame macro="">
      <xdr:nvGraphicFramePr>
        <xdr:cNvPr id="5" name="Grafico 4">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118856</xdr:colOff>
      <xdr:row>4</xdr:row>
      <xdr:rowOff>70401</xdr:rowOff>
    </xdr:from>
    <xdr:to>
      <xdr:col>41</xdr:col>
      <xdr:colOff>148464</xdr:colOff>
      <xdr:row>17</xdr:row>
      <xdr:rowOff>128379</xdr:rowOff>
    </xdr:to>
    <xdr:graphicFrame macro="">
      <xdr:nvGraphicFramePr>
        <xdr:cNvPr id="6" name="Grafico 5">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428625</xdr:colOff>
      <xdr:row>68</xdr:row>
      <xdr:rowOff>19050</xdr:rowOff>
    </xdr:from>
    <xdr:to>
      <xdr:col>11</xdr:col>
      <xdr:colOff>10500</xdr:colOff>
      <xdr:row>79</xdr:row>
      <xdr:rowOff>83550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82</xdr:row>
      <xdr:rowOff>133350</xdr:rowOff>
    </xdr:from>
    <xdr:to>
      <xdr:col>18</xdr:col>
      <xdr:colOff>343875</xdr:colOff>
      <xdr:row>94</xdr:row>
      <xdr:rowOff>7350</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180975</xdr:colOff>
      <xdr:row>56</xdr:row>
      <xdr:rowOff>180975</xdr:rowOff>
    </xdr:from>
    <xdr:to>
      <xdr:col>20</xdr:col>
      <xdr:colOff>305775</xdr:colOff>
      <xdr:row>68</xdr:row>
      <xdr:rowOff>54975</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276225</xdr:colOff>
      <xdr:row>51</xdr:row>
      <xdr:rowOff>104775</xdr:rowOff>
    </xdr:from>
    <xdr:to>
      <xdr:col>10</xdr:col>
      <xdr:colOff>467700</xdr:colOff>
      <xdr:row>62</xdr:row>
      <xdr:rowOff>169275</xdr:rowOff>
    </xdr:to>
    <xdr:graphicFrame macro="">
      <xdr:nvGraphicFramePr>
        <xdr:cNvPr id="5" name="Gra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istica%20interni3/Dati_Pubblicazioni_Aree_Tematiche_Altro/Bollettino-trimestrale/2022_Trim1/03_Popolazione/Pop_residente_sex_e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tistica%20interni3/Dati_Pubblicazioni_Aree_Tematiche_Altro/Bollettino-trimestrale/2022_Trim1/03_Popolazione/Pop_cens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repo1\CP_REG\Users\telelavoro\Downloads\3-Tavole-Figure%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repo1\CP_REG\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A RESPOP_ITALIA"/>
      <sheetName val="A ITF1 RESPOP_ABR"/>
      <sheetName val="A ITF11 RESPOP_AV_AQ"/>
      <sheetName val="A ITF12 RESPOP_AV_TE"/>
      <sheetName val="A ITF13 RESPOP_AV_PE"/>
      <sheetName val="A ITF14 RESPOP_AV_CH"/>
      <sheetName val="Grafici"/>
    </sheetNames>
    <sheetDataSet>
      <sheetData sheetId="0" refreshError="1"/>
      <sheetData sheetId="1" refreshError="1"/>
      <sheetData sheetId="2" refreshError="1"/>
      <sheetData sheetId="3" refreshError="1"/>
      <sheetData sheetId="4" refreshError="1"/>
      <sheetData sheetId="5" refreshError="1"/>
      <sheetData sheetId="6">
        <row r="50">
          <cell r="B50">
            <v>2018</v>
          </cell>
          <cell r="C50">
            <v>2019</v>
          </cell>
          <cell r="D50">
            <v>2020</v>
          </cell>
        </row>
        <row r="51">
          <cell r="A51" t="str">
            <v>Italia</v>
          </cell>
          <cell r="B51">
            <v>56.37703612225495</v>
          </cell>
          <cell r="C51">
            <v>56.725088664139577</v>
          </cell>
          <cell r="D51">
            <v>57.299903072740953</v>
          </cell>
        </row>
        <row r="52">
          <cell r="A52" t="str">
            <v>Abruzzo</v>
          </cell>
          <cell r="B52">
            <v>56.871672652976542</v>
          </cell>
          <cell r="C52">
            <v>57.53832105679674</v>
          </cell>
          <cell r="D52">
            <v>58.555414041120045</v>
          </cell>
        </row>
        <row r="53">
          <cell r="A53" t="str">
            <v>L'Aquila</v>
          </cell>
          <cell r="B53">
            <v>56.324202113675803</v>
          </cell>
          <cell r="C53">
            <v>57.399715990988589</v>
          </cell>
          <cell r="D53">
            <v>58.651296767083828</v>
          </cell>
        </row>
        <row r="54">
          <cell r="A54" t="str">
            <v>Teramo</v>
          </cell>
          <cell r="B54">
            <v>55.109413025916687</v>
          </cell>
          <cell r="C54">
            <v>55.667335983280744</v>
          </cell>
          <cell r="D54">
            <v>56.481880875787979</v>
          </cell>
        </row>
        <row r="55">
          <cell r="A55" t="str">
            <v>Pescara</v>
          </cell>
          <cell r="B55">
            <v>57.126660428456141</v>
          </cell>
          <cell r="C55">
            <v>57.540310934496596</v>
          </cell>
          <cell r="D55">
            <v>58.383877120568371</v>
          </cell>
        </row>
        <row r="56">
          <cell r="A56" t="str">
            <v>Chieti</v>
          </cell>
          <cell r="B56">
            <v>58.535315675495582</v>
          </cell>
          <cell r="C56">
            <v>59.180483541601895</v>
          </cell>
          <cell r="D56">
            <v>60.330476100946051</v>
          </cell>
        </row>
        <row r="59">
          <cell r="A59" t="str">
            <v>Italia</v>
          </cell>
          <cell r="B59">
            <v>173.95085828848914</v>
          </cell>
          <cell r="C59">
            <v>179.34640120276094</v>
          </cell>
          <cell r="D59">
            <v>182.56333197800839</v>
          </cell>
        </row>
        <row r="60">
          <cell r="A60" t="str">
            <v>Abruzzo</v>
          </cell>
          <cell r="B60">
            <v>192.47129751958468</v>
          </cell>
          <cell r="C60">
            <v>198.5357194746783</v>
          </cell>
          <cell r="D60">
            <v>202.53430877255809</v>
          </cell>
        </row>
        <row r="61">
          <cell r="A61" t="str">
            <v>L'Aquila</v>
          </cell>
          <cell r="B61">
            <v>202.85544655226033</v>
          </cell>
          <cell r="C61">
            <v>209.72202218061358</v>
          </cell>
          <cell r="D61">
            <v>214.13335670874241</v>
          </cell>
        </row>
        <row r="62">
          <cell r="A62" t="str">
            <v>Teramo</v>
          </cell>
          <cell r="B62">
            <v>184.76765555263847</v>
          </cell>
          <cell r="C62">
            <v>191.16922087664773</v>
          </cell>
          <cell r="D62">
            <v>195.22192644102788</v>
          </cell>
        </row>
        <row r="63">
          <cell r="A63" t="str">
            <v>Pescara</v>
          </cell>
          <cell r="B63">
            <v>179.8365386947348</v>
          </cell>
          <cell r="C63">
            <v>185.22870331514898</v>
          </cell>
          <cell r="D63">
            <v>187.97132830583141</v>
          </cell>
        </row>
        <row r="64">
          <cell r="A64" t="str">
            <v>Chieti</v>
          </cell>
          <cell r="B64">
            <v>202.08042296202368</v>
          </cell>
          <cell r="C64">
            <v>207.83992306515421</v>
          </cell>
          <cell r="D64">
            <v>212.66248865070753</v>
          </cell>
        </row>
        <row r="66">
          <cell r="A66" t="str">
            <v>Italia</v>
          </cell>
          <cell r="B66">
            <v>35.797784619094472</v>
          </cell>
          <cell r="C66">
            <v>36.418727665786776</v>
          </cell>
          <cell r="D66">
            <v>37.02129768129528</v>
          </cell>
        </row>
        <row r="67">
          <cell r="A67" t="str">
            <v>Abruzzo</v>
          </cell>
          <cell r="B67">
            <v>37.426457640324493</v>
          </cell>
          <cell r="C67">
            <v>38.264807938150611</v>
          </cell>
          <cell r="D67">
            <v>39.200447565188441</v>
          </cell>
        </row>
        <row r="68">
          <cell r="A68" t="str">
            <v>L'Aquila</v>
          </cell>
          <cell r="B68">
            <v>37.726484042273519</v>
          </cell>
          <cell r="C68">
            <v>38.867060293191258</v>
          </cell>
          <cell r="D68">
            <v>39.980469389313811</v>
          </cell>
        </row>
        <row r="69">
          <cell r="A69" t="str">
            <v>Teramo</v>
          </cell>
          <cell r="B69">
            <v>35.756999944112223</v>
          </cell>
          <cell r="C69">
            <v>36.548784985452606</v>
          </cell>
          <cell r="D69">
            <v>37.349873454560573</v>
          </cell>
        </row>
        <row r="70">
          <cell r="A70" t="str">
            <v>Pescara</v>
          </cell>
          <cell r="B70">
            <v>36.712364034240849</v>
          </cell>
          <cell r="C70">
            <v>37.366916649237602</v>
          </cell>
          <cell r="D70">
            <v>38.109679177305253</v>
          </cell>
        </row>
        <row r="71">
          <cell r="A71" t="str">
            <v>Chieti</v>
          </cell>
          <cell r="B71">
            <v>39.157921039480257</v>
          </cell>
          <cell r="C71">
            <v>39.956049312167536</v>
          </cell>
          <cell r="D71">
            <v>41.034756821891584</v>
          </cell>
        </row>
        <row r="73">
          <cell r="A73" t="str">
            <v>Italia</v>
          </cell>
          <cell r="B73">
            <v>139.26949176555806</v>
          </cell>
          <cell r="C73">
            <v>140.7000348512056</v>
          </cell>
          <cell r="D73">
            <v>141.87384428231658</v>
          </cell>
        </row>
        <row r="74">
          <cell r="A74" t="str">
            <v>Abruzzo</v>
          </cell>
          <cell r="B74">
            <v>139.58262296787319</v>
          </cell>
          <cell r="C74">
            <v>142.18540371114079</v>
          </cell>
          <cell r="D74">
            <v>144.41530153832193</v>
          </cell>
        </row>
        <row r="75">
          <cell r="A75" t="str">
            <v>L'Aquila</v>
          </cell>
          <cell r="B75">
            <v>139.54305578296407</v>
          </cell>
          <cell r="C75">
            <v>142.72478716649607</v>
          </cell>
          <cell r="D75">
            <v>144.71917012669721</v>
          </cell>
        </row>
        <row r="76">
          <cell r="A76" t="str">
            <v>Teramo</v>
          </cell>
          <cell r="B76">
            <v>137.19329959026271</v>
          </cell>
          <cell r="C76">
            <v>139.93019283001709</v>
          </cell>
          <cell r="D76">
            <v>142.71370728692341</v>
          </cell>
        </row>
        <row r="77">
          <cell r="A77" t="str">
            <v>Pescara</v>
          </cell>
          <cell r="B77">
            <v>141.8181165146182</v>
          </cell>
          <cell r="C77">
            <v>143.73884863270584</v>
          </cell>
          <cell r="D77">
            <v>145.16663780092534</v>
          </cell>
        </row>
        <row r="78">
          <cell r="A78" t="str">
            <v>Chieti</v>
          </cell>
          <cell r="B78">
            <v>139.7292413366213</v>
          </cell>
          <cell r="C78">
            <v>142.32680324196636</v>
          </cell>
          <cell r="D78">
            <v>144.95336982802834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res serie storica"/>
      <sheetName val="Pop per cittadinanza"/>
      <sheetName val="Tab indicatori"/>
      <sheetName val="Graf cittadinanza variaz eta"/>
      <sheetName val="Cittadinanza_Italia_2019"/>
      <sheetName val="Cittadinanza_Italia_2020"/>
      <sheetName val="Cittadinanza_Abruzzo_2019"/>
      <sheetName val="Cittadinanza_Abruzzo_2020"/>
    </sheetNames>
    <sheetDataSet>
      <sheetData sheetId="0">
        <row r="6">
          <cell r="C6" t="str">
            <v>AQ</v>
          </cell>
          <cell r="D6" t="str">
            <v>CH</v>
          </cell>
          <cell r="E6" t="str">
            <v>PE</v>
          </cell>
          <cell r="F6" t="str">
            <v>TE</v>
          </cell>
        </row>
        <row r="7">
          <cell r="A7">
            <v>1951</v>
          </cell>
          <cell r="B7">
            <v>1277207</v>
          </cell>
          <cell r="C7">
            <v>365077</v>
          </cell>
          <cell r="D7">
            <v>400210</v>
          </cell>
          <cell r="E7">
            <v>239817</v>
          </cell>
          <cell r="F7">
            <v>272103</v>
          </cell>
        </row>
        <row r="8">
          <cell r="A8">
            <v>1961</v>
          </cell>
          <cell r="B8">
            <v>1206266</v>
          </cell>
          <cell r="C8">
            <v>328989</v>
          </cell>
          <cell r="D8">
            <v>373632</v>
          </cell>
          <cell r="E8">
            <v>242958</v>
          </cell>
          <cell r="F8">
            <v>260687</v>
          </cell>
        </row>
        <row r="9">
          <cell r="A9">
            <v>1971</v>
          </cell>
          <cell r="B9">
            <v>1166694</v>
          </cell>
          <cell r="C9">
            <v>293066</v>
          </cell>
          <cell r="D9">
            <v>351567</v>
          </cell>
          <cell r="E9">
            <v>264981</v>
          </cell>
          <cell r="F9">
            <v>257080</v>
          </cell>
        </row>
        <row r="10">
          <cell r="A10">
            <v>1981</v>
          </cell>
          <cell r="B10">
            <v>1217791</v>
          </cell>
          <cell r="C10">
            <v>291742</v>
          </cell>
          <cell r="D10">
            <v>370534</v>
          </cell>
          <cell r="E10">
            <v>286240</v>
          </cell>
          <cell r="F10">
            <v>269275</v>
          </cell>
        </row>
        <row r="11">
          <cell r="A11">
            <v>1991</v>
          </cell>
          <cell r="B11">
            <v>1249054</v>
          </cell>
          <cell r="C11">
            <v>297838</v>
          </cell>
          <cell r="D11">
            <v>381830</v>
          </cell>
          <cell r="E11">
            <v>289534</v>
          </cell>
          <cell r="F11">
            <v>279852</v>
          </cell>
        </row>
        <row r="12">
          <cell r="A12">
            <v>2001</v>
          </cell>
          <cell r="B12">
            <v>1262392</v>
          </cell>
          <cell r="C12">
            <v>297424</v>
          </cell>
          <cell r="D12">
            <v>382076</v>
          </cell>
          <cell r="E12">
            <v>295481</v>
          </cell>
          <cell r="F12">
            <v>287411</v>
          </cell>
        </row>
        <row r="13">
          <cell r="A13">
            <v>2011</v>
          </cell>
          <cell r="B13">
            <v>1307309</v>
          </cell>
          <cell r="C13">
            <v>298343</v>
          </cell>
          <cell r="D13">
            <v>387956</v>
          </cell>
          <cell r="E13">
            <v>314661</v>
          </cell>
          <cell r="F13">
            <v>306349</v>
          </cell>
        </row>
        <row r="14">
          <cell r="A14">
            <v>2018</v>
          </cell>
          <cell r="B14">
            <v>1300645</v>
          </cell>
          <cell r="C14">
            <v>297313</v>
          </cell>
          <cell r="D14">
            <v>380675</v>
          </cell>
          <cell r="E14">
            <v>317366</v>
          </cell>
          <cell r="F14">
            <v>305291</v>
          </cell>
        </row>
        <row r="15">
          <cell r="A15">
            <v>2019</v>
          </cell>
          <cell r="B15">
            <v>1293941</v>
          </cell>
          <cell r="C15">
            <v>294838</v>
          </cell>
          <cell r="D15">
            <v>378840</v>
          </cell>
          <cell r="E15">
            <v>316363</v>
          </cell>
          <cell r="F15">
            <v>303900</v>
          </cell>
        </row>
        <row r="16">
          <cell r="A16">
            <v>2020</v>
          </cell>
          <cell r="B16">
            <v>1281012</v>
          </cell>
          <cell r="C16">
            <v>290811</v>
          </cell>
          <cell r="D16">
            <v>375215</v>
          </cell>
          <cell r="E16">
            <v>313882</v>
          </cell>
          <cell r="F16">
            <v>301104</v>
          </cell>
        </row>
      </sheetData>
      <sheetData sheetId="1"/>
      <sheetData sheetId="2"/>
      <sheetData sheetId="3">
        <row r="3">
          <cell r="M3" t="str">
            <v xml:space="preserve">Italiana </v>
          </cell>
          <cell r="N3" t="str">
            <v>Straniera</v>
          </cell>
          <cell r="U3" t="str">
            <v xml:space="preserve">Italiana </v>
          </cell>
          <cell r="V3" t="str">
            <v>Straniera</v>
          </cell>
        </row>
        <row r="4">
          <cell r="L4" t="str">
            <v xml:space="preserve">0-9 anni  </v>
          </cell>
          <cell r="M4">
            <v>-105801</v>
          </cell>
          <cell r="N4">
            <v>8157</v>
          </cell>
          <cell r="R4" t="str">
            <v xml:space="preserve">0-9 anni  </v>
          </cell>
          <cell r="U4">
            <v>-2.4808724897524286</v>
          </cell>
          <cell r="V4">
            <v>1.2992474017441165</v>
          </cell>
        </row>
        <row r="5">
          <cell r="L5" t="str">
            <v xml:space="preserve">10-19 anni  </v>
          </cell>
          <cell r="M5">
            <v>-20159</v>
          </cell>
          <cell r="N5">
            <v>12751</v>
          </cell>
          <cell r="R5" t="str">
            <v xml:space="preserve">10-19 anni  </v>
          </cell>
          <cell r="U5">
            <v>-0.38598912513599321</v>
          </cell>
          <cell r="V5">
            <v>2.6376104089526922</v>
          </cell>
        </row>
        <row r="6">
          <cell r="L6" t="str">
            <v xml:space="preserve">20-29 anni  </v>
          </cell>
          <cell r="M6">
            <v>-115162</v>
          </cell>
          <cell r="N6">
            <v>33699</v>
          </cell>
          <cell r="R6" t="str">
            <v xml:space="preserve">20-29 anni  </v>
          </cell>
          <cell r="U6">
            <v>-2.1504737831995566</v>
          </cell>
          <cell r="V6">
            <v>4.6214292571209148</v>
          </cell>
        </row>
        <row r="7">
          <cell r="L7" t="str">
            <v xml:space="preserve">30-39 anni  </v>
          </cell>
          <cell r="M7">
            <v>-138520</v>
          </cell>
          <cell r="N7">
            <v>-6714</v>
          </cell>
          <cell r="R7" t="str">
            <v xml:space="preserve">30-39 anni  </v>
          </cell>
          <cell r="U7">
            <v>-2.4148567734710236</v>
          </cell>
          <cell r="V7">
            <v>-0.60028217017114394</v>
          </cell>
        </row>
        <row r="8">
          <cell r="L8" t="str">
            <v xml:space="preserve">40-49 anni  </v>
          </cell>
          <cell r="M8">
            <v>-272190</v>
          </cell>
          <cell r="N8">
            <v>36032</v>
          </cell>
          <cell r="R8" t="str">
            <v xml:space="preserve">40-49 anni  </v>
          </cell>
          <cell r="U8">
            <v>-3.4263038779959389</v>
          </cell>
          <cell r="V8">
            <v>3.6282348202597925</v>
          </cell>
        </row>
        <row r="9">
          <cell r="L9" t="str">
            <v xml:space="preserve">50-59 anni  </v>
          </cell>
          <cell r="M9">
            <v>-5314</v>
          </cell>
          <cell r="N9">
            <v>32759</v>
          </cell>
          <cell r="R9" t="str">
            <v xml:space="preserve">50-59 anni  </v>
          </cell>
          <cell r="U9">
            <v>-6.0593303539155201E-2</v>
          </cell>
          <cell r="V9">
            <v>5.0848352112304402</v>
          </cell>
        </row>
        <row r="10">
          <cell r="L10" t="str">
            <v xml:space="preserve">60-69 anni  </v>
          </cell>
          <cell r="M10">
            <v>42204</v>
          </cell>
          <cell r="N10">
            <v>13861</v>
          </cell>
          <cell r="R10" t="str">
            <v xml:space="preserve">60-69 anni  </v>
          </cell>
          <cell r="U10">
            <v>0.59865740395970091</v>
          </cell>
          <cell r="V10">
            <v>4.4060663278118435</v>
          </cell>
        </row>
        <row r="11">
          <cell r="L11" t="str">
            <v xml:space="preserve">70-79 anni  </v>
          </cell>
          <cell r="M11">
            <v>17941</v>
          </cell>
          <cell r="N11">
            <v>2067</v>
          </cell>
          <cell r="R11" t="str">
            <v xml:space="preserve">70-79 anni  </v>
          </cell>
          <cell r="U11">
            <v>0.30558053659267737</v>
          </cell>
          <cell r="V11">
            <v>2.1253843069108407</v>
          </cell>
        </row>
        <row r="12">
          <cell r="L12" t="str">
            <v xml:space="preserve">80-89 anni  </v>
          </cell>
          <cell r="M12">
            <v>46114</v>
          </cell>
          <cell r="N12">
            <v>-209</v>
          </cell>
          <cell r="R12" t="str">
            <v xml:space="preserve">80-89 anni  </v>
          </cell>
          <cell r="U12">
            <v>1.2808046232730705</v>
          </cell>
          <cell r="V12">
            <v>-0.7526920445132711</v>
          </cell>
        </row>
        <row r="13">
          <cell r="L13" t="str">
            <v xml:space="preserve">90-99 anni  </v>
          </cell>
          <cell r="M13">
            <v>11019</v>
          </cell>
          <cell r="N13">
            <v>-183</v>
          </cell>
          <cell r="R13" t="str">
            <v>90 e più</v>
          </cell>
          <cell r="U13">
            <v>1.6952637972639673</v>
          </cell>
          <cell r="V13">
            <v>-3.8829787234042552</v>
          </cell>
        </row>
        <row r="14">
          <cell r="L14" t="str">
            <v xml:space="preserve">100 anni e più  </v>
          </cell>
          <cell r="M14">
            <v>2336</v>
          </cell>
          <cell r="N14">
            <v>37</v>
          </cell>
          <cell r="R14" t="str">
            <v xml:space="preserve">Totale  </v>
          </cell>
          <cell r="U14">
            <v>-0.98445746830084568</v>
          </cell>
          <cell r="V14">
            <v>2.6243358400614967</v>
          </cell>
        </row>
        <row r="22">
          <cell r="U22" t="str">
            <v xml:space="preserve">Italiana </v>
          </cell>
          <cell r="V22" t="str">
            <v>Straniera</v>
          </cell>
        </row>
        <row r="23">
          <cell r="L23" t="str">
            <v xml:space="preserve">0-9 anni  </v>
          </cell>
          <cell r="M23">
            <v>-2067</v>
          </cell>
          <cell r="N23">
            <v>-56</v>
          </cell>
          <cell r="R23" t="str">
            <v xml:space="preserve">0-9 anni  </v>
          </cell>
          <cell r="U23">
            <v>-2.2516339869281046</v>
          </cell>
          <cell r="V23">
            <v>-0.60955698269293568</v>
          </cell>
        </row>
        <row r="24">
          <cell r="L24" t="str">
            <v xml:space="preserve">10-19 anni  </v>
          </cell>
          <cell r="M24">
            <v>-38</v>
          </cell>
          <cell r="N24">
            <v>-45</v>
          </cell>
          <cell r="R24" t="str">
            <v xml:space="preserve">10-19 anni  </v>
          </cell>
          <cell r="U24">
            <v>-3.5123394029023015E-2</v>
          </cell>
          <cell r="V24">
            <v>-0.60232900548788648</v>
          </cell>
        </row>
        <row r="25">
          <cell r="L25" t="str">
            <v xml:space="preserve">20-29 anni  </v>
          </cell>
          <cell r="M25">
            <v>-3308</v>
          </cell>
          <cell r="N25">
            <v>-88</v>
          </cell>
          <cell r="R25" t="str">
            <v xml:space="preserve">20-29 anni  </v>
          </cell>
          <cell r="U25">
            <v>-2.8081255676946717</v>
          </cell>
          <cell r="V25">
            <v>-0.71649568474189873</v>
          </cell>
        </row>
        <row r="26">
          <cell r="L26" t="str">
            <v xml:space="preserve">30-39 anni  </v>
          </cell>
          <cell r="M26">
            <v>-4012</v>
          </cell>
          <cell r="N26">
            <v>-901</v>
          </cell>
          <cell r="R26" t="str">
            <v xml:space="preserve">30-39 anni  </v>
          </cell>
          <cell r="U26">
            <v>-3.0425748130621408</v>
          </cell>
          <cell r="V26">
            <v>-4.7795872897989495</v>
          </cell>
        </row>
        <row r="27">
          <cell r="L27" t="str">
            <v xml:space="preserve">40-49 anni  </v>
          </cell>
          <cell r="M27">
            <v>-5152</v>
          </cell>
          <cell r="N27">
            <v>12</v>
          </cell>
          <cell r="R27" t="str">
            <v xml:space="preserve">40-49 anni  </v>
          </cell>
          <cell r="U27">
            <v>-2.9633378964442247</v>
          </cell>
          <cell r="V27">
            <v>7.4064930255524006E-2</v>
          </cell>
        </row>
        <row r="28">
          <cell r="L28" t="str">
            <v xml:space="preserve">50-59 anni  </v>
          </cell>
          <cell r="M28">
            <v>-381</v>
          </cell>
          <cell r="N28">
            <v>190</v>
          </cell>
          <cell r="R28" t="str">
            <v xml:space="preserve">50-59 anni  </v>
          </cell>
          <cell r="U28">
            <v>-0.19723049048789959</v>
          </cell>
          <cell r="V28">
            <v>1.7301038062283738</v>
          </cell>
        </row>
        <row r="29">
          <cell r="L29" t="str">
            <v xml:space="preserve">60-69 anni  </v>
          </cell>
          <cell r="M29">
            <v>735</v>
          </cell>
          <cell r="N29">
            <v>53</v>
          </cell>
          <cell r="R29" t="str">
            <v xml:space="preserve">60-69 anni  </v>
          </cell>
          <cell r="U29">
            <v>0.4539446866855244</v>
          </cell>
          <cell r="V29">
            <v>0.91521326195821096</v>
          </cell>
        </row>
        <row r="30">
          <cell r="L30" t="str">
            <v xml:space="preserve">70-79 anni  </v>
          </cell>
          <cell r="M30">
            <v>1380</v>
          </cell>
          <cell r="N30">
            <v>-77</v>
          </cell>
          <cell r="R30" t="str">
            <v xml:space="preserve">70-79 anni  </v>
          </cell>
          <cell r="U30">
            <v>1.0737377745617516</v>
          </cell>
          <cell r="V30">
            <v>-3.7579306979014153</v>
          </cell>
        </row>
        <row r="31">
          <cell r="L31" t="str">
            <v xml:space="preserve">80-89 anni  </v>
          </cell>
          <cell r="M31">
            <v>203</v>
          </cell>
          <cell r="N31">
            <v>-20</v>
          </cell>
          <cell r="R31" t="str">
            <v xml:space="preserve">80-89 anni  </v>
          </cell>
          <cell r="U31">
            <v>0.24205279851191186</v>
          </cell>
          <cell r="V31">
            <v>-3.215434083601286</v>
          </cell>
        </row>
        <row r="32">
          <cell r="L32" t="str">
            <v xml:space="preserve">90-99 anni  </v>
          </cell>
          <cell r="M32">
            <v>556</v>
          </cell>
          <cell r="N32">
            <v>-5</v>
          </cell>
          <cell r="R32" t="str">
            <v>90 e più</v>
          </cell>
          <cell r="U32">
            <v>3.3268202385849448</v>
          </cell>
          <cell r="V32">
            <v>-5.9701492537313428</v>
          </cell>
        </row>
        <row r="33">
          <cell r="L33" t="str">
            <v xml:space="preserve">100 anni e più  </v>
          </cell>
          <cell r="M33">
            <v>91</v>
          </cell>
          <cell r="N33">
            <v>1</v>
          </cell>
          <cell r="R33" t="str">
            <v xml:space="preserve">Totale  </v>
          </cell>
          <cell r="U33">
            <v>-0.99079919070550559</v>
          </cell>
          <cell r="V33">
            <v>-1.1209043878137575</v>
          </cell>
        </row>
        <row r="34">
          <cell r="L34" t="str">
            <v xml:space="preserve">Totale  </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37"/>
  <sheetViews>
    <sheetView zoomScaleNormal="100" workbookViewId="0">
      <selection activeCell="A37" sqref="A37"/>
    </sheetView>
  </sheetViews>
  <sheetFormatPr defaultColWidth="26.28515625" defaultRowHeight="15" x14ac:dyDescent="0.25"/>
  <cols>
    <col min="1" max="16384" width="26.28515625" style="1"/>
  </cols>
  <sheetData>
    <row r="1" spans="1:6" x14ac:dyDescent="0.25">
      <c r="A1" s="19" t="s">
        <v>21</v>
      </c>
    </row>
    <row r="2" spans="1:6" x14ac:dyDescent="0.25">
      <c r="A2" s="20" t="s">
        <v>22</v>
      </c>
    </row>
    <row r="3" spans="1:6" x14ac:dyDescent="0.25">
      <c r="A3" s="20" t="s">
        <v>23</v>
      </c>
    </row>
    <row r="4" spans="1:6" x14ac:dyDescent="0.25">
      <c r="A4" s="20" t="s">
        <v>24</v>
      </c>
    </row>
    <row r="6" spans="1:6" x14ac:dyDescent="0.25">
      <c r="A6" s="21" t="s">
        <v>25</v>
      </c>
      <c r="B6" s="2" t="s">
        <v>26</v>
      </c>
      <c r="C6" s="2" t="s">
        <v>10</v>
      </c>
      <c r="D6" s="2" t="s">
        <v>16</v>
      </c>
      <c r="E6" s="2" t="s">
        <v>14</v>
      </c>
      <c r="F6" s="2" t="s">
        <v>12</v>
      </c>
    </row>
    <row r="7" spans="1:6" x14ac:dyDescent="0.25">
      <c r="A7" s="22">
        <v>1951</v>
      </c>
      <c r="B7" s="23">
        <v>1277207</v>
      </c>
      <c r="C7" s="23">
        <v>365077</v>
      </c>
      <c r="D7" s="23">
        <v>400210</v>
      </c>
      <c r="E7" s="23">
        <v>239817</v>
      </c>
      <c r="F7" s="23">
        <v>272103</v>
      </c>
    </row>
    <row r="8" spans="1:6" x14ac:dyDescent="0.25">
      <c r="A8" s="22">
        <v>1961</v>
      </c>
      <c r="B8" s="23">
        <v>1206266</v>
      </c>
      <c r="C8" s="23">
        <v>328989</v>
      </c>
      <c r="D8" s="23">
        <v>373632</v>
      </c>
      <c r="E8" s="23">
        <v>242958</v>
      </c>
      <c r="F8" s="23">
        <v>260687</v>
      </c>
    </row>
    <row r="9" spans="1:6" x14ac:dyDescent="0.25">
      <c r="A9" s="22">
        <v>1971</v>
      </c>
      <c r="B9" s="23">
        <v>1166694</v>
      </c>
      <c r="C9" s="23">
        <v>293066</v>
      </c>
      <c r="D9" s="23">
        <v>351567</v>
      </c>
      <c r="E9" s="23">
        <v>264981</v>
      </c>
      <c r="F9" s="23">
        <v>257080</v>
      </c>
    </row>
    <row r="10" spans="1:6" x14ac:dyDescent="0.25">
      <c r="A10" s="22">
        <v>1981</v>
      </c>
      <c r="B10" s="23">
        <v>1217791</v>
      </c>
      <c r="C10" s="23">
        <v>291742</v>
      </c>
      <c r="D10" s="23">
        <v>370534</v>
      </c>
      <c r="E10" s="23">
        <v>286240</v>
      </c>
      <c r="F10" s="23">
        <v>269275</v>
      </c>
    </row>
    <row r="11" spans="1:6" x14ac:dyDescent="0.25">
      <c r="A11" s="22">
        <v>1991</v>
      </c>
      <c r="B11" s="23">
        <v>1249054</v>
      </c>
      <c r="C11" s="23">
        <v>297838</v>
      </c>
      <c r="D11" s="23">
        <v>381830</v>
      </c>
      <c r="E11" s="23">
        <v>289534</v>
      </c>
      <c r="F11" s="23">
        <v>279852</v>
      </c>
    </row>
    <row r="12" spans="1:6" x14ac:dyDescent="0.25">
      <c r="A12" s="22">
        <v>2001</v>
      </c>
      <c r="B12" s="23">
        <v>1262392</v>
      </c>
      <c r="C12" s="23">
        <v>297424</v>
      </c>
      <c r="D12" s="23">
        <v>382076</v>
      </c>
      <c r="E12" s="23">
        <v>295481</v>
      </c>
      <c r="F12" s="23">
        <v>287411</v>
      </c>
    </row>
    <row r="13" spans="1:6" x14ac:dyDescent="0.25">
      <c r="A13" s="22">
        <v>2011</v>
      </c>
      <c r="B13" s="23">
        <v>1307309</v>
      </c>
      <c r="C13" s="23">
        <v>298343</v>
      </c>
      <c r="D13" s="23">
        <v>387956</v>
      </c>
      <c r="E13" s="23">
        <v>314661</v>
      </c>
      <c r="F13" s="23">
        <v>306349</v>
      </c>
    </row>
    <row r="14" spans="1:6" x14ac:dyDescent="0.25">
      <c r="A14" s="22">
        <v>2018</v>
      </c>
      <c r="B14" s="23">
        <v>1300645</v>
      </c>
      <c r="C14" s="23">
        <v>297313</v>
      </c>
      <c r="D14" s="23">
        <v>380675</v>
      </c>
      <c r="E14" s="23">
        <v>317366</v>
      </c>
      <c r="F14" s="23">
        <v>305291</v>
      </c>
    </row>
    <row r="15" spans="1:6" x14ac:dyDescent="0.25">
      <c r="A15" s="22">
        <v>2019</v>
      </c>
      <c r="B15" s="23">
        <v>1293941</v>
      </c>
      <c r="C15" s="23">
        <v>294838</v>
      </c>
      <c r="D15" s="23">
        <v>378840</v>
      </c>
      <c r="E15" s="23">
        <v>316363</v>
      </c>
      <c r="F15" s="23">
        <v>303900</v>
      </c>
    </row>
    <row r="16" spans="1:6" x14ac:dyDescent="0.25">
      <c r="A16" s="22">
        <v>2020</v>
      </c>
      <c r="B16" s="23">
        <v>1281012</v>
      </c>
      <c r="C16" s="23">
        <v>290811</v>
      </c>
      <c r="D16" s="23">
        <v>375215</v>
      </c>
      <c r="E16" s="23">
        <v>313882</v>
      </c>
      <c r="F16" s="23">
        <v>301104</v>
      </c>
    </row>
    <row r="19" spans="2:2" x14ac:dyDescent="0.25">
      <c r="B19" s="24" t="s">
        <v>27</v>
      </c>
    </row>
    <row r="36" spans="1:1" x14ac:dyDescent="0.25">
      <c r="A36" s="17"/>
    </row>
    <row r="37" spans="1:1" x14ac:dyDescent="0.25">
      <c r="A37" s="17"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C3"/>
  <sheetViews>
    <sheetView workbookViewId="0">
      <selection activeCell="U20" sqref="T19:U20"/>
    </sheetView>
  </sheetViews>
  <sheetFormatPr defaultRowHeight="15" x14ac:dyDescent="0.25"/>
  <sheetData>
    <row r="3" spans="3:3" x14ac:dyDescent="0.25">
      <c r="C3" s="25" t="s">
        <v>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C2:M21"/>
  <sheetViews>
    <sheetView workbookViewId="0">
      <selection activeCell="U20" sqref="T19:U20"/>
    </sheetView>
  </sheetViews>
  <sheetFormatPr defaultRowHeight="15" x14ac:dyDescent="0.25"/>
  <cols>
    <col min="8" max="8" width="11" customWidth="1"/>
    <col min="9" max="9" width="10.140625" customWidth="1"/>
    <col min="11" max="11" width="11.7109375" customWidth="1"/>
    <col min="13" max="13" width="13.7109375" customWidth="1"/>
  </cols>
  <sheetData>
    <row r="2" spans="3:13" x14ac:dyDescent="0.25">
      <c r="D2" s="26"/>
    </row>
    <row r="3" spans="3:13" x14ac:dyDescent="0.25">
      <c r="C3" s="25" t="s">
        <v>34</v>
      </c>
    </row>
    <row r="4" spans="3:13" x14ac:dyDescent="0.25">
      <c r="F4" t="s">
        <v>35</v>
      </c>
    </row>
    <row r="5" spans="3:13" ht="42.75" customHeight="1" x14ac:dyDescent="0.25">
      <c r="C5" s="27" t="s">
        <v>36</v>
      </c>
      <c r="D5" s="28" t="s">
        <v>37</v>
      </c>
      <c r="E5" s="29"/>
      <c r="F5" s="28" t="s">
        <v>38</v>
      </c>
      <c r="G5" s="29"/>
      <c r="H5" s="30" t="s">
        <v>39</v>
      </c>
      <c r="I5" s="30"/>
      <c r="J5" s="28" t="s">
        <v>40</v>
      </c>
      <c r="K5" s="31"/>
      <c r="L5" s="27" t="s">
        <v>41</v>
      </c>
      <c r="M5" s="30"/>
    </row>
    <row r="6" spans="3:13" ht="34.5" thickBot="1" x14ac:dyDescent="0.3">
      <c r="C6" s="32"/>
      <c r="D6" s="33">
        <v>2019</v>
      </c>
      <c r="E6" s="34">
        <v>2020</v>
      </c>
      <c r="F6" s="33">
        <v>2019</v>
      </c>
      <c r="G6" s="34">
        <v>2020</v>
      </c>
      <c r="H6" s="35" t="s">
        <v>42</v>
      </c>
      <c r="I6" s="36" t="s">
        <v>43</v>
      </c>
      <c r="J6" s="35" t="s">
        <v>42</v>
      </c>
      <c r="K6" s="36" t="s">
        <v>43</v>
      </c>
      <c r="L6" s="35" t="s">
        <v>42</v>
      </c>
      <c r="M6" s="35" t="s">
        <v>43</v>
      </c>
    </row>
    <row r="7" spans="3:13" x14ac:dyDescent="0.25">
      <c r="C7" s="37" t="s">
        <v>9</v>
      </c>
      <c r="D7" s="38">
        <v>6.3</v>
      </c>
      <c r="E7" s="39">
        <v>6.4</v>
      </c>
      <c r="F7" s="38">
        <v>12</v>
      </c>
      <c r="G7" s="39">
        <v>12.8</v>
      </c>
      <c r="H7" s="40">
        <v>46.7</v>
      </c>
      <c r="I7" s="40">
        <v>34.799999999999997</v>
      </c>
      <c r="J7" s="38">
        <v>214.1</v>
      </c>
      <c r="K7" s="39">
        <v>27.5</v>
      </c>
      <c r="L7" s="41">
        <v>58.7</v>
      </c>
      <c r="M7" s="41">
        <v>26.4</v>
      </c>
    </row>
    <row r="8" spans="3:13" x14ac:dyDescent="0.25">
      <c r="C8" s="42" t="s">
        <v>11</v>
      </c>
      <c r="D8" s="43">
        <v>6.7</v>
      </c>
      <c r="E8" s="44">
        <v>6.4</v>
      </c>
      <c r="F8" s="43">
        <v>10.9</v>
      </c>
      <c r="G8" s="44">
        <v>12.3</v>
      </c>
      <c r="H8" s="45">
        <v>45.9</v>
      </c>
      <c r="I8" s="45">
        <v>36.1</v>
      </c>
      <c r="J8" s="43">
        <v>195.2</v>
      </c>
      <c r="K8" s="44">
        <v>41.6</v>
      </c>
      <c r="L8" s="45">
        <v>56.5</v>
      </c>
      <c r="M8" s="45">
        <v>29.5</v>
      </c>
    </row>
    <row r="9" spans="3:13" x14ac:dyDescent="0.25">
      <c r="C9" s="37" t="s">
        <v>13</v>
      </c>
      <c r="D9" s="38">
        <v>6.8</v>
      </c>
      <c r="E9" s="39">
        <v>6.8</v>
      </c>
      <c r="F9" s="38">
        <v>10.6</v>
      </c>
      <c r="G9" s="39">
        <v>12.2</v>
      </c>
      <c r="H9" s="41">
        <v>45.8</v>
      </c>
      <c r="I9" s="41">
        <v>37.299999999999997</v>
      </c>
      <c r="J9" s="38">
        <v>188</v>
      </c>
      <c r="K9" s="39">
        <v>48.4</v>
      </c>
      <c r="L9" s="41">
        <v>58.4</v>
      </c>
      <c r="M9" s="41">
        <v>27.4</v>
      </c>
    </row>
    <row r="10" spans="3:13" x14ac:dyDescent="0.25">
      <c r="C10" s="42" t="s">
        <v>15</v>
      </c>
      <c r="D10" s="43">
        <v>6.4</v>
      </c>
      <c r="E10" s="44">
        <v>6.1</v>
      </c>
      <c r="F10" s="43">
        <v>11.5</v>
      </c>
      <c r="G10" s="44">
        <v>12.5</v>
      </c>
      <c r="H10" s="45">
        <v>46.6</v>
      </c>
      <c r="I10" s="45">
        <v>35.9</v>
      </c>
      <c r="J10" s="43">
        <v>212.7</v>
      </c>
      <c r="K10" s="44">
        <v>37.700000000000003</v>
      </c>
      <c r="L10" s="45">
        <v>60.3</v>
      </c>
      <c r="M10" s="45">
        <v>28.5</v>
      </c>
    </row>
    <row r="11" spans="3:13" x14ac:dyDescent="0.25">
      <c r="C11" s="46" t="s">
        <v>8</v>
      </c>
      <c r="D11" s="47">
        <v>6.6</v>
      </c>
      <c r="E11" s="48">
        <v>6.4</v>
      </c>
      <c r="F11" s="47">
        <v>11.3</v>
      </c>
      <c r="G11" s="48">
        <v>12.4</v>
      </c>
      <c r="H11" s="49">
        <v>46.3</v>
      </c>
      <c r="I11" s="49">
        <v>35.9</v>
      </c>
      <c r="J11" s="47">
        <v>202.5</v>
      </c>
      <c r="K11" s="48">
        <v>37.799999999999997</v>
      </c>
      <c r="L11" s="49">
        <v>58.6</v>
      </c>
      <c r="M11" s="49">
        <v>27.9</v>
      </c>
    </row>
    <row r="12" spans="3:13" x14ac:dyDescent="0.25">
      <c r="C12" s="50" t="s">
        <v>0</v>
      </c>
      <c r="D12" s="51">
        <v>7</v>
      </c>
      <c r="E12" s="52">
        <v>6.8</v>
      </c>
      <c r="F12" s="51">
        <v>10.3</v>
      </c>
      <c r="G12" s="52">
        <v>12.5</v>
      </c>
      <c r="H12" s="53">
        <v>45.4</v>
      </c>
      <c r="I12" s="53">
        <v>34.799999999999997</v>
      </c>
      <c r="J12" s="51">
        <v>182.6</v>
      </c>
      <c r="K12" s="52">
        <v>27.7</v>
      </c>
      <c r="L12" s="53">
        <v>57.3</v>
      </c>
      <c r="M12" s="53">
        <v>28.9</v>
      </c>
    </row>
    <row r="16" spans="3:13" x14ac:dyDescent="0.25">
      <c r="C16" s="17" t="s">
        <v>32</v>
      </c>
    </row>
    <row r="21" ht="23.25" customHeight="1" x14ac:dyDescent="0.25"/>
  </sheetData>
  <mergeCells count="6">
    <mergeCell ref="C5:C6"/>
    <mergeCell ref="D5:E5"/>
    <mergeCell ref="F5:G5"/>
    <mergeCell ref="H5:I5"/>
    <mergeCell ref="J5:K5"/>
    <mergeCell ref="L5:M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95"/>
  <sheetViews>
    <sheetView topLeftCell="A61" zoomScale="85" zoomScaleNormal="85" workbookViewId="0">
      <selection activeCell="A95" sqref="A95"/>
    </sheetView>
  </sheetViews>
  <sheetFormatPr defaultColWidth="26.28515625" defaultRowHeight="15" x14ac:dyDescent="0.25"/>
  <cols>
    <col min="1" max="1" width="26.28515625" style="1"/>
    <col min="2" max="2" width="24.5703125" style="1" bestFit="1" customWidth="1"/>
    <col min="3" max="3" width="26.28515625" style="1"/>
    <col min="4" max="4" width="19.7109375" style="1" customWidth="1"/>
    <col min="5" max="5" width="19.28515625" style="1" customWidth="1"/>
    <col min="6" max="6" width="18.7109375" style="1" bestFit="1" customWidth="1"/>
    <col min="7" max="7" width="18.42578125" style="1" customWidth="1"/>
    <col min="8" max="16384" width="26.28515625" style="1"/>
  </cols>
  <sheetData>
    <row r="1" spans="1:10" x14ac:dyDescent="0.25">
      <c r="A1" s="19" t="s">
        <v>44</v>
      </c>
    </row>
    <row r="2" spans="1:10" x14ac:dyDescent="0.25">
      <c r="A2" s="20" t="s">
        <v>45</v>
      </c>
    </row>
    <row r="3" spans="1:10" x14ac:dyDescent="0.25">
      <c r="A3" s="20" t="s">
        <v>22</v>
      </c>
    </row>
    <row r="4" spans="1:10" x14ac:dyDescent="0.25">
      <c r="A4" s="20" t="s">
        <v>23</v>
      </c>
    </row>
    <row r="6" spans="1:10" x14ac:dyDescent="0.25">
      <c r="A6" s="21" t="s">
        <v>46</v>
      </c>
      <c r="B6" s="54" t="s">
        <v>47</v>
      </c>
      <c r="C6" s="54" t="s">
        <v>47</v>
      </c>
      <c r="D6" s="54" t="s">
        <v>47</v>
      </c>
      <c r="E6" s="54" t="s">
        <v>48</v>
      </c>
      <c r="F6" s="54" t="s">
        <v>48</v>
      </c>
      <c r="G6" s="54" t="s">
        <v>48</v>
      </c>
      <c r="H6" s="54" t="s">
        <v>49</v>
      </c>
      <c r="I6" s="54" t="s">
        <v>49</v>
      </c>
      <c r="J6" s="54" t="s">
        <v>49</v>
      </c>
    </row>
    <row r="7" spans="1:10" x14ac:dyDescent="0.25">
      <c r="A7" s="21" t="s">
        <v>50</v>
      </c>
      <c r="B7" s="2" t="s">
        <v>51</v>
      </c>
      <c r="C7" s="2" t="s">
        <v>52</v>
      </c>
      <c r="D7" s="2" t="s">
        <v>49</v>
      </c>
      <c r="E7" s="2" t="s">
        <v>51</v>
      </c>
      <c r="F7" s="2" t="s">
        <v>52</v>
      </c>
      <c r="G7" s="2" t="s">
        <v>49</v>
      </c>
      <c r="H7" s="2" t="s">
        <v>51</v>
      </c>
      <c r="I7" s="2" t="s">
        <v>52</v>
      </c>
      <c r="J7" s="2" t="s">
        <v>49</v>
      </c>
    </row>
    <row r="8" spans="1:10" x14ac:dyDescent="0.25">
      <c r="A8" s="21" t="s">
        <v>53</v>
      </c>
      <c r="B8" s="54" t="s">
        <v>54</v>
      </c>
      <c r="C8" s="54" t="s">
        <v>54</v>
      </c>
      <c r="D8" s="54" t="s">
        <v>54</v>
      </c>
      <c r="E8" s="54" t="s">
        <v>54</v>
      </c>
      <c r="F8" s="54" t="s">
        <v>54</v>
      </c>
      <c r="G8" s="54" t="s">
        <v>54</v>
      </c>
      <c r="H8" s="54" t="s">
        <v>54</v>
      </c>
      <c r="I8" s="54" t="s">
        <v>54</v>
      </c>
      <c r="J8" s="54" t="s">
        <v>54</v>
      </c>
    </row>
    <row r="9" spans="1:10" x14ac:dyDescent="0.25">
      <c r="A9" s="55" t="s">
        <v>55</v>
      </c>
      <c r="B9" s="55" t="s">
        <v>54</v>
      </c>
      <c r="C9" s="55" t="s">
        <v>54</v>
      </c>
      <c r="D9" s="55" t="s">
        <v>54</v>
      </c>
      <c r="E9" s="55" t="s">
        <v>54</v>
      </c>
      <c r="F9" s="55" t="s">
        <v>54</v>
      </c>
      <c r="G9" s="55" t="s">
        <v>54</v>
      </c>
      <c r="H9" s="55" t="s">
        <v>54</v>
      </c>
      <c r="I9" s="55" t="s">
        <v>54</v>
      </c>
      <c r="J9" s="55" t="s">
        <v>54</v>
      </c>
    </row>
    <row r="10" spans="1:10" x14ac:dyDescent="0.25">
      <c r="A10" s="2" t="s">
        <v>56</v>
      </c>
      <c r="B10" s="56">
        <v>135146</v>
      </c>
      <c r="C10" s="56">
        <v>11885</v>
      </c>
      <c r="D10" s="56">
        <v>147031</v>
      </c>
      <c r="E10" s="57">
        <v>138236</v>
      </c>
      <c r="F10" s="57">
        <v>12046</v>
      </c>
      <c r="G10" s="57">
        <v>150282</v>
      </c>
      <c r="H10" s="23">
        <v>273382</v>
      </c>
      <c r="I10" s="23">
        <v>23931</v>
      </c>
      <c r="J10" s="23">
        <v>297313</v>
      </c>
    </row>
    <row r="11" spans="1:10" x14ac:dyDescent="0.25">
      <c r="A11" s="2" t="s">
        <v>57</v>
      </c>
      <c r="B11" s="56">
        <v>138450</v>
      </c>
      <c r="C11" s="56">
        <v>10989</v>
      </c>
      <c r="D11" s="56">
        <v>149439</v>
      </c>
      <c r="E11" s="57">
        <v>143650</v>
      </c>
      <c r="F11" s="57">
        <v>12202</v>
      </c>
      <c r="G11" s="57">
        <v>155852</v>
      </c>
      <c r="H11" s="23">
        <v>282100</v>
      </c>
      <c r="I11" s="23">
        <v>23191</v>
      </c>
      <c r="J11" s="23">
        <v>305291</v>
      </c>
    </row>
    <row r="12" spans="1:10" x14ac:dyDescent="0.25">
      <c r="A12" s="2" t="s">
        <v>58</v>
      </c>
      <c r="B12" s="56">
        <v>145570</v>
      </c>
      <c r="C12" s="56">
        <v>7469</v>
      </c>
      <c r="D12" s="56">
        <v>153039</v>
      </c>
      <c r="E12" s="57">
        <v>154704</v>
      </c>
      <c r="F12" s="57">
        <v>9623</v>
      </c>
      <c r="G12" s="57">
        <v>164327</v>
      </c>
      <c r="H12" s="23">
        <v>300274</v>
      </c>
      <c r="I12" s="23">
        <v>17092</v>
      </c>
      <c r="J12" s="23">
        <v>317366</v>
      </c>
    </row>
    <row r="13" spans="1:10" x14ac:dyDescent="0.25">
      <c r="A13" s="2" t="s">
        <v>59</v>
      </c>
      <c r="B13" s="56">
        <v>176264</v>
      </c>
      <c r="C13" s="56">
        <v>9288</v>
      </c>
      <c r="D13" s="56">
        <v>185552</v>
      </c>
      <c r="E13" s="57">
        <v>184014</v>
      </c>
      <c r="F13" s="57">
        <v>11109</v>
      </c>
      <c r="G13" s="57">
        <v>195123</v>
      </c>
      <c r="H13" s="23">
        <v>360278</v>
      </c>
      <c r="I13" s="23">
        <v>20397</v>
      </c>
      <c r="J13" s="23">
        <v>380675</v>
      </c>
    </row>
    <row r="14" spans="1:10" x14ac:dyDescent="0.25">
      <c r="A14" s="55" t="s">
        <v>60</v>
      </c>
      <c r="B14" s="55" t="s">
        <v>54</v>
      </c>
      <c r="C14" s="55" t="s">
        <v>54</v>
      </c>
      <c r="D14" s="55" t="s">
        <v>54</v>
      </c>
      <c r="E14" s="55" t="s">
        <v>54</v>
      </c>
      <c r="F14" s="55" t="s">
        <v>54</v>
      </c>
      <c r="G14" s="55" t="s">
        <v>54</v>
      </c>
      <c r="H14" s="55" t="s">
        <v>54</v>
      </c>
      <c r="I14" s="55" t="s">
        <v>54</v>
      </c>
      <c r="J14" s="55" t="s">
        <v>54</v>
      </c>
    </row>
    <row r="15" spans="1:10" x14ac:dyDescent="0.25">
      <c r="A15" s="2" t="s">
        <v>56</v>
      </c>
      <c r="B15" s="56">
        <v>134152</v>
      </c>
      <c r="C15" s="56">
        <v>11607</v>
      </c>
      <c r="D15" s="58">
        <v>145759</v>
      </c>
      <c r="E15" s="57">
        <v>137098</v>
      </c>
      <c r="F15" s="57">
        <v>11981</v>
      </c>
      <c r="G15" s="57">
        <v>149079</v>
      </c>
      <c r="H15" s="23">
        <v>271250</v>
      </c>
      <c r="I15" s="59">
        <v>23588</v>
      </c>
      <c r="J15" s="59">
        <v>294838</v>
      </c>
    </row>
    <row r="16" spans="1:10" x14ac:dyDescent="0.25">
      <c r="A16" s="2" t="s">
        <v>57</v>
      </c>
      <c r="B16" s="56">
        <v>138045</v>
      </c>
      <c r="C16" s="56">
        <v>10660</v>
      </c>
      <c r="D16" s="58">
        <v>148705</v>
      </c>
      <c r="E16" s="57">
        <v>143194</v>
      </c>
      <c r="F16" s="57">
        <v>12001</v>
      </c>
      <c r="G16" s="57">
        <v>155195</v>
      </c>
      <c r="H16" s="23">
        <v>281239</v>
      </c>
      <c r="I16" s="59">
        <v>22661</v>
      </c>
      <c r="J16" s="59">
        <v>303900</v>
      </c>
    </row>
    <row r="17" spans="1:10" x14ac:dyDescent="0.25">
      <c r="A17" s="2" t="s">
        <v>58</v>
      </c>
      <c r="B17" s="56">
        <v>145313</v>
      </c>
      <c r="C17" s="56">
        <v>7301</v>
      </c>
      <c r="D17" s="58">
        <v>152614</v>
      </c>
      <c r="E17" s="57">
        <v>154213</v>
      </c>
      <c r="F17" s="57">
        <v>9536</v>
      </c>
      <c r="G17" s="57">
        <v>163749</v>
      </c>
      <c r="H17" s="23">
        <v>299526</v>
      </c>
      <c r="I17" s="59">
        <v>16837</v>
      </c>
      <c r="J17" s="59">
        <v>316363</v>
      </c>
    </row>
    <row r="18" spans="1:10" x14ac:dyDescent="0.25">
      <c r="A18" s="2" t="s">
        <v>59</v>
      </c>
      <c r="B18" s="56">
        <v>175385</v>
      </c>
      <c r="C18" s="56">
        <v>9280</v>
      </c>
      <c r="D18" s="58">
        <v>184665</v>
      </c>
      <c r="E18" s="57">
        <v>183037</v>
      </c>
      <c r="F18" s="57">
        <v>11138</v>
      </c>
      <c r="G18" s="57">
        <v>194175</v>
      </c>
      <c r="H18" s="23">
        <v>358422</v>
      </c>
      <c r="I18" s="59">
        <v>20418</v>
      </c>
      <c r="J18" s="59">
        <v>378840</v>
      </c>
    </row>
    <row r="19" spans="1:10" x14ac:dyDescent="0.25">
      <c r="A19" s="55" t="s">
        <v>61</v>
      </c>
      <c r="B19" s="55" t="s">
        <v>54</v>
      </c>
      <c r="C19" s="55" t="s">
        <v>54</v>
      </c>
      <c r="D19" s="55" t="s">
        <v>54</v>
      </c>
      <c r="E19" s="55" t="s">
        <v>54</v>
      </c>
      <c r="F19" s="55" t="s">
        <v>54</v>
      </c>
      <c r="G19" s="55" t="s">
        <v>54</v>
      </c>
      <c r="H19" s="55" t="s">
        <v>54</v>
      </c>
      <c r="I19" s="55" t="s">
        <v>54</v>
      </c>
      <c r="J19" s="55" t="s">
        <v>54</v>
      </c>
    </row>
    <row r="20" spans="1:10" x14ac:dyDescent="0.25">
      <c r="A20" s="2" t="s">
        <v>56</v>
      </c>
      <c r="B20" s="56">
        <v>132222</v>
      </c>
      <c r="C20" s="56">
        <v>11702</v>
      </c>
      <c r="D20" s="58">
        <v>143924</v>
      </c>
      <c r="E20" s="57">
        <v>135066</v>
      </c>
      <c r="F20" s="57">
        <v>11821</v>
      </c>
      <c r="G20" s="57">
        <v>146887</v>
      </c>
      <c r="H20" s="23">
        <v>267288</v>
      </c>
      <c r="I20" s="59">
        <v>23523</v>
      </c>
      <c r="J20" s="59">
        <v>290811</v>
      </c>
    </row>
    <row r="21" spans="1:10" x14ac:dyDescent="0.25">
      <c r="A21" s="2" t="s">
        <v>57</v>
      </c>
      <c r="B21" s="56">
        <v>136761</v>
      </c>
      <c r="C21" s="56">
        <v>10587</v>
      </c>
      <c r="D21" s="58">
        <v>147348</v>
      </c>
      <c r="E21" s="57">
        <v>142005</v>
      </c>
      <c r="F21" s="57">
        <v>11751</v>
      </c>
      <c r="G21" s="57">
        <v>153756</v>
      </c>
      <c r="H21" s="23">
        <v>278766</v>
      </c>
      <c r="I21" s="59">
        <v>22338</v>
      </c>
      <c r="J21" s="59">
        <v>301104</v>
      </c>
    </row>
    <row r="22" spans="1:10" x14ac:dyDescent="0.25">
      <c r="A22" s="2" t="s">
        <v>58</v>
      </c>
      <c r="B22" s="56">
        <v>143869</v>
      </c>
      <c r="C22" s="56">
        <v>7582</v>
      </c>
      <c r="D22" s="58">
        <v>151451</v>
      </c>
      <c r="E22" s="57">
        <v>152728</v>
      </c>
      <c r="F22" s="57">
        <v>9703</v>
      </c>
      <c r="G22" s="57">
        <v>162431</v>
      </c>
      <c r="H22" s="23">
        <v>296597</v>
      </c>
      <c r="I22" s="59">
        <v>17285</v>
      </c>
      <c r="J22" s="59">
        <v>313882</v>
      </c>
    </row>
    <row r="23" spans="1:10" x14ac:dyDescent="0.25">
      <c r="A23" s="2" t="s">
        <v>59</v>
      </c>
      <c r="B23" s="56">
        <v>174005</v>
      </c>
      <c r="C23" s="56">
        <v>8857</v>
      </c>
      <c r="D23" s="58">
        <v>182862</v>
      </c>
      <c r="E23" s="57">
        <v>181788</v>
      </c>
      <c r="F23" s="57">
        <v>10565</v>
      </c>
      <c r="G23" s="57">
        <v>192353</v>
      </c>
      <c r="H23" s="23">
        <v>355793</v>
      </c>
      <c r="I23" s="59">
        <v>19422</v>
      </c>
      <c r="J23" s="59">
        <v>375215</v>
      </c>
    </row>
    <row r="24" spans="1:10" x14ac:dyDescent="0.25">
      <c r="J24" s="8"/>
    </row>
    <row r="27" spans="1:10" x14ac:dyDescent="0.25">
      <c r="B27" s="16"/>
      <c r="C27" s="60" t="s">
        <v>62</v>
      </c>
      <c r="D27" s="16"/>
      <c r="E27" s="16"/>
      <c r="F27" s="6"/>
      <c r="G27" s="6"/>
      <c r="H27" s="61" t="s">
        <v>63</v>
      </c>
      <c r="I27" s="6"/>
    </row>
    <row r="29" spans="1:10" s="66" customFormat="1" ht="39" x14ac:dyDescent="0.25">
      <c r="A29" s="62" t="s">
        <v>64</v>
      </c>
      <c r="B29" s="63" t="s">
        <v>65</v>
      </c>
      <c r="C29" s="64" t="s">
        <v>66</v>
      </c>
      <c r="D29" s="63" t="s">
        <v>67</v>
      </c>
      <c r="E29" s="63" t="s">
        <v>68</v>
      </c>
      <c r="F29" s="63" t="s">
        <v>69</v>
      </c>
      <c r="G29" s="64" t="s">
        <v>70</v>
      </c>
      <c r="H29" s="63" t="s">
        <v>67</v>
      </c>
      <c r="I29" s="65" t="s">
        <v>68</v>
      </c>
      <c r="J29" s="65" t="s">
        <v>71</v>
      </c>
    </row>
    <row r="30" spans="1:10" x14ac:dyDescent="0.25">
      <c r="A30" s="67" t="s">
        <v>9</v>
      </c>
      <c r="B30" s="68">
        <v>290811</v>
      </c>
      <c r="C30" s="69">
        <v>294838</v>
      </c>
      <c r="D30" s="70">
        <f>B30-C30</f>
        <v>-4027</v>
      </c>
      <c r="E30" s="71">
        <f>D30/C30*100</f>
        <v>-1.3658347974141731</v>
      </c>
      <c r="F30" s="70">
        <v>23523</v>
      </c>
      <c r="G30" s="69">
        <v>23588</v>
      </c>
      <c r="H30" s="8">
        <f>F30-G30</f>
        <v>-65</v>
      </c>
      <c r="I30" s="71">
        <f>H30/G30*100</f>
        <v>-0.27556384602340173</v>
      </c>
      <c r="J30" s="71">
        <f>F30/C30*1000</f>
        <v>79.782795976095343</v>
      </c>
    </row>
    <row r="31" spans="1:10" x14ac:dyDescent="0.25">
      <c r="A31" s="67" t="s">
        <v>11</v>
      </c>
      <c r="B31" s="68">
        <v>301104</v>
      </c>
      <c r="C31" s="69">
        <v>303900</v>
      </c>
      <c r="D31" s="70">
        <f t="shared" ref="D31:D34" si="0">B31-C31</f>
        <v>-2796</v>
      </c>
      <c r="E31" s="71">
        <f t="shared" ref="E31:E34" si="1">D31/C31*100</f>
        <v>-0.92003948667324775</v>
      </c>
      <c r="F31" s="70">
        <v>22338</v>
      </c>
      <c r="G31" s="69">
        <v>22661</v>
      </c>
      <c r="H31" s="8">
        <f t="shared" ref="H31:H34" si="2">F31-G31</f>
        <v>-323</v>
      </c>
      <c r="I31" s="71">
        <f t="shared" ref="I31:I34" si="3">H31/G31*100</f>
        <v>-1.4253563390847712</v>
      </c>
      <c r="J31" s="71">
        <f t="shared" ref="J31:J34" si="4">F31/C31*1000</f>
        <v>73.504442250740382</v>
      </c>
    </row>
    <row r="32" spans="1:10" x14ac:dyDescent="0.25">
      <c r="A32" s="67" t="s">
        <v>13</v>
      </c>
      <c r="B32" s="68">
        <v>313882</v>
      </c>
      <c r="C32" s="69">
        <v>316363</v>
      </c>
      <c r="D32" s="70">
        <f t="shared" si="0"/>
        <v>-2481</v>
      </c>
      <c r="E32" s="71">
        <f t="shared" si="1"/>
        <v>-0.78422571539655395</v>
      </c>
      <c r="F32" s="70">
        <v>17285</v>
      </c>
      <c r="G32" s="69">
        <v>16837</v>
      </c>
      <c r="H32" s="8">
        <f t="shared" si="2"/>
        <v>448</v>
      </c>
      <c r="I32" s="71">
        <f t="shared" si="3"/>
        <v>2.6608065569875867</v>
      </c>
      <c r="J32" s="71">
        <f t="shared" si="4"/>
        <v>54.636604154088815</v>
      </c>
    </row>
    <row r="33" spans="1:10" x14ac:dyDescent="0.25">
      <c r="A33" s="67" t="s">
        <v>15</v>
      </c>
      <c r="B33" s="68">
        <v>375215</v>
      </c>
      <c r="C33" s="69">
        <v>378840</v>
      </c>
      <c r="D33" s="70">
        <f t="shared" si="0"/>
        <v>-3625</v>
      </c>
      <c r="E33" s="71">
        <f t="shared" si="1"/>
        <v>-0.95686833491711532</v>
      </c>
      <c r="F33" s="70">
        <v>19422</v>
      </c>
      <c r="G33" s="69">
        <v>20418</v>
      </c>
      <c r="H33" s="8">
        <f t="shared" si="2"/>
        <v>-996</v>
      </c>
      <c r="I33" s="71">
        <f t="shared" si="3"/>
        <v>-4.8780487804878048</v>
      </c>
      <c r="J33" s="71">
        <f t="shared" si="4"/>
        <v>51.267025657269556</v>
      </c>
    </row>
    <row r="34" spans="1:10" x14ac:dyDescent="0.25">
      <c r="A34" s="72" t="s">
        <v>8</v>
      </c>
      <c r="B34" s="73">
        <f>SUM(B30:B33)</f>
        <v>1281012</v>
      </c>
      <c r="C34" s="74">
        <f>SUM(C30:C33)</f>
        <v>1293941</v>
      </c>
      <c r="D34" s="75">
        <f t="shared" si="0"/>
        <v>-12929</v>
      </c>
      <c r="E34" s="71">
        <f t="shared" si="1"/>
        <v>-0.99919548109226008</v>
      </c>
      <c r="F34" s="75">
        <f>SUM(F30:F33)</f>
        <v>82568</v>
      </c>
      <c r="G34" s="74">
        <f>SUM(G30:G33)</f>
        <v>83504</v>
      </c>
      <c r="H34" s="8">
        <f t="shared" si="2"/>
        <v>-936</v>
      </c>
      <c r="I34" s="71">
        <f t="shared" si="3"/>
        <v>-1.1209043878137575</v>
      </c>
      <c r="J34" s="71">
        <f t="shared" si="4"/>
        <v>63.81125569094727</v>
      </c>
    </row>
    <row r="35" spans="1:10" x14ac:dyDescent="0.25">
      <c r="A35" s="76" t="s">
        <v>72</v>
      </c>
    </row>
    <row r="36" spans="1:10" x14ac:dyDescent="0.25">
      <c r="A36" s="67" t="s">
        <v>9</v>
      </c>
      <c r="B36" s="77">
        <v>143924</v>
      </c>
      <c r="C36" s="78">
        <v>145759</v>
      </c>
      <c r="D36" s="70">
        <f>B36-C36</f>
        <v>-1835</v>
      </c>
      <c r="E36" s="71">
        <f>D36/C36*100</f>
        <v>-1.2589274075700299</v>
      </c>
      <c r="F36" s="77">
        <v>11702</v>
      </c>
      <c r="G36" s="77">
        <v>11607</v>
      </c>
      <c r="H36" s="8">
        <f>F36-G36</f>
        <v>95</v>
      </c>
      <c r="I36" s="71">
        <f>H36/G36*100</f>
        <v>0.81847161195830098</v>
      </c>
      <c r="J36" s="71">
        <f>F36/C36*1000</f>
        <v>80.283207211904582</v>
      </c>
    </row>
    <row r="37" spans="1:10" x14ac:dyDescent="0.25">
      <c r="A37" s="67" t="s">
        <v>11</v>
      </c>
      <c r="B37" s="77">
        <v>147348</v>
      </c>
      <c r="C37" s="78">
        <v>148705</v>
      </c>
      <c r="D37" s="70">
        <f t="shared" ref="D37:D40" si="5">B37-C37</f>
        <v>-1357</v>
      </c>
      <c r="E37" s="71">
        <f t="shared" ref="E37:E40" si="6">D37/C37*100</f>
        <v>-0.91254497158804337</v>
      </c>
      <c r="F37" s="77">
        <v>10587</v>
      </c>
      <c r="G37" s="77">
        <v>10660</v>
      </c>
      <c r="H37" s="8">
        <f t="shared" ref="H37:H40" si="7">F37-G37</f>
        <v>-73</v>
      </c>
      <c r="I37" s="71">
        <f t="shared" ref="I37:I40" si="8">H37/G37*100</f>
        <v>-0.6848030018761726</v>
      </c>
      <c r="J37" s="71">
        <f t="shared" ref="J37:J40" si="9">F37/C37*1000</f>
        <v>71.194647120137176</v>
      </c>
    </row>
    <row r="38" spans="1:10" x14ac:dyDescent="0.25">
      <c r="A38" s="67" t="s">
        <v>13</v>
      </c>
      <c r="B38" s="77">
        <v>151451</v>
      </c>
      <c r="C38" s="78">
        <v>152614</v>
      </c>
      <c r="D38" s="70">
        <f t="shared" si="5"/>
        <v>-1163</v>
      </c>
      <c r="E38" s="71">
        <f t="shared" si="6"/>
        <v>-0.76205328475762379</v>
      </c>
      <c r="F38" s="77">
        <v>7582</v>
      </c>
      <c r="G38" s="77">
        <v>7301</v>
      </c>
      <c r="H38" s="8">
        <f t="shared" si="7"/>
        <v>281</v>
      </c>
      <c r="I38" s="71">
        <f t="shared" si="8"/>
        <v>3.8487878372825644</v>
      </c>
      <c r="J38" s="71">
        <f t="shared" si="9"/>
        <v>49.680894282306994</v>
      </c>
    </row>
    <row r="39" spans="1:10" x14ac:dyDescent="0.25">
      <c r="A39" s="67" t="s">
        <v>15</v>
      </c>
      <c r="B39" s="77">
        <v>182862</v>
      </c>
      <c r="C39" s="78">
        <v>184665</v>
      </c>
      <c r="D39" s="70">
        <f t="shared" si="5"/>
        <v>-1803</v>
      </c>
      <c r="E39" s="71">
        <f t="shared" si="6"/>
        <v>-0.97636260255056451</v>
      </c>
      <c r="F39" s="77">
        <v>8857</v>
      </c>
      <c r="G39" s="77">
        <v>9280</v>
      </c>
      <c r="H39" s="8">
        <f t="shared" si="7"/>
        <v>-423</v>
      </c>
      <c r="I39" s="71">
        <f t="shared" si="8"/>
        <v>-4.5581896551724137</v>
      </c>
      <c r="J39" s="71">
        <f t="shared" si="9"/>
        <v>47.962526737605934</v>
      </c>
    </row>
    <row r="40" spans="1:10" x14ac:dyDescent="0.25">
      <c r="A40" s="72" t="s">
        <v>8</v>
      </c>
      <c r="B40" s="79">
        <f>SUM(B36:B39)</f>
        <v>625585</v>
      </c>
      <c r="C40" s="74">
        <f>SUM(C36:C39)</f>
        <v>631743</v>
      </c>
      <c r="D40" s="75">
        <f t="shared" si="5"/>
        <v>-6158</v>
      </c>
      <c r="E40" s="71">
        <f t="shared" si="6"/>
        <v>-0.97476347185485246</v>
      </c>
      <c r="F40" s="79">
        <f>SUM(F36:F39)</f>
        <v>38728</v>
      </c>
      <c r="G40" s="79">
        <f>SUM(G36:G39)</f>
        <v>38848</v>
      </c>
      <c r="H40" s="8">
        <f t="shared" si="7"/>
        <v>-120</v>
      </c>
      <c r="I40" s="71">
        <f t="shared" si="8"/>
        <v>-0.30889621087314661</v>
      </c>
      <c r="J40" s="71">
        <f t="shared" si="9"/>
        <v>61.303409772644891</v>
      </c>
    </row>
    <row r="41" spans="1:10" x14ac:dyDescent="0.25">
      <c r="A41" s="80" t="s">
        <v>73</v>
      </c>
    </row>
    <row r="42" spans="1:10" x14ac:dyDescent="0.25">
      <c r="A42" s="67" t="s">
        <v>9</v>
      </c>
      <c r="B42" s="81">
        <v>146887</v>
      </c>
      <c r="C42" s="81">
        <v>149079</v>
      </c>
      <c r="D42" s="70">
        <f>B42-C42</f>
        <v>-2192</v>
      </c>
      <c r="E42" s="71">
        <f>D42/C42*100</f>
        <v>-1.4703613520348273</v>
      </c>
      <c r="F42" s="81">
        <v>11821</v>
      </c>
      <c r="G42" s="81">
        <v>11981</v>
      </c>
      <c r="H42" s="8">
        <f>F42-G42</f>
        <v>-160</v>
      </c>
      <c r="I42" s="71">
        <f>H42/G42*100</f>
        <v>-1.3354477923378683</v>
      </c>
      <c r="J42" s="71">
        <f>F42/C42*1000</f>
        <v>79.293528934323419</v>
      </c>
    </row>
    <row r="43" spans="1:10" x14ac:dyDescent="0.25">
      <c r="A43" s="67" t="s">
        <v>11</v>
      </c>
      <c r="B43" s="81">
        <v>153756</v>
      </c>
      <c r="C43" s="81">
        <v>155195</v>
      </c>
      <c r="D43" s="70">
        <f t="shared" ref="D43:D46" si="10">B43-C43</f>
        <v>-1439</v>
      </c>
      <c r="E43" s="71">
        <f t="shared" ref="E43:E46" si="11">D43/C43*100</f>
        <v>-0.92722059344695384</v>
      </c>
      <c r="F43" s="81">
        <v>11751</v>
      </c>
      <c r="G43" s="81">
        <v>12001</v>
      </c>
      <c r="H43" s="8">
        <f t="shared" ref="H43:H46" si="12">F43-G43</f>
        <v>-250</v>
      </c>
      <c r="I43" s="71">
        <f t="shared" ref="I43:I46" si="13">H43/G43*100</f>
        <v>-2.083159736688609</v>
      </c>
      <c r="J43" s="71">
        <f t="shared" ref="J43:J46" si="14">F43/C43*1000</f>
        <v>75.717645542704346</v>
      </c>
    </row>
    <row r="44" spans="1:10" x14ac:dyDescent="0.25">
      <c r="A44" s="67" t="s">
        <v>13</v>
      </c>
      <c r="B44" s="81">
        <v>162431</v>
      </c>
      <c r="C44" s="81">
        <v>163749</v>
      </c>
      <c r="D44" s="70">
        <f t="shared" si="10"/>
        <v>-1318</v>
      </c>
      <c r="E44" s="71">
        <f t="shared" si="11"/>
        <v>-0.80489041154449792</v>
      </c>
      <c r="F44" s="81">
        <v>9703</v>
      </c>
      <c r="G44" s="81">
        <v>9536</v>
      </c>
      <c r="H44" s="8">
        <f t="shared" si="12"/>
        <v>167</v>
      </c>
      <c r="I44" s="71">
        <f t="shared" si="13"/>
        <v>1.751258389261745</v>
      </c>
      <c r="J44" s="71">
        <f t="shared" si="14"/>
        <v>59.255323696633262</v>
      </c>
    </row>
    <row r="45" spans="1:10" x14ac:dyDescent="0.25">
      <c r="A45" s="67" t="s">
        <v>15</v>
      </c>
      <c r="B45" s="81">
        <v>192353</v>
      </c>
      <c r="C45" s="81">
        <v>194175</v>
      </c>
      <c r="D45" s="70">
        <f t="shared" si="10"/>
        <v>-1822</v>
      </c>
      <c r="E45" s="71">
        <f t="shared" si="11"/>
        <v>-0.93832882708896614</v>
      </c>
      <c r="F45" s="81">
        <v>10565</v>
      </c>
      <c r="G45" s="81">
        <v>11138</v>
      </c>
      <c r="H45" s="8">
        <f t="shared" si="12"/>
        <v>-573</v>
      </c>
      <c r="I45" s="71">
        <f t="shared" si="13"/>
        <v>-5.1445501885437244</v>
      </c>
      <c r="J45" s="71">
        <f t="shared" si="14"/>
        <v>54.409681987897514</v>
      </c>
    </row>
    <row r="46" spans="1:10" x14ac:dyDescent="0.25">
      <c r="A46" s="72" t="s">
        <v>8</v>
      </c>
      <c r="B46" s="82">
        <f>SUM(B42:B45)</f>
        <v>655427</v>
      </c>
      <c r="C46" s="82">
        <f>SUM(C42:C45)</f>
        <v>662198</v>
      </c>
      <c r="D46" s="75">
        <f t="shared" si="10"/>
        <v>-6771</v>
      </c>
      <c r="E46" s="71">
        <f t="shared" si="11"/>
        <v>-1.0225038432613809</v>
      </c>
      <c r="F46" s="82">
        <f>SUM(F42:F45)</f>
        <v>43840</v>
      </c>
      <c r="G46" s="82">
        <f>SUM(G42:G45)</f>
        <v>44656</v>
      </c>
      <c r="H46" s="8">
        <f t="shared" si="12"/>
        <v>-816</v>
      </c>
      <c r="I46" s="71">
        <f t="shared" si="13"/>
        <v>-1.8273020422787531</v>
      </c>
      <c r="J46" s="71">
        <f t="shared" si="14"/>
        <v>66.203763828945426</v>
      </c>
    </row>
    <row r="50" spans="1:9" x14ac:dyDescent="0.25">
      <c r="A50" s="83"/>
      <c r="B50" s="84" t="s">
        <v>62</v>
      </c>
      <c r="C50" s="85"/>
      <c r="D50" s="85"/>
      <c r="E50" s="148" t="s">
        <v>74</v>
      </c>
      <c r="F50" s="85"/>
      <c r="G50" s="85"/>
      <c r="H50" s="85"/>
    </row>
    <row r="51" spans="1:9" ht="23.25" thickBot="1" x14ac:dyDescent="0.3">
      <c r="A51" s="86"/>
      <c r="B51" s="87" t="s">
        <v>75</v>
      </c>
      <c r="C51" s="87" t="s">
        <v>76</v>
      </c>
      <c r="D51" s="87" t="s">
        <v>77</v>
      </c>
      <c r="E51" s="149" t="s">
        <v>78</v>
      </c>
      <c r="F51" s="88" t="s">
        <v>76</v>
      </c>
      <c r="G51" s="88" t="s">
        <v>77</v>
      </c>
      <c r="H51" s="89" t="s">
        <v>71</v>
      </c>
    </row>
    <row r="52" spans="1:9" x14ac:dyDescent="0.25">
      <c r="A52" s="90"/>
      <c r="B52" s="91" t="s">
        <v>64</v>
      </c>
      <c r="C52" s="92"/>
      <c r="D52" s="92"/>
      <c r="E52" s="150"/>
      <c r="F52" s="92"/>
      <c r="G52" s="92"/>
      <c r="H52" s="93"/>
    </row>
    <row r="53" spans="1:9" x14ac:dyDescent="0.25">
      <c r="A53" s="94" t="s">
        <v>9</v>
      </c>
      <c r="B53" s="95">
        <v>290811</v>
      </c>
      <c r="C53" s="96">
        <v>-4027</v>
      </c>
      <c r="D53" s="97">
        <v>-1.3658347974141731</v>
      </c>
      <c r="E53" s="151">
        <v>23523</v>
      </c>
      <c r="F53" s="96">
        <v>-65</v>
      </c>
      <c r="G53" s="97">
        <v>-0.27556384602340173</v>
      </c>
      <c r="H53" s="152">
        <v>79.782795976095343</v>
      </c>
    </row>
    <row r="54" spans="1:9" x14ac:dyDescent="0.25">
      <c r="A54" s="83" t="s">
        <v>11</v>
      </c>
      <c r="B54" s="100">
        <v>301104</v>
      </c>
      <c r="C54" s="101">
        <v>-2796</v>
      </c>
      <c r="D54" s="102">
        <v>-0.92003948667324775</v>
      </c>
      <c r="E54" s="153">
        <v>22338</v>
      </c>
      <c r="F54" s="101">
        <v>-323</v>
      </c>
      <c r="G54" s="102">
        <v>-1.4253563390847712</v>
      </c>
      <c r="H54" s="154">
        <v>73.504442250740382</v>
      </c>
    </row>
    <row r="55" spans="1:9" x14ac:dyDescent="0.25">
      <c r="A55" s="94" t="s">
        <v>13</v>
      </c>
      <c r="B55" s="95">
        <v>313882</v>
      </c>
      <c r="C55" s="96">
        <v>-2481</v>
      </c>
      <c r="D55" s="97">
        <v>-0.78422571539655395</v>
      </c>
      <c r="E55" s="151">
        <v>17285</v>
      </c>
      <c r="F55" s="96">
        <v>448</v>
      </c>
      <c r="G55" s="97">
        <v>2.6608065569875867</v>
      </c>
      <c r="H55" s="152">
        <v>54.636604154088815</v>
      </c>
    </row>
    <row r="56" spans="1:9" x14ac:dyDescent="0.25">
      <c r="A56" s="83" t="s">
        <v>15</v>
      </c>
      <c r="B56" s="100">
        <v>375215</v>
      </c>
      <c r="C56" s="101">
        <v>-3625</v>
      </c>
      <c r="D56" s="102">
        <v>-0.95686833491711532</v>
      </c>
      <c r="E56" s="153">
        <v>19422</v>
      </c>
      <c r="F56" s="101">
        <v>-996</v>
      </c>
      <c r="G56" s="102">
        <v>-4.8780487804878048</v>
      </c>
      <c r="H56" s="154">
        <v>51.267025657269556</v>
      </c>
      <c r="I56" s="15"/>
    </row>
    <row r="57" spans="1:9" x14ac:dyDescent="0.25">
      <c r="A57" s="103" t="s">
        <v>8</v>
      </c>
      <c r="B57" s="104">
        <v>1281012</v>
      </c>
      <c r="C57" s="104">
        <v>-12929</v>
      </c>
      <c r="D57" s="105">
        <v>-0.99919548109226008</v>
      </c>
      <c r="E57" s="155">
        <v>82568</v>
      </c>
      <c r="F57" s="104">
        <v>-936</v>
      </c>
      <c r="G57" s="105">
        <v>-1.1209043878137575</v>
      </c>
      <c r="H57" s="156">
        <v>63.81125569094727</v>
      </c>
    </row>
    <row r="58" spans="1:9" x14ac:dyDescent="0.25">
      <c r="A58" s="90"/>
      <c r="B58" s="108" t="s">
        <v>72</v>
      </c>
      <c r="C58" s="109"/>
      <c r="D58" s="109"/>
      <c r="E58" s="157"/>
      <c r="F58" s="158"/>
      <c r="G58" s="158"/>
      <c r="H58" s="159"/>
    </row>
    <row r="59" spans="1:9" x14ac:dyDescent="0.25">
      <c r="A59" s="94" t="s">
        <v>9</v>
      </c>
      <c r="B59" s="95">
        <v>143924</v>
      </c>
      <c r="C59" s="96">
        <v>-1835</v>
      </c>
      <c r="D59" s="97">
        <v>-1.2589274075700299</v>
      </c>
      <c r="E59" s="151">
        <v>11702</v>
      </c>
      <c r="F59" s="96">
        <v>95</v>
      </c>
      <c r="G59" s="97">
        <v>0.81847161195830098</v>
      </c>
      <c r="H59" s="152">
        <v>80.283207211904582</v>
      </c>
    </row>
    <row r="60" spans="1:9" x14ac:dyDescent="0.25">
      <c r="A60" s="83" t="s">
        <v>11</v>
      </c>
      <c r="B60" s="100">
        <v>147348</v>
      </c>
      <c r="C60" s="101">
        <v>-1357</v>
      </c>
      <c r="D60" s="102">
        <v>-0.91254497158804337</v>
      </c>
      <c r="E60" s="153">
        <v>10587</v>
      </c>
      <c r="F60" s="101">
        <v>-73</v>
      </c>
      <c r="G60" s="102">
        <v>-0.6848030018761726</v>
      </c>
      <c r="H60" s="154">
        <v>71.194647120137176</v>
      </c>
    </row>
    <row r="61" spans="1:9" x14ac:dyDescent="0.25">
      <c r="A61" s="94" t="s">
        <v>13</v>
      </c>
      <c r="B61" s="95">
        <v>151451</v>
      </c>
      <c r="C61" s="96">
        <v>-1163</v>
      </c>
      <c r="D61" s="97">
        <v>-0.76205328475762379</v>
      </c>
      <c r="E61" s="151">
        <v>7582</v>
      </c>
      <c r="F61" s="96">
        <v>281</v>
      </c>
      <c r="G61" s="97">
        <v>3.8487878372825644</v>
      </c>
      <c r="H61" s="152">
        <v>49.680894282306994</v>
      </c>
    </row>
    <row r="62" spans="1:9" x14ac:dyDescent="0.25">
      <c r="A62" s="83" t="s">
        <v>15</v>
      </c>
      <c r="B62" s="100">
        <v>182862</v>
      </c>
      <c r="C62" s="101">
        <v>-1803</v>
      </c>
      <c r="D62" s="102">
        <v>-0.97636260255056451</v>
      </c>
      <c r="E62" s="153">
        <v>8857</v>
      </c>
      <c r="F62" s="101">
        <v>-423</v>
      </c>
      <c r="G62" s="102">
        <v>-4.5581896551724137</v>
      </c>
      <c r="H62" s="154">
        <v>47.962526737605934</v>
      </c>
    </row>
    <row r="63" spans="1:9" x14ac:dyDescent="0.25">
      <c r="A63" s="103" t="s">
        <v>8</v>
      </c>
      <c r="B63" s="104">
        <v>625585</v>
      </c>
      <c r="C63" s="104">
        <v>-6158</v>
      </c>
      <c r="D63" s="105">
        <v>-0.97476347185485246</v>
      </c>
      <c r="E63" s="155">
        <v>38728</v>
      </c>
      <c r="F63" s="104">
        <v>-120</v>
      </c>
      <c r="G63" s="105">
        <v>-0.30889621087314661</v>
      </c>
      <c r="H63" s="156">
        <v>61.303409772644891</v>
      </c>
    </row>
    <row r="64" spans="1:9" x14ac:dyDescent="0.25">
      <c r="A64" s="110"/>
      <c r="B64" s="108" t="s">
        <v>73</v>
      </c>
      <c r="C64" s="109"/>
      <c r="D64" s="109"/>
      <c r="E64" s="157"/>
      <c r="F64" s="158"/>
      <c r="G64" s="158"/>
      <c r="H64" s="159"/>
    </row>
    <row r="65" spans="1:9" x14ac:dyDescent="0.25">
      <c r="A65" s="94" t="s">
        <v>9</v>
      </c>
      <c r="B65" s="95">
        <v>146887</v>
      </c>
      <c r="C65" s="96">
        <v>-2192</v>
      </c>
      <c r="D65" s="97">
        <v>-1.4703613520348273</v>
      </c>
      <c r="E65" s="151">
        <v>11821</v>
      </c>
      <c r="F65" s="96">
        <v>-160</v>
      </c>
      <c r="G65" s="97">
        <v>-1.3354477923378683</v>
      </c>
      <c r="H65" s="152">
        <v>79.293528934323419</v>
      </c>
    </row>
    <row r="66" spans="1:9" x14ac:dyDescent="0.25">
      <c r="A66" s="83" t="s">
        <v>11</v>
      </c>
      <c r="B66" s="100">
        <v>153756</v>
      </c>
      <c r="C66" s="101">
        <v>-1439</v>
      </c>
      <c r="D66" s="102">
        <v>-0.92722059344695384</v>
      </c>
      <c r="E66" s="153">
        <v>11751</v>
      </c>
      <c r="F66" s="101">
        <v>-250</v>
      </c>
      <c r="G66" s="102">
        <v>-2.083159736688609</v>
      </c>
      <c r="H66" s="154">
        <v>75.717645542704346</v>
      </c>
    </row>
    <row r="67" spans="1:9" x14ac:dyDescent="0.25">
      <c r="A67" s="94" t="s">
        <v>13</v>
      </c>
      <c r="B67" s="95">
        <v>162431</v>
      </c>
      <c r="C67" s="96">
        <v>-1318</v>
      </c>
      <c r="D67" s="97">
        <v>-0.80489041154449792</v>
      </c>
      <c r="E67" s="151">
        <v>9703</v>
      </c>
      <c r="F67" s="96">
        <v>167</v>
      </c>
      <c r="G67" s="97">
        <v>1.751258389261745</v>
      </c>
      <c r="H67" s="152">
        <v>59.255323696633262</v>
      </c>
    </row>
    <row r="68" spans="1:9" x14ac:dyDescent="0.25">
      <c r="A68" s="83" t="s">
        <v>15</v>
      </c>
      <c r="B68" s="100">
        <v>192353</v>
      </c>
      <c r="C68" s="101">
        <v>-1822</v>
      </c>
      <c r="D68" s="102">
        <v>-0.93832882708896614</v>
      </c>
      <c r="E68" s="153">
        <v>10565</v>
      </c>
      <c r="F68" s="101">
        <v>-573</v>
      </c>
      <c r="G68" s="102">
        <v>-5.1445501885437244</v>
      </c>
      <c r="H68" s="154">
        <v>54.409681987897514</v>
      </c>
    </row>
    <row r="69" spans="1:9" x14ac:dyDescent="0.25">
      <c r="A69" s="103" t="s">
        <v>8</v>
      </c>
      <c r="B69" s="104">
        <v>655427</v>
      </c>
      <c r="C69" s="104">
        <v>-6771</v>
      </c>
      <c r="D69" s="105">
        <v>-1.0225038432613809</v>
      </c>
      <c r="E69" s="155">
        <v>43840</v>
      </c>
      <c r="F69" s="104">
        <v>-816</v>
      </c>
      <c r="G69" s="105">
        <v>-1.8273020422787531</v>
      </c>
      <c r="H69" s="156">
        <v>66.203763828945426</v>
      </c>
    </row>
    <row r="70" spans="1:9" x14ac:dyDescent="0.25">
      <c r="A70" s="111"/>
      <c r="B70" s="111"/>
      <c r="C70" s="111"/>
      <c r="D70" s="111"/>
      <c r="E70" s="111"/>
      <c r="F70" s="111"/>
      <c r="G70" s="111"/>
      <c r="H70" s="111"/>
    </row>
    <row r="74" spans="1:9" x14ac:dyDescent="0.25">
      <c r="A74" s="112" t="s">
        <v>36</v>
      </c>
      <c r="B74" s="84" t="s">
        <v>79</v>
      </c>
      <c r="C74" s="113"/>
      <c r="D74" s="85" t="s">
        <v>80</v>
      </c>
      <c r="E74" s="85"/>
      <c r="F74" s="84" t="s">
        <v>81</v>
      </c>
      <c r="G74" s="113"/>
      <c r="H74" s="114" t="s">
        <v>82</v>
      </c>
      <c r="I74" s="115"/>
    </row>
    <row r="75" spans="1:9" ht="23.25" thickBot="1" x14ac:dyDescent="0.3">
      <c r="A75" s="116"/>
      <c r="B75" s="117" t="s">
        <v>83</v>
      </c>
      <c r="C75" s="118" t="s">
        <v>84</v>
      </c>
      <c r="D75" s="87" t="s">
        <v>85</v>
      </c>
      <c r="E75" s="87" t="s">
        <v>86</v>
      </c>
      <c r="F75" s="117" t="s">
        <v>85</v>
      </c>
      <c r="G75" s="118" t="s">
        <v>87</v>
      </c>
      <c r="H75" s="119"/>
    </row>
    <row r="76" spans="1:9" x14ac:dyDescent="0.25">
      <c r="A76" s="120"/>
      <c r="B76" s="121"/>
      <c r="C76" s="122"/>
      <c r="D76" s="123" t="s">
        <v>64</v>
      </c>
      <c r="E76" s="123"/>
      <c r="F76" s="121"/>
      <c r="G76" s="124"/>
      <c r="H76" s="125"/>
    </row>
    <row r="77" spans="1:9" x14ac:dyDescent="0.25">
      <c r="A77" s="94" t="s">
        <v>9</v>
      </c>
      <c r="B77" s="126">
        <v>290811</v>
      </c>
      <c r="C77" s="127">
        <v>23523</v>
      </c>
      <c r="D77" s="96">
        <v>-4027</v>
      </c>
      <c r="E77" s="98">
        <v>-65</v>
      </c>
      <c r="F77" s="128">
        <v>-1.3658347974141731</v>
      </c>
      <c r="G77" s="129">
        <v>-0.27556384602340173</v>
      </c>
      <c r="H77" s="99">
        <v>79.782795976095343</v>
      </c>
    </row>
    <row r="78" spans="1:9" x14ac:dyDescent="0.25">
      <c r="A78" s="130" t="s">
        <v>11</v>
      </c>
      <c r="B78" s="131">
        <v>301104</v>
      </c>
      <c r="C78" s="132">
        <v>22338</v>
      </c>
      <c r="D78" s="133">
        <v>-2796</v>
      </c>
      <c r="E78" s="133">
        <v>-323</v>
      </c>
      <c r="F78" s="134">
        <v>-0.92003948667324775</v>
      </c>
      <c r="G78" s="135">
        <v>-1.4253563390847712</v>
      </c>
      <c r="H78" s="136">
        <v>73.504442250740382</v>
      </c>
    </row>
    <row r="79" spans="1:9" x14ac:dyDescent="0.25">
      <c r="A79" s="94" t="s">
        <v>13</v>
      </c>
      <c r="B79" s="126">
        <v>313882</v>
      </c>
      <c r="C79" s="127">
        <v>17285</v>
      </c>
      <c r="D79" s="96">
        <v>-2481</v>
      </c>
      <c r="E79" s="98">
        <v>448</v>
      </c>
      <c r="F79" s="128">
        <v>-0.78422571539655395</v>
      </c>
      <c r="G79" s="129">
        <v>2.6608065569875867</v>
      </c>
      <c r="H79" s="99">
        <v>54.636604154088815</v>
      </c>
    </row>
    <row r="80" spans="1:9" x14ac:dyDescent="0.25">
      <c r="A80" s="130" t="s">
        <v>15</v>
      </c>
      <c r="B80" s="131">
        <v>375215</v>
      </c>
      <c r="C80" s="132">
        <v>19422</v>
      </c>
      <c r="D80" s="133">
        <v>-3625</v>
      </c>
      <c r="E80" s="133">
        <v>-996</v>
      </c>
      <c r="F80" s="134">
        <v>-0.95686833491711532</v>
      </c>
      <c r="G80" s="135">
        <v>-4.8780487804878048</v>
      </c>
      <c r="H80" s="136">
        <v>51.267025657269556</v>
      </c>
    </row>
    <row r="81" spans="1:8" x14ac:dyDescent="0.25">
      <c r="A81" s="103" t="s">
        <v>8</v>
      </c>
      <c r="B81" s="137">
        <v>1281012</v>
      </c>
      <c r="C81" s="138">
        <v>82568</v>
      </c>
      <c r="D81" s="104">
        <v>-12929</v>
      </c>
      <c r="E81" s="106">
        <v>-936</v>
      </c>
      <c r="F81" s="139">
        <v>-0.99919548109226008</v>
      </c>
      <c r="G81" s="140">
        <v>-1.1209043878137575</v>
      </c>
      <c r="H81" s="107">
        <v>63.81125569094727</v>
      </c>
    </row>
    <row r="82" spans="1:8" x14ac:dyDescent="0.25">
      <c r="A82" s="141"/>
      <c r="B82" s="142"/>
      <c r="C82" s="143"/>
      <c r="D82" s="144" t="s">
        <v>72</v>
      </c>
      <c r="E82" s="145"/>
      <c r="F82" s="142"/>
      <c r="G82" s="143"/>
      <c r="H82" s="146"/>
    </row>
    <row r="83" spans="1:8" x14ac:dyDescent="0.25">
      <c r="A83" s="94" t="s">
        <v>9</v>
      </c>
      <c r="B83" s="126">
        <v>143924</v>
      </c>
      <c r="C83" s="127">
        <v>11702</v>
      </c>
      <c r="D83" s="96">
        <v>-1835</v>
      </c>
      <c r="E83" s="98">
        <v>95</v>
      </c>
      <c r="F83" s="128">
        <v>-1.2589274075700299</v>
      </c>
      <c r="G83" s="129">
        <v>0.81847161195830098</v>
      </c>
      <c r="H83" s="99">
        <v>80.283207211904582</v>
      </c>
    </row>
    <row r="84" spans="1:8" x14ac:dyDescent="0.25">
      <c r="A84" s="130" t="s">
        <v>11</v>
      </c>
      <c r="B84" s="131">
        <v>147348</v>
      </c>
      <c r="C84" s="132">
        <v>10587</v>
      </c>
      <c r="D84" s="133">
        <v>-1357</v>
      </c>
      <c r="E84" s="133">
        <v>-73</v>
      </c>
      <c r="F84" s="134">
        <v>-0.91254497158804337</v>
      </c>
      <c r="G84" s="135">
        <v>-0.6848030018761726</v>
      </c>
      <c r="H84" s="136">
        <v>71.194647120137176</v>
      </c>
    </row>
    <row r="85" spans="1:8" x14ac:dyDescent="0.25">
      <c r="A85" s="94" t="s">
        <v>13</v>
      </c>
      <c r="B85" s="126">
        <v>151451</v>
      </c>
      <c r="C85" s="127">
        <v>7582</v>
      </c>
      <c r="D85" s="96">
        <v>-1163</v>
      </c>
      <c r="E85" s="98">
        <v>281</v>
      </c>
      <c r="F85" s="128">
        <v>-0.76205328475762379</v>
      </c>
      <c r="G85" s="129">
        <v>3.8487878372825644</v>
      </c>
      <c r="H85" s="99">
        <v>49.680894282306994</v>
      </c>
    </row>
    <row r="86" spans="1:8" x14ac:dyDescent="0.25">
      <c r="A86" s="130" t="s">
        <v>15</v>
      </c>
      <c r="B86" s="131">
        <v>182862</v>
      </c>
      <c r="C86" s="132">
        <v>8857</v>
      </c>
      <c r="D86" s="133">
        <v>-1803</v>
      </c>
      <c r="E86" s="133">
        <v>-423</v>
      </c>
      <c r="F86" s="134">
        <v>-0.97636260255056451</v>
      </c>
      <c r="G86" s="135">
        <v>-4.5581896551724137</v>
      </c>
      <c r="H86" s="136">
        <v>47.962526737605934</v>
      </c>
    </row>
    <row r="87" spans="1:8" x14ac:dyDescent="0.25">
      <c r="A87" s="103" t="s">
        <v>8</v>
      </c>
      <c r="B87" s="137">
        <v>625585</v>
      </c>
      <c r="C87" s="138">
        <v>38728</v>
      </c>
      <c r="D87" s="104">
        <v>-6158</v>
      </c>
      <c r="E87" s="106">
        <v>-120</v>
      </c>
      <c r="F87" s="139">
        <v>-0.97476347185485246</v>
      </c>
      <c r="G87" s="140">
        <v>-0.30889621087314661</v>
      </c>
      <c r="H87" s="107">
        <v>61.303409772644891</v>
      </c>
    </row>
    <row r="88" spans="1:8" x14ac:dyDescent="0.25">
      <c r="A88" s="147"/>
      <c r="B88" s="142"/>
      <c r="C88" s="143"/>
      <c r="D88" s="144" t="s">
        <v>73</v>
      </c>
      <c r="E88" s="145"/>
      <c r="F88" s="142"/>
      <c r="G88" s="143"/>
      <c r="H88" s="146"/>
    </row>
    <row r="89" spans="1:8" x14ac:dyDescent="0.25">
      <c r="A89" s="94" t="s">
        <v>9</v>
      </c>
      <c r="B89" s="126">
        <v>146887</v>
      </c>
      <c r="C89" s="127">
        <v>11821</v>
      </c>
      <c r="D89" s="96">
        <v>-2192</v>
      </c>
      <c r="E89" s="98">
        <v>-160</v>
      </c>
      <c r="F89" s="128">
        <v>-1.4703613520348273</v>
      </c>
      <c r="G89" s="129">
        <v>-1.3354477923378683</v>
      </c>
      <c r="H89" s="99">
        <v>79.293528934323419</v>
      </c>
    </row>
    <row r="90" spans="1:8" x14ac:dyDescent="0.25">
      <c r="A90" s="130" t="s">
        <v>11</v>
      </c>
      <c r="B90" s="131">
        <v>153756</v>
      </c>
      <c r="C90" s="132">
        <v>11751</v>
      </c>
      <c r="D90" s="133">
        <v>-1439</v>
      </c>
      <c r="E90" s="133">
        <v>-250</v>
      </c>
      <c r="F90" s="134">
        <v>-0.92722059344695384</v>
      </c>
      <c r="G90" s="135">
        <v>-2.083159736688609</v>
      </c>
      <c r="H90" s="136">
        <v>75.717645542704346</v>
      </c>
    </row>
    <row r="91" spans="1:8" x14ac:dyDescent="0.25">
      <c r="A91" s="94" t="s">
        <v>13</v>
      </c>
      <c r="B91" s="126">
        <v>162431</v>
      </c>
      <c r="C91" s="127">
        <v>9703</v>
      </c>
      <c r="D91" s="96">
        <v>-1318</v>
      </c>
      <c r="E91" s="98">
        <v>167</v>
      </c>
      <c r="F91" s="128">
        <v>-0.80489041154449792</v>
      </c>
      <c r="G91" s="129">
        <v>1.751258389261745</v>
      </c>
      <c r="H91" s="99">
        <v>59.255323696633262</v>
      </c>
    </row>
    <row r="92" spans="1:8" x14ac:dyDescent="0.25">
      <c r="A92" s="130" t="s">
        <v>15</v>
      </c>
      <c r="B92" s="131">
        <v>192353</v>
      </c>
      <c r="C92" s="132">
        <v>10565</v>
      </c>
      <c r="D92" s="133">
        <v>-1822</v>
      </c>
      <c r="E92" s="133">
        <v>-573</v>
      </c>
      <c r="F92" s="134">
        <v>-0.93832882708896614</v>
      </c>
      <c r="G92" s="135">
        <v>-5.1445501885437244</v>
      </c>
      <c r="H92" s="136">
        <v>54.409681987897514</v>
      </c>
    </row>
    <row r="93" spans="1:8" x14ac:dyDescent="0.25">
      <c r="A93" s="103" t="s">
        <v>8</v>
      </c>
      <c r="B93" s="137">
        <v>655427</v>
      </c>
      <c r="C93" s="138">
        <v>43840</v>
      </c>
      <c r="D93" s="104">
        <v>-6771</v>
      </c>
      <c r="E93" s="106">
        <v>-816</v>
      </c>
      <c r="F93" s="139">
        <v>-1.0225038432613809</v>
      </c>
      <c r="G93" s="140">
        <v>-1.8273020422787531</v>
      </c>
      <c r="H93" s="107">
        <v>66.203763828945426</v>
      </c>
    </row>
    <row r="95" spans="1:8" x14ac:dyDescent="0.25">
      <c r="A95" s="17" t="s">
        <v>32</v>
      </c>
    </row>
  </sheetData>
  <mergeCells count="14">
    <mergeCell ref="A19:J19"/>
    <mergeCell ref="B50:D50"/>
    <mergeCell ref="E50:H50"/>
    <mergeCell ref="A74:A75"/>
    <mergeCell ref="B74:C74"/>
    <mergeCell ref="D74:E74"/>
    <mergeCell ref="F74:G74"/>
    <mergeCell ref="H74:H75"/>
    <mergeCell ref="B6:D6"/>
    <mergeCell ref="E6:G6"/>
    <mergeCell ref="H6:J6"/>
    <mergeCell ref="B8:J8"/>
    <mergeCell ref="A9:J9"/>
    <mergeCell ref="A14:J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AI37"/>
  <sheetViews>
    <sheetView topLeftCell="J7" zoomScaleNormal="100" workbookViewId="0">
      <selection activeCell="T42" sqref="T42"/>
    </sheetView>
  </sheetViews>
  <sheetFormatPr defaultRowHeight="15" x14ac:dyDescent="0.25"/>
  <cols>
    <col min="1" max="1" width="4.42578125" customWidth="1"/>
    <col min="2" max="2" width="17" bestFit="1" customWidth="1"/>
    <col min="3" max="3" width="11.85546875" customWidth="1"/>
    <col min="4" max="4" width="11.28515625" customWidth="1"/>
    <col min="5" max="7" width="2.5703125" customWidth="1"/>
    <col min="8" max="8" width="17" bestFit="1" customWidth="1"/>
    <col min="9" max="9" width="11.7109375" bestFit="1" customWidth="1"/>
    <col min="10" max="10" width="10.7109375" bestFit="1" customWidth="1"/>
    <col min="11" max="11" width="5.140625" customWidth="1"/>
    <col min="12" max="12" width="15.42578125" customWidth="1"/>
    <col min="17" max="17" width="5.7109375" customWidth="1"/>
    <col min="18" max="18" width="15.28515625" customWidth="1"/>
    <col min="19" max="20" width="15.28515625" style="161" customWidth="1"/>
  </cols>
  <sheetData>
    <row r="1" spans="2:35" ht="18.75" x14ac:dyDescent="0.3">
      <c r="B1" s="192" t="s">
        <v>113</v>
      </c>
    </row>
    <row r="2" spans="2:35" x14ac:dyDescent="0.25">
      <c r="B2" s="160" t="s">
        <v>0</v>
      </c>
      <c r="H2" s="160" t="s">
        <v>0</v>
      </c>
      <c r="L2" s="160" t="s">
        <v>88</v>
      </c>
    </row>
    <row r="3" spans="2:35" x14ac:dyDescent="0.25">
      <c r="B3" s="26" t="s">
        <v>89</v>
      </c>
      <c r="H3" s="26" t="s">
        <v>90</v>
      </c>
      <c r="M3" t="s">
        <v>91</v>
      </c>
      <c r="O3" s="162" t="s">
        <v>92</v>
      </c>
      <c r="P3" s="162"/>
      <c r="S3" t="s">
        <v>91</v>
      </c>
      <c r="T3"/>
      <c r="U3" t="s">
        <v>92</v>
      </c>
      <c r="Z3" s="163" t="s">
        <v>93</v>
      </c>
      <c r="AE3" s="163"/>
      <c r="AI3" s="191" t="s">
        <v>111</v>
      </c>
    </row>
    <row r="4" spans="2:35" x14ac:dyDescent="0.25">
      <c r="C4" t="s">
        <v>94</v>
      </c>
      <c r="D4" t="s">
        <v>95</v>
      </c>
      <c r="I4" t="s">
        <v>94</v>
      </c>
      <c r="J4" t="s">
        <v>95</v>
      </c>
      <c r="M4" t="s">
        <v>94</v>
      </c>
      <c r="N4" t="s">
        <v>95</v>
      </c>
      <c r="O4" s="162" t="s">
        <v>94</v>
      </c>
      <c r="P4" s="162" t="s">
        <v>95</v>
      </c>
      <c r="S4" t="s">
        <v>94</v>
      </c>
      <c r="T4" t="s">
        <v>95</v>
      </c>
      <c r="U4" t="s">
        <v>94</v>
      </c>
      <c r="V4" t="s">
        <v>95</v>
      </c>
    </row>
    <row r="5" spans="2:35" x14ac:dyDescent="0.25">
      <c r="B5" s="2" t="s">
        <v>96</v>
      </c>
      <c r="C5" s="23">
        <v>4264669</v>
      </c>
      <c r="D5" s="23">
        <v>627825</v>
      </c>
      <c r="H5" s="2" t="s">
        <v>96</v>
      </c>
      <c r="I5" s="23">
        <v>4158868</v>
      </c>
      <c r="J5" s="23">
        <v>635982</v>
      </c>
      <c r="L5" s="164" t="s">
        <v>96</v>
      </c>
      <c r="M5" s="23">
        <f>I5-C5</f>
        <v>-105801</v>
      </c>
      <c r="N5" s="23">
        <f>J5-D5</f>
        <v>8157</v>
      </c>
      <c r="O5" s="165">
        <f>(I5-C5)/C5*100</f>
        <v>-2.4808724897524286</v>
      </c>
      <c r="P5" s="165">
        <f>(J5-D5)/D5*100</f>
        <v>1.2992474017441165</v>
      </c>
      <c r="Q5" s="166"/>
      <c r="R5" s="164" t="s">
        <v>96</v>
      </c>
      <c r="S5" s="23">
        <v>-105801</v>
      </c>
      <c r="T5" s="23">
        <v>8157</v>
      </c>
      <c r="U5" s="166">
        <v>-2.4808724897524286</v>
      </c>
      <c r="V5" s="166">
        <v>1.2992474017441165</v>
      </c>
    </row>
    <row r="6" spans="2:35" x14ac:dyDescent="0.25">
      <c r="B6" s="2" t="s">
        <v>97</v>
      </c>
      <c r="C6" s="23">
        <v>5222686</v>
      </c>
      <c r="D6" s="23">
        <v>483430</v>
      </c>
      <c r="H6" s="2" t="s">
        <v>97</v>
      </c>
      <c r="I6" s="23">
        <v>5202527</v>
      </c>
      <c r="J6" s="23">
        <v>496181</v>
      </c>
      <c r="L6" s="164" t="s">
        <v>97</v>
      </c>
      <c r="M6" s="23">
        <f t="shared" ref="M6:N14" si="0">I6-C6</f>
        <v>-20159</v>
      </c>
      <c r="N6" s="23">
        <f t="shared" si="0"/>
        <v>12751</v>
      </c>
      <c r="O6" s="165">
        <f t="shared" ref="O6:P16" si="1">(I6-C6)/C6*100</f>
        <v>-0.38598912513599321</v>
      </c>
      <c r="P6" s="165">
        <f t="shared" si="1"/>
        <v>2.6376104089526922</v>
      </c>
      <c r="Q6" s="166"/>
      <c r="R6" s="164" t="s">
        <v>97</v>
      </c>
      <c r="S6" s="23">
        <v>-20159</v>
      </c>
      <c r="T6" s="23">
        <v>12751</v>
      </c>
      <c r="U6" s="166">
        <v>-0.38598912513599321</v>
      </c>
      <c r="V6" s="166">
        <v>2.6376104089526922</v>
      </c>
    </row>
    <row r="7" spans="2:35" x14ac:dyDescent="0.25">
      <c r="B7" s="2" t="s">
        <v>98</v>
      </c>
      <c r="C7" s="23">
        <v>5355192</v>
      </c>
      <c r="D7" s="23">
        <v>729190</v>
      </c>
      <c r="H7" s="2" t="s">
        <v>98</v>
      </c>
      <c r="I7" s="23">
        <v>5240030</v>
      </c>
      <c r="J7" s="23">
        <v>762889</v>
      </c>
      <c r="L7" s="164" t="s">
        <v>98</v>
      </c>
      <c r="M7" s="23">
        <f t="shared" si="0"/>
        <v>-115162</v>
      </c>
      <c r="N7" s="23">
        <f t="shared" si="0"/>
        <v>33699</v>
      </c>
      <c r="O7" s="165">
        <f t="shared" si="1"/>
        <v>-2.1504737831995566</v>
      </c>
      <c r="P7" s="165">
        <f t="shared" si="1"/>
        <v>4.6214292571209148</v>
      </c>
      <c r="Q7" s="166"/>
      <c r="R7" s="164" t="s">
        <v>98</v>
      </c>
      <c r="S7" s="23">
        <v>-115162</v>
      </c>
      <c r="T7" s="23">
        <v>33699</v>
      </c>
      <c r="U7" s="166">
        <v>-2.1504737831995566</v>
      </c>
      <c r="V7" s="166">
        <v>4.6214292571209148</v>
      </c>
    </row>
    <row r="8" spans="2:35" x14ac:dyDescent="0.25">
      <c r="B8" s="2" t="s">
        <v>99</v>
      </c>
      <c r="C8" s="23">
        <v>5736158</v>
      </c>
      <c r="D8" s="23">
        <v>1118474</v>
      </c>
      <c r="H8" s="2" t="s">
        <v>99</v>
      </c>
      <c r="I8" s="23">
        <v>5597638</v>
      </c>
      <c r="J8" s="23">
        <v>1111760</v>
      </c>
      <c r="L8" s="164" t="s">
        <v>99</v>
      </c>
      <c r="M8" s="23">
        <f t="shared" si="0"/>
        <v>-138520</v>
      </c>
      <c r="N8" s="23">
        <f t="shared" si="0"/>
        <v>-6714</v>
      </c>
      <c r="O8" s="165">
        <f t="shared" si="1"/>
        <v>-2.4148567734710236</v>
      </c>
      <c r="P8" s="165">
        <f t="shared" si="1"/>
        <v>-0.60028217017114394</v>
      </c>
      <c r="Q8" s="166"/>
      <c r="R8" s="164" t="s">
        <v>99</v>
      </c>
      <c r="S8" s="23">
        <v>-138520</v>
      </c>
      <c r="T8" s="23">
        <v>-6714</v>
      </c>
      <c r="U8" s="166">
        <v>-2.4148567734710236</v>
      </c>
      <c r="V8" s="166">
        <v>-0.60028217017114394</v>
      </c>
    </row>
    <row r="9" spans="2:35" x14ac:dyDescent="0.25">
      <c r="B9" s="2" t="s">
        <v>100</v>
      </c>
      <c r="C9" s="23">
        <v>7944129</v>
      </c>
      <c r="D9" s="23">
        <v>993100</v>
      </c>
      <c r="H9" s="2" t="s">
        <v>100</v>
      </c>
      <c r="I9" s="23">
        <v>7671939</v>
      </c>
      <c r="J9" s="23">
        <v>1029132</v>
      </c>
      <c r="L9" s="164" t="s">
        <v>100</v>
      </c>
      <c r="M9" s="23">
        <f t="shared" si="0"/>
        <v>-272190</v>
      </c>
      <c r="N9" s="23">
        <f t="shared" si="0"/>
        <v>36032</v>
      </c>
      <c r="O9" s="165">
        <f t="shared" si="1"/>
        <v>-3.4263038779959389</v>
      </c>
      <c r="P9" s="165">
        <f t="shared" si="1"/>
        <v>3.6282348202597925</v>
      </c>
      <c r="Q9" s="166"/>
      <c r="R9" s="164" t="s">
        <v>100</v>
      </c>
      <c r="S9" s="23">
        <v>-272190</v>
      </c>
      <c r="T9" s="23">
        <v>36032</v>
      </c>
      <c r="U9" s="166">
        <v>-3.4263038779959389</v>
      </c>
      <c r="V9" s="166">
        <v>3.6282348202597925</v>
      </c>
    </row>
    <row r="10" spans="2:35" x14ac:dyDescent="0.25">
      <c r="B10" s="2" t="s">
        <v>101</v>
      </c>
      <c r="C10" s="23">
        <v>8769946</v>
      </c>
      <c r="D10" s="23">
        <v>644249</v>
      </c>
      <c r="H10" s="2" t="s">
        <v>101</v>
      </c>
      <c r="I10" s="23">
        <v>8764632</v>
      </c>
      <c r="J10" s="23">
        <v>677008</v>
      </c>
      <c r="L10" s="164" t="s">
        <v>101</v>
      </c>
      <c r="M10" s="23">
        <f t="shared" si="0"/>
        <v>-5314</v>
      </c>
      <c r="N10" s="23">
        <f t="shared" si="0"/>
        <v>32759</v>
      </c>
      <c r="O10" s="165">
        <f t="shared" si="1"/>
        <v>-6.0593303539155201E-2</v>
      </c>
      <c r="P10" s="165">
        <f t="shared" si="1"/>
        <v>5.0848352112304402</v>
      </c>
      <c r="Q10" s="166"/>
      <c r="R10" s="164" t="s">
        <v>101</v>
      </c>
      <c r="S10" s="23">
        <v>-5314</v>
      </c>
      <c r="T10" s="23">
        <v>32759</v>
      </c>
      <c r="U10" s="166">
        <v>-6.0593303539155201E-2</v>
      </c>
      <c r="V10" s="166">
        <v>5.0848352112304402</v>
      </c>
    </row>
    <row r="11" spans="2:35" x14ac:dyDescent="0.25">
      <c r="B11" s="2" t="s">
        <v>102</v>
      </c>
      <c r="C11" s="23">
        <v>7049775</v>
      </c>
      <c r="D11" s="23">
        <v>314589</v>
      </c>
      <c r="H11" s="2" t="s">
        <v>102</v>
      </c>
      <c r="I11" s="23">
        <v>7091979</v>
      </c>
      <c r="J11" s="23">
        <v>328450</v>
      </c>
      <c r="L11" s="164" t="s">
        <v>102</v>
      </c>
      <c r="M11" s="23">
        <f t="shared" si="0"/>
        <v>42204</v>
      </c>
      <c r="N11" s="23">
        <f t="shared" si="0"/>
        <v>13861</v>
      </c>
      <c r="O11" s="165">
        <f t="shared" si="1"/>
        <v>0.59865740395970091</v>
      </c>
      <c r="P11" s="165">
        <f t="shared" si="1"/>
        <v>4.4060663278118435</v>
      </c>
      <c r="Q11" s="166"/>
      <c r="R11" s="164" t="s">
        <v>102</v>
      </c>
      <c r="S11" s="23">
        <v>42204</v>
      </c>
      <c r="T11" s="23">
        <v>13861</v>
      </c>
      <c r="U11" s="166">
        <v>0.59865740395970091</v>
      </c>
      <c r="V11" s="166">
        <v>4.4060663278118435</v>
      </c>
    </row>
    <row r="12" spans="2:35" x14ac:dyDescent="0.25">
      <c r="B12" s="2" t="s">
        <v>103</v>
      </c>
      <c r="C12" s="23">
        <v>5871120</v>
      </c>
      <c r="D12" s="23">
        <v>97253</v>
      </c>
      <c r="H12" s="2" t="s">
        <v>103</v>
      </c>
      <c r="I12" s="23">
        <v>5889061</v>
      </c>
      <c r="J12" s="23">
        <v>99320</v>
      </c>
      <c r="L12" s="164" t="s">
        <v>103</v>
      </c>
      <c r="M12" s="23">
        <f t="shared" si="0"/>
        <v>17941</v>
      </c>
      <c r="N12" s="23">
        <f t="shared" si="0"/>
        <v>2067</v>
      </c>
      <c r="O12" s="165">
        <f t="shared" si="1"/>
        <v>0.30558053659267737</v>
      </c>
      <c r="P12" s="165">
        <f t="shared" si="1"/>
        <v>2.1253843069108407</v>
      </c>
      <c r="Q12" s="166"/>
      <c r="R12" s="164" t="s">
        <v>103</v>
      </c>
      <c r="S12" s="23">
        <v>17941</v>
      </c>
      <c r="T12" s="23">
        <v>2067</v>
      </c>
      <c r="U12" s="166">
        <v>0.30558053659267737</v>
      </c>
      <c r="V12" s="166">
        <v>2.1253843069108407</v>
      </c>
    </row>
    <row r="13" spans="2:35" x14ac:dyDescent="0.25">
      <c r="B13" s="2" t="s">
        <v>104</v>
      </c>
      <c r="C13" s="23">
        <v>3600393</v>
      </c>
      <c r="D13" s="23">
        <v>27767</v>
      </c>
      <c r="H13" s="2" t="s">
        <v>104</v>
      </c>
      <c r="I13" s="23">
        <v>3646507</v>
      </c>
      <c r="J13" s="23">
        <v>27558</v>
      </c>
      <c r="L13" s="164" t="s">
        <v>104</v>
      </c>
      <c r="M13" s="23">
        <f t="shared" si="0"/>
        <v>46114</v>
      </c>
      <c r="N13" s="23">
        <f t="shared" si="0"/>
        <v>-209</v>
      </c>
      <c r="O13" s="165">
        <f t="shared" si="1"/>
        <v>1.2808046232730705</v>
      </c>
      <c r="P13" s="165">
        <f t="shared" si="1"/>
        <v>-0.7526920445132711</v>
      </c>
      <c r="Q13" s="166"/>
      <c r="R13" s="164" t="s">
        <v>104</v>
      </c>
      <c r="S13" s="23">
        <v>46114</v>
      </c>
      <c r="T13" s="23">
        <v>-209</v>
      </c>
      <c r="U13" s="166">
        <v>1.2808046232730705</v>
      </c>
      <c r="V13" s="166">
        <v>-0.7526920445132711</v>
      </c>
    </row>
    <row r="14" spans="2:35" x14ac:dyDescent="0.25">
      <c r="B14" s="2" t="s">
        <v>105</v>
      </c>
      <c r="C14" s="23">
        <v>773117</v>
      </c>
      <c r="D14" s="23">
        <v>3622</v>
      </c>
      <c r="H14" s="2" t="s">
        <v>105</v>
      </c>
      <c r="I14" s="23">
        <v>784136</v>
      </c>
      <c r="J14" s="23">
        <v>3439</v>
      </c>
      <c r="L14" s="164" t="s">
        <v>105</v>
      </c>
      <c r="M14" s="23">
        <f t="shared" si="0"/>
        <v>11019</v>
      </c>
      <c r="N14" s="23">
        <f t="shared" si="0"/>
        <v>-183</v>
      </c>
      <c r="O14" s="165">
        <f t="shared" si="1"/>
        <v>1.4252693964820331</v>
      </c>
      <c r="P14" s="165">
        <f t="shared" si="1"/>
        <v>-5.052457205963556</v>
      </c>
      <c r="Q14" s="166"/>
      <c r="R14" s="164" t="s">
        <v>106</v>
      </c>
      <c r="S14" s="23">
        <v>13355</v>
      </c>
      <c r="T14" s="23">
        <v>-146</v>
      </c>
      <c r="U14" s="166">
        <f>(M14+M15)/(C14+C15)*100</f>
        <v>1.6952637972639673</v>
      </c>
      <c r="V14" s="166">
        <f>(N14+N15)/(D14+D15)*100</f>
        <v>-3.8829787234042552</v>
      </c>
    </row>
    <row r="15" spans="2:35" x14ac:dyDescent="0.25">
      <c r="B15" s="2" t="s">
        <v>107</v>
      </c>
      <c r="C15" s="23">
        <v>14666</v>
      </c>
      <c r="D15" s="23">
        <v>138</v>
      </c>
      <c r="H15" s="2" t="s">
        <v>107</v>
      </c>
      <c r="I15" s="23">
        <v>17002</v>
      </c>
      <c r="J15" s="23">
        <v>175</v>
      </c>
      <c r="L15" s="164" t="s">
        <v>107</v>
      </c>
      <c r="M15" s="23">
        <f>I15-C15</f>
        <v>2336</v>
      </c>
      <c r="N15" s="23">
        <f>J15-D15</f>
        <v>37</v>
      </c>
      <c r="O15" s="165">
        <f t="shared" si="1"/>
        <v>15.927996727123961</v>
      </c>
      <c r="P15" s="165">
        <f t="shared" si="1"/>
        <v>26.811594202898554</v>
      </c>
      <c r="Q15" s="166"/>
      <c r="R15" s="167" t="s">
        <v>49</v>
      </c>
      <c r="S15" s="168">
        <f>SUM(S5:S14)</f>
        <v>-537532</v>
      </c>
      <c r="T15" s="168">
        <f>SUM(T5:T14)</f>
        <v>132257</v>
      </c>
      <c r="U15" s="169">
        <v>-0.98445746830084568</v>
      </c>
      <c r="V15" s="169">
        <v>2.6243358400614967</v>
      </c>
    </row>
    <row r="16" spans="2:35" x14ac:dyDescent="0.25">
      <c r="B16" s="170" t="s">
        <v>49</v>
      </c>
      <c r="C16" s="168">
        <v>54601851</v>
      </c>
      <c r="D16" s="168">
        <v>5039637</v>
      </c>
      <c r="H16" s="170" t="s">
        <v>49</v>
      </c>
      <c r="I16" s="168">
        <v>54064319</v>
      </c>
      <c r="J16" s="168">
        <v>5171894</v>
      </c>
      <c r="L16" s="167" t="s">
        <v>49</v>
      </c>
      <c r="M16" s="168">
        <f>I16-C16</f>
        <v>-537532</v>
      </c>
      <c r="N16" s="168">
        <f>J16-D16</f>
        <v>132257</v>
      </c>
      <c r="O16" s="169">
        <f>(I16-C16)/C16*100</f>
        <v>-0.98445746830084568</v>
      </c>
      <c r="P16" s="169">
        <f t="shared" si="1"/>
        <v>2.6243358400614967</v>
      </c>
      <c r="Q16" s="166"/>
    </row>
    <row r="17" spans="2:35" x14ac:dyDescent="0.25">
      <c r="O17" s="162"/>
      <c r="P17" s="162"/>
    </row>
    <row r="18" spans="2:35" x14ac:dyDescent="0.25">
      <c r="B18" s="171" t="s">
        <v>108</v>
      </c>
      <c r="C18" s="172">
        <f>SUM(C14:C15)</f>
        <v>787783</v>
      </c>
      <c r="D18" s="172">
        <f>SUM(D14:D15)</f>
        <v>3760</v>
      </c>
      <c r="H18" s="171" t="s">
        <v>108</v>
      </c>
      <c r="I18" s="172">
        <f>SUM(I14:I15)</f>
        <v>801138</v>
      </c>
      <c r="J18" s="172">
        <f>SUM(J14:J15)</f>
        <v>3614</v>
      </c>
      <c r="L18" s="173" t="s">
        <v>108</v>
      </c>
      <c r="M18" s="23">
        <f>I18-C18</f>
        <v>13355</v>
      </c>
      <c r="N18" s="23">
        <f>J18-D18</f>
        <v>-146</v>
      </c>
      <c r="O18" s="165">
        <f t="shared" ref="O18:P18" si="2">(I18-C18)/C18*100</f>
        <v>1.6952637972639673</v>
      </c>
      <c r="P18" s="165">
        <f t="shared" si="2"/>
        <v>-3.8829787234042552</v>
      </c>
      <c r="Q18" s="166"/>
      <c r="R18" s="166"/>
      <c r="S18" s="174"/>
      <c r="T18" s="174"/>
      <c r="Y18" s="17" t="s">
        <v>32</v>
      </c>
    </row>
    <row r="19" spans="2:35" s="161" customFormat="1" x14ac:dyDescent="0.25">
      <c r="B19" s="175"/>
      <c r="C19" s="176"/>
      <c r="D19" s="176"/>
      <c r="H19" s="175"/>
      <c r="I19" s="176"/>
      <c r="J19" s="176"/>
      <c r="L19" s="175"/>
      <c r="M19" s="177"/>
      <c r="N19" s="177"/>
      <c r="O19" s="178"/>
      <c r="P19" s="178"/>
      <c r="Q19" s="174"/>
      <c r="R19" s="174"/>
      <c r="S19" s="174"/>
      <c r="T19" s="174"/>
    </row>
    <row r="20" spans="2:35" s="161" customFormat="1" x14ac:dyDescent="0.25">
      <c r="B20" s="175"/>
      <c r="C20" s="176"/>
      <c r="D20" s="176"/>
      <c r="H20" s="175"/>
      <c r="I20" s="176"/>
      <c r="J20" s="176"/>
      <c r="L20" s="175"/>
      <c r="M20" s="177"/>
      <c r="N20" s="177"/>
      <c r="O20" s="178"/>
      <c r="P20" s="178"/>
      <c r="Q20" s="174"/>
      <c r="R20" s="174"/>
      <c r="S20" s="174"/>
      <c r="T20" s="174"/>
    </row>
    <row r="21" spans="2:35" x14ac:dyDescent="0.25">
      <c r="B21" s="179" t="s">
        <v>8</v>
      </c>
      <c r="H21" s="179" t="s">
        <v>8</v>
      </c>
      <c r="L21" s="179" t="s">
        <v>110</v>
      </c>
      <c r="Y21" s="163" t="s">
        <v>109</v>
      </c>
      <c r="AI21" s="191" t="s">
        <v>112</v>
      </c>
    </row>
    <row r="22" spans="2:35" x14ac:dyDescent="0.25">
      <c r="B22" s="26" t="s">
        <v>89</v>
      </c>
      <c r="H22" s="26" t="s">
        <v>90</v>
      </c>
      <c r="M22" t="s">
        <v>91</v>
      </c>
      <c r="O22" s="162" t="s">
        <v>92</v>
      </c>
      <c r="S22" t="s">
        <v>91</v>
      </c>
      <c r="T22"/>
      <c r="U22" t="s">
        <v>92</v>
      </c>
    </row>
    <row r="23" spans="2:35" x14ac:dyDescent="0.25">
      <c r="C23" t="s">
        <v>94</v>
      </c>
      <c r="D23" t="s">
        <v>95</v>
      </c>
      <c r="I23" t="s">
        <v>94</v>
      </c>
      <c r="J23" t="s">
        <v>95</v>
      </c>
      <c r="M23" t="s">
        <v>94</v>
      </c>
      <c r="N23" t="s">
        <v>95</v>
      </c>
      <c r="O23" s="162" t="s">
        <v>94</v>
      </c>
      <c r="P23" s="162" t="s">
        <v>95</v>
      </c>
      <c r="S23" t="s">
        <v>94</v>
      </c>
      <c r="T23" t="s">
        <v>95</v>
      </c>
      <c r="U23" t="s">
        <v>94</v>
      </c>
      <c r="V23" t="s">
        <v>95</v>
      </c>
    </row>
    <row r="24" spans="2:35" x14ac:dyDescent="0.25">
      <c r="B24" s="2" t="s">
        <v>96</v>
      </c>
      <c r="C24" s="180">
        <v>91800</v>
      </c>
      <c r="D24" s="180">
        <v>9187</v>
      </c>
      <c r="H24" s="2" t="s">
        <v>96</v>
      </c>
      <c r="I24" s="180">
        <v>89733</v>
      </c>
      <c r="J24" s="180">
        <v>9131</v>
      </c>
      <c r="L24" s="181" t="s">
        <v>96</v>
      </c>
      <c r="M24" s="23">
        <f>I24-C24</f>
        <v>-2067</v>
      </c>
      <c r="N24" s="23">
        <f>J24-D24</f>
        <v>-56</v>
      </c>
      <c r="O24" s="165">
        <f>(I24-C24)/C24*100</f>
        <v>-2.2516339869281046</v>
      </c>
      <c r="P24" s="165">
        <f>(J24-D24)/D24*100</f>
        <v>-0.60955698269293568</v>
      </c>
      <c r="Q24" s="166"/>
      <c r="R24" s="181" t="s">
        <v>96</v>
      </c>
      <c r="S24" s="23">
        <v>-2067</v>
      </c>
      <c r="T24" s="23">
        <v>-56</v>
      </c>
      <c r="U24" s="166">
        <v>-2.2516339869281046</v>
      </c>
      <c r="V24" s="166">
        <v>-0.60955698269293568</v>
      </c>
    </row>
    <row r="25" spans="2:35" x14ac:dyDescent="0.25">
      <c r="B25" s="2" t="s">
        <v>97</v>
      </c>
      <c r="C25" s="180">
        <v>108190</v>
      </c>
      <c r="D25" s="180">
        <v>7471</v>
      </c>
      <c r="H25" s="2" t="s">
        <v>97</v>
      </c>
      <c r="I25" s="180">
        <v>108152</v>
      </c>
      <c r="J25" s="180">
        <v>7426</v>
      </c>
      <c r="L25" s="181" t="s">
        <v>97</v>
      </c>
      <c r="M25" s="23">
        <f t="shared" ref="M25:N35" si="3">I25-C25</f>
        <v>-38</v>
      </c>
      <c r="N25" s="23">
        <f t="shared" si="3"/>
        <v>-45</v>
      </c>
      <c r="O25" s="165">
        <f t="shared" ref="O25:P35" si="4">(I25-C25)/C25*100</f>
        <v>-3.5123394029023015E-2</v>
      </c>
      <c r="P25" s="165">
        <f t="shared" si="4"/>
        <v>-0.60232900548788648</v>
      </c>
      <c r="Q25" s="166"/>
      <c r="R25" s="181" t="s">
        <v>97</v>
      </c>
      <c r="S25" s="23">
        <v>-38</v>
      </c>
      <c r="T25" s="23">
        <v>-45</v>
      </c>
      <c r="U25" s="166">
        <v>-3.5123394029023015E-2</v>
      </c>
      <c r="V25" s="166">
        <v>-0.60232900548788648</v>
      </c>
    </row>
    <row r="26" spans="2:35" x14ac:dyDescent="0.25">
      <c r="B26" s="2" t="s">
        <v>98</v>
      </c>
      <c r="C26" s="180">
        <v>117801</v>
      </c>
      <c r="D26" s="180">
        <v>12282</v>
      </c>
      <c r="H26" s="2" t="s">
        <v>98</v>
      </c>
      <c r="I26" s="180">
        <v>114493</v>
      </c>
      <c r="J26" s="180">
        <v>12194</v>
      </c>
      <c r="L26" s="181" t="s">
        <v>98</v>
      </c>
      <c r="M26" s="23">
        <f t="shared" si="3"/>
        <v>-3308</v>
      </c>
      <c r="N26" s="23">
        <f t="shared" si="3"/>
        <v>-88</v>
      </c>
      <c r="O26" s="165">
        <f t="shared" si="4"/>
        <v>-2.8081255676946717</v>
      </c>
      <c r="P26" s="165">
        <f t="shared" si="4"/>
        <v>-0.71649568474189873</v>
      </c>
      <c r="Q26" s="166"/>
      <c r="R26" s="181" t="s">
        <v>98</v>
      </c>
      <c r="S26" s="23">
        <v>-3308</v>
      </c>
      <c r="T26" s="23">
        <v>-88</v>
      </c>
      <c r="U26" s="166">
        <v>-2.8081255676946717</v>
      </c>
      <c r="V26" s="166">
        <v>-0.71649568474189873</v>
      </c>
    </row>
    <row r="27" spans="2:35" x14ac:dyDescent="0.25">
      <c r="B27" s="2" t="s">
        <v>99</v>
      </c>
      <c r="C27" s="180">
        <v>131862</v>
      </c>
      <c r="D27" s="180">
        <v>18851</v>
      </c>
      <c r="H27" s="2" t="s">
        <v>99</v>
      </c>
      <c r="I27" s="180">
        <v>127850</v>
      </c>
      <c r="J27" s="180">
        <v>17950</v>
      </c>
      <c r="L27" s="181" t="s">
        <v>99</v>
      </c>
      <c r="M27" s="23">
        <f t="shared" si="3"/>
        <v>-4012</v>
      </c>
      <c r="N27" s="23">
        <f t="shared" si="3"/>
        <v>-901</v>
      </c>
      <c r="O27" s="165">
        <f t="shared" si="4"/>
        <v>-3.0425748130621408</v>
      </c>
      <c r="P27" s="165">
        <f t="shared" si="4"/>
        <v>-4.7795872897989495</v>
      </c>
      <c r="Q27" s="166"/>
      <c r="R27" s="181" t="s">
        <v>99</v>
      </c>
      <c r="S27" s="23">
        <v>-4012</v>
      </c>
      <c r="T27" s="23">
        <v>-901</v>
      </c>
      <c r="U27" s="166">
        <v>-3.0425748130621408</v>
      </c>
      <c r="V27" s="166">
        <v>-4.7795872897989495</v>
      </c>
    </row>
    <row r="28" spans="2:35" x14ac:dyDescent="0.25">
      <c r="B28" s="2" t="s">
        <v>100</v>
      </c>
      <c r="C28" s="180">
        <v>173858</v>
      </c>
      <c r="D28" s="180">
        <v>16202</v>
      </c>
      <c r="H28" s="2" t="s">
        <v>100</v>
      </c>
      <c r="I28" s="180">
        <v>168706</v>
      </c>
      <c r="J28" s="180">
        <v>16214</v>
      </c>
      <c r="L28" s="181" t="s">
        <v>100</v>
      </c>
      <c r="M28" s="23">
        <f t="shared" si="3"/>
        <v>-5152</v>
      </c>
      <c r="N28" s="23">
        <f t="shared" si="3"/>
        <v>12</v>
      </c>
      <c r="O28" s="165">
        <f t="shared" si="4"/>
        <v>-2.9633378964442247</v>
      </c>
      <c r="P28" s="165">
        <f t="shared" si="4"/>
        <v>7.4064930255524006E-2</v>
      </c>
      <c r="Q28" s="166"/>
      <c r="R28" s="181" t="s">
        <v>100</v>
      </c>
      <c r="S28" s="23">
        <v>-5152</v>
      </c>
      <c r="T28" s="23">
        <v>12</v>
      </c>
      <c r="U28" s="166">
        <v>-2.9633378964442247</v>
      </c>
      <c r="V28" s="166">
        <v>7.4064930255524006E-2</v>
      </c>
    </row>
    <row r="29" spans="2:35" x14ac:dyDescent="0.25">
      <c r="B29" s="2" t="s">
        <v>101</v>
      </c>
      <c r="C29" s="180">
        <v>193175</v>
      </c>
      <c r="D29" s="180">
        <v>10982</v>
      </c>
      <c r="H29" s="2" t="s">
        <v>101</v>
      </c>
      <c r="I29" s="180">
        <v>192794</v>
      </c>
      <c r="J29" s="180">
        <v>11172</v>
      </c>
      <c r="L29" s="181" t="s">
        <v>101</v>
      </c>
      <c r="M29" s="23">
        <f t="shared" si="3"/>
        <v>-381</v>
      </c>
      <c r="N29" s="23">
        <f t="shared" si="3"/>
        <v>190</v>
      </c>
      <c r="O29" s="165">
        <f t="shared" si="4"/>
        <v>-0.19723049048789959</v>
      </c>
      <c r="P29" s="165">
        <f t="shared" si="4"/>
        <v>1.7301038062283738</v>
      </c>
      <c r="Q29" s="166"/>
      <c r="R29" s="181" t="s">
        <v>101</v>
      </c>
      <c r="S29" s="23">
        <v>-381</v>
      </c>
      <c r="T29" s="23">
        <v>190</v>
      </c>
      <c r="U29" s="166">
        <v>-0.19723049048789959</v>
      </c>
      <c r="V29" s="166">
        <v>1.7301038062283738</v>
      </c>
    </row>
    <row r="30" spans="2:35" x14ac:dyDescent="0.25">
      <c r="B30" s="2" t="s">
        <v>102</v>
      </c>
      <c r="C30" s="180">
        <v>161914</v>
      </c>
      <c r="D30" s="180">
        <v>5791</v>
      </c>
      <c r="H30" s="2" t="s">
        <v>102</v>
      </c>
      <c r="I30" s="180">
        <v>162649</v>
      </c>
      <c r="J30" s="180">
        <v>5844</v>
      </c>
      <c r="L30" s="181" t="s">
        <v>102</v>
      </c>
      <c r="M30" s="23">
        <f t="shared" si="3"/>
        <v>735</v>
      </c>
      <c r="N30" s="23">
        <f t="shared" si="3"/>
        <v>53</v>
      </c>
      <c r="O30" s="165">
        <f t="shared" si="4"/>
        <v>0.4539446866855244</v>
      </c>
      <c r="P30" s="165">
        <f t="shared" si="4"/>
        <v>0.91521326195821096</v>
      </c>
      <c r="Q30" s="166"/>
      <c r="R30" s="181" t="s">
        <v>102</v>
      </c>
      <c r="S30" s="23">
        <v>735</v>
      </c>
      <c r="T30" s="23">
        <v>53</v>
      </c>
      <c r="U30" s="166">
        <v>0.4539446866855244</v>
      </c>
      <c r="V30" s="166">
        <v>0.91521326195821096</v>
      </c>
    </row>
    <row r="31" spans="2:35" x14ac:dyDescent="0.25">
      <c r="B31" s="2" t="s">
        <v>103</v>
      </c>
      <c r="C31" s="180">
        <v>128523</v>
      </c>
      <c r="D31" s="180">
        <v>2049</v>
      </c>
      <c r="H31" s="2" t="s">
        <v>103</v>
      </c>
      <c r="I31" s="180">
        <v>129903</v>
      </c>
      <c r="J31" s="180">
        <v>1972</v>
      </c>
      <c r="L31" s="181" t="s">
        <v>103</v>
      </c>
      <c r="M31" s="23">
        <f t="shared" si="3"/>
        <v>1380</v>
      </c>
      <c r="N31" s="23">
        <f t="shared" si="3"/>
        <v>-77</v>
      </c>
      <c r="O31" s="165">
        <f t="shared" si="4"/>
        <v>1.0737377745617516</v>
      </c>
      <c r="P31" s="165">
        <f t="shared" si="4"/>
        <v>-3.7579306979014153</v>
      </c>
      <c r="Q31" s="166"/>
      <c r="R31" s="181" t="s">
        <v>103</v>
      </c>
      <c r="S31" s="23">
        <v>1380</v>
      </c>
      <c r="T31" s="23">
        <v>-77</v>
      </c>
      <c r="U31" s="166">
        <v>1.0737377745617516</v>
      </c>
      <c r="V31" s="166">
        <v>-3.7579306979014153</v>
      </c>
    </row>
    <row r="32" spans="2:35" x14ac:dyDescent="0.25">
      <c r="B32" s="2" t="s">
        <v>104</v>
      </c>
      <c r="C32" s="180">
        <v>83866</v>
      </c>
      <c r="D32" s="180">
        <v>622</v>
      </c>
      <c r="H32" s="2" t="s">
        <v>104</v>
      </c>
      <c r="I32" s="180">
        <v>84069</v>
      </c>
      <c r="J32" s="180">
        <v>602</v>
      </c>
      <c r="L32" s="181" t="s">
        <v>104</v>
      </c>
      <c r="M32" s="23">
        <f t="shared" si="3"/>
        <v>203</v>
      </c>
      <c r="N32" s="23">
        <f t="shared" si="3"/>
        <v>-20</v>
      </c>
      <c r="O32" s="165">
        <f t="shared" si="4"/>
        <v>0.24205279851191186</v>
      </c>
      <c r="P32" s="165">
        <f t="shared" si="4"/>
        <v>-3.215434083601286</v>
      </c>
      <c r="Q32" s="166"/>
      <c r="R32" s="181" t="s">
        <v>104</v>
      </c>
      <c r="S32" s="23">
        <v>203</v>
      </c>
      <c r="T32" s="23">
        <v>-20</v>
      </c>
      <c r="U32" s="166">
        <v>0.24205279851191186</v>
      </c>
      <c r="V32" s="166">
        <v>-3.215434083601286</v>
      </c>
    </row>
    <row r="33" spans="2:25" x14ac:dyDescent="0.25">
      <c r="B33" s="2" t="s">
        <v>105</v>
      </c>
      <c r="C33" s="180">
        <v>19055</v>
      </c>
      <c r="D33" s="180">
        <v>67</v>
      </c>
      <c r="H33" s="2" t="s">
        <v>105</v>
      </c>
      <c r="I33" s="180">
        <v>19611</v>
      </c>
      <c r="J33" s="180">
        <v>62</v>
      </c>
      <c r="L33" s="181" t="s">
        <v>105</v>
      </c>
      <c r="M33" s="23">
        <f t="shared" si="3"/>
        <v>556</v>
      </c>
      <c r="N33" s="23">
        <f t="shared" si="3"/>
        <v>-5</v>
      </c>
      <c r="O33" s="165">
        <f t="shared" si="4"/>
        <v>2.9178693256363157</v>
      </c>
      <c r="P33" s="165">
        <f t="shared" si="4"/>
        <v>-7.4626865671641784</v>
      </c>
      <c r="Q33" s="166"/>
      <c r="R33" s="181" t="s">
        <v>106</v>
      </c>
      <c r="S33" s="23">
        <v>647</v>
      </c>
      <c r="T33" s="23">
        <v>-4</v>
      </c>
      <c r="U33" s="182">
        <v>3.3268202385849448</v>
      </c>
      <c r="V33" s="182">
        <v>-5.9701492537313428</v>
      </c>
    </row>
    <row r="34" spans="2:25" x14ac:dyDescent="0.25">
      <c r="B34" s="2" t="s">
        <v>107</v>
      </c>
      <c r="C34" s="180">
        <v>393</v>
      </c>
      <c r="D34" s="183"/>
      <c r="H34" s="2" t="s">
        <v>107</v>
      </c>
      <c r="I34" s="180">
        <v>484</v>
      </c>
      <c r="J34" s="180">
        <v>1</v>
      </c>
      <c r="L34" s="181" t="s">
        <v>107</v>
      </c>
      <c r="M34" s="23">
        <f t="shared" si="3"/>
        <v>91</v>
      </c>
      <c r="N34" s="23">
        <f t="shared" si="3"/>
        <v>1</v>
      </c>
      <c r="O34" s="165">
        <f t="shared" si="4"/>
        <v>23.155216284987276</v>
      </c>
      <c r="P34" s="165"/>
      <c r="Q34" s="166"/>
      <c r="R34" s="184" t="s">
        <v>49</v>
      </c>
      <c r="S34" s="185">
        <f>SUM(S24:S33)</f>
        <v>-11993</v>
      </c>
      <c r="T34" s="185">
        <f>SUM(T24:T33)</f>
        <v>-936</v>
      </c>
      <c r="U34" s="186">
        <v>-0.99079919070550559</v>
      </c>
      <c r="V34" s="186">
        <v>-1.1209043878137575</v>
      </c>
    </row>
    <row r="35" spans="2:25" x14ac:dyDescent="0.25">
      <c r="B35" s="187" t="s">
        <v>49</v>
      </c>
      <c r="C35" s="188">
        <v>1210437</v>
      </c>
      <c r="D35" s="188">
        <v>83504</v>
      </c>
      <c r="H35" s="187" t="s">
        <v>49</v>
      </c>
      <c r="I35" s="188">
        <v>1198444</v>
      </c>
      <c r="J35" s="188">
        <v>82568</v>
      </c>
      <c r="L35" s="184" t="s">
        <v>49</v>
      </c>
      <c r="M35" s="185">
        <f t="shared" si="3"/>
        <v>-11993</v>
      </c>
      <c r="N35" s="185">
        <f>J35-D35</f>
        <v>-936</v>
      </c>
      <c r="O35" s="189">
        <f>(I35-C35)/C35*100</f>
        <v>-0.99079919070550559</v>
      </c>
      <c r="P35" s="189">
        <f t="shared" si="4"/>
        <v>-1.1209043878137575</v>
      </c>
      <c r="Q35" s="166"/>
    </row>
    <row r="37" spans="2:25" x14ac:dyDescent="0.25">
      <c r="B37" s="171" t="s">
        <v>108</v>
      </c>
      <c r="C37" s="172">
        <f>SUM(C33:C34)</f>
        <v>19448</v>
      </c>
      <c r="D37" s="172">
        <f>SUM(D33:D34)</f>
        <v>67</v>
      </c>
      <c r="H37" s="171" t="s">
        <v>108</v>
      </c>
      <c r="I37" s="172">
        <f>SUM(I33:I34)</f>
        <v>20095</v>
      </c>
      <c r="J37" s="172">
        <f>SUM(J33:J34)</f>
        <v>63</v>
      </c>
      <c r="L37" s="190" t="s">
        <v>108</v>
      </c>
      <c r="M37" s="172">
        <f>SUM(M33:M34)</f>
        <v>647</v>
      </c>
      <c r="N37" s="172">
        <f>SUM(N33:N34)</f>
        <v>-4</v>
      </c>
      <c r="O37" s="165">
        <f>(I37-C37)/C37*100</f>
        <v>3.3268202385849448</v>
      </c>
      <c r="P37" s="165">
        <f>(J37-D37)/D37*100</f>
        <v>-5.9701492537313428</v>
      </c>
      <c r="Y37" s="17" t="s">
        <v>32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P87"/>
  <sheetViews>
    <sheetView tabSelected="1" topLeftCell="A55" workbookViewId="0">
      <selection activeCell="A83" sqref="A83"/>
    </sheetView>
  </sheetViews>
  <sheetFormatPr defaultRowHeight="15" x14ac:dyDescent="0.25"/>
  <cols>
    <col min="1" max="1" width="39.85546875" style="1" bestFit="1" customWidth="1"/>
    <col min="2" max="2" width="9.140625" style="1"/>
    <col min="3" max="3" width="9.140625" style="1" customWidth="1"/>
    <col min="4" max="8" width="9.140625" style="1"/>
    <col min="9" max="9" width="26.42578125" style="1" customWidth="1"/>
    <col min="10" max="16384" width="9.140625" style="1"/>
  </cols>
  <sheetData>
    <row r="1" spans="1:10" x14ac:dyDescent="0.25">
      <c r="A1" s="1" t="s">
        <v>0</v>
      </c>
    </row>
    <row r="2" spans="1:10" x14ac:dyDescent="0.25">
      <c r="B2" s="2" t="s">
        <v>1</v>
      </c>
      <c r="C2" s="2" t="s">
        <v>2</v>
      </c>
      <c r="D2" s="2" t="s">
        <v>3</v>
      </c>
    </row>
    <row r="3" spans="1:10" x14ac:dyDescent="0.25">
      <c r="A3" s="3" t="s">
        <v>4</v>
      </c>
      <c r="B3" s="4">
        <v>56.37703612225495</v>
      </c>
      <c r="C3" s="4">
        <v>56.725088664139577</v>
      </c>
      <c r="D3" s="4">
        <v>57.299903072740953</v>
      </c>
    </row>
    <row r="4" spans="1:10" x14ac:dyDescent="0.25">
      <c r="A4" s="5" t="s">
        <v>5</v>
      </c>
      <c r="B4" s="4">
        <v>173.95085828848914</v>
      </c>
      <c r="C4" s="4">
        <v>179.34640120276094</v>
      </c>
      <c r="D4" s="4">
        <v>182.56333197800839</v>
      </c>
    </row>
    <row r="5" spans="1:10" x14ac:dyDescent="0.25">
      <c r="A5" s="6" t="s">
        <v>6</v>
      </c>
      <c r="B5" s="4">
        <v>35.797784619094472</v>
      </c>
      <c r="C5" s="4">
        <v>36.418727665786776</v>
      </c>
      <c r="D5" s="4">
        <v>37.02129768129528</v>
      </c>
    </row>
    <row r="6" spans="1:10" x14ac:dyDescent="0.25">
      <c r="A6" s="7" t="s">
        <v>7</v>
      </c>
      <c r="B6" s="4">
        <v>139.26949176555806</v>
      </c>
      <c r="C6" s="4">
        <v>140.7000348512056</v>
      </c>
      <c r="D6" s="4">
        <v>141.87384428231658</v>
      </c>
    </row>
    <row r="9" spans="1:10" x14ac:dyDescent="0.25">
      <c r="A9" s="1" t="s">
        <v>8</v>
      </c>
      <c r="B9" s="8" t="s">
        <v>8</v>
      </c>
      <c r="C9" s="8" t="s">
        <v>8</v>
      </c>
      <c r="D9" s="8" t="s">
        <v>8</v>
      </c>
      <c r="E9" s="8" t="s">
        <v>8</v>
      </c>
      <c r="F9" s="8" t="s">
        <v>8</v>
      </c>
      <c r="G9" s="8" t="s">
        <v>8</v>
      </c>
      <c r="H9" s="8" t="s">
        <v>8</v>
      </c>
      <c r="I9" s="8" t="s">
        <v>8</v>
      </c>
      <c r="J9" s="8" t="s">
        <v>8</v>
      </c>
    </row>
    <row r="10" spans="1:10" x14ac:dyDescent="0.25">
      <c r="B10" s="1">
        <v>2018</v>
      </c>
      <c r="C10" s="1">
        <v>2018</v>
      </c>
      <c r="D10" s="1">
        <v>2018</v>
      </c>
      <c r="E10" s="1">
        <v>2019</v>
      </c>
      <c r="F10" s="1">
        <v>2019</v>
      </c>
      <c r="G10" s="1">
        <v>2019</v>
      </c>
      <c r="H10" s="1">
        <v>2020</v>
      </c>
      <c r="I10" s="1">
        <v>2020</v>
      </c>
      <c r="J10" s="1">
        <v>2020</v>
      </c>
    </row>
    <row r="11" spans="1:10" x14ac:dyDescent="0.25">
      <c r="A11" s="3" t="s">
        <v>4</v>
      </c>
      <c r="B11" s="9">
        <v>52.863569731587724</v>
      </c>
      <c r="C11" s="10">
        <v>60.896944673424045</v>
      </c>
      <c r="D11" s="11">
        <v>56.871672652976542</v>
      </c>
      <c r="E11" s="9">
        <v>53.46903377206408</v>
      </c>
      <c r="F11" s="10">
        <v>61.626817147822358</v>
      </c>
      <c r="G11" s="11">
        <v>57.53832105679674</v>
      </c>
      <c r="H11" s="9">
        <v>54.422346357682919</v>
      </c>
      <c r="I11" s="10">
        <v>62.712070583445453</v>
      </c>
      <c r="J11" s="11">
        <v>58.555414041120045</v>
      </c>
    </row>
    <row r="12" spans="1:10" x14ac:dyDescent="0.25">
      <c r="A12" s="5" t="s">
        <v>5</v>
      </c>
      <c r="B12" s="9">
        <v>164.60318799021675</v>
      </c>
      <c r="C12" s="10">
        <v>222.04055021476785</v>
      </c>
      <c r="D12" s="12">
        <v>192.47129751958468</v>
      </c>
      <c r="E12" s="9">
        <v>170.43421634639014</v>
      </c>
      <c r="F12" s="10">
        <v>228.27146850419294</v>
      </c>
      <c r="G12" s="12">
        <v>198.5357194746783</v>
      </c>
      <c r="H12" s="9">
        <v>174.10980704197334</v>
      </c>
      <c r="I12" s="10">
        <v>232.63938268678729</v>
      </c>
      <c r="J12" s="12">
        <v>202.53430877255809</v>
      </c>
    </row>
    <row r="13" spans="1:10" x14ac:dyDescent="0.25">
      <c r="A13" s="6" t="s">
        <v>6</v>
      </c>
      <c r="B13" s="9">
        <v>32.885137070548787</v>
      </c>
      <c r="C13" s="10">
        <v>41.987231398865283</v>
      </c>
      <c r="D13" s="13">
        <v>37.426457640324493</v>
      </c>
      <c r="E13" s="9">
        <v>33.697484707585716</v>
      </c>
      <c r="F13" s="10">
        <v>42.853690921339101</v>
      </c>
      <c r="G13" s="13">
        <v>38.264807938150611</v>
      </c>
      <c r="H13" s="9">
        <v>34.568132841947801</v>
      </c>
      <c r="I13" s="10">
        <v>43.859200524311468</v>
      </c>
      <c r="J13" s="13">
        <v>39.200447565188441</v>
      </c>
    </row>
    <row r="14" spans="1:10" x14ac:dyDescent="0.25">
      <c r="A14" s="7" t="s">
        <v>7</v>
      </c>
      <c r="B14" s="9">
        <v>133.37396638504404</v>
      </c>
      <c r="C14" s="10">
        <v>146.15947634632548</v>
      </c>
      <c r="D14" s="14">
        <v>139.58262296787319</v>
      </c>
      <c r="E14" s="9">
        <v>136.0589743148623</v>
      </c>
      <c r="F14" s="10">
        <v>148.66957999514446</v>
      </c>
      <c r="G14" s="14">
        <v>142.18540371114079</v>
      </c>
      <c r="H14" s="9">
        <v>138.40554123559667</v>
      </c>
      <c r="I14" s="10">
        <v>150.77289904064645</v>
      </c>
      <c r="J14" s="14">
        <v>144.41530153832193</v>
      </c>
    </row>
    <row r="17" spans="1:10" x14ac:dyDescent="0.25">
      <c r="A17" s="1" t="s">
        <v>9</v>
      </c>
      <c r="B17" s="8" t="s">
        <v>10</v>
      </c>
      <c r="C17" s="8" t="s">
        <v>10</v>
      </c>
      <c r="D17" s="8" t="s">
        <v>10</v>
      </c>
      <c r="E17" s="8" t="s">
        <v>10</v>
      </c>
      <c r="F17" s="8" t="s">
        <v>10</v>
      </c>
      <c r="G17" s="8" t="s">
        <v>10</v>
      </c>
      <c r="H17" s="8" t="s">
        <v>10</v>
      </c>
      <c r="I17" s="8" t="s">
        <v>10</v>
      </c>
      <c r="J17" s="8" t="s">
        <v>10</v>
      </c>
    </row>
    <row r="18" spans="1:10" x14ac:dyDescent="0.25">
      <c r="B18" s="1">
        <v>2018</v>
      </c>
      <c r="C18" s="1">
        <v>2018</v>
      </c>
      <c r="D18" s="1">
        <v>2018</v>
      </c>
      <c r="E18" s="1">
        <v>2019</v>
      </c>
      <c r="F18" s="1">
        <v>2019</v>
      </c>
      <c r="G18" s="1">
        <v>2019</v>
      </c>
      <c r="H18" s="1">
        <v>2020</v>
      </c>
      <c r="I18" s="1">
        <v>2020</v>
      </c>
      <c r="J18" s="1">
        <v>2020</v>
      </c>
    </row>
    <row r="19" spans="1:10" x14ac:dyDescent="0.25">
      <c r="A19" s="3" t="s">
        <v>4</v>
      </c>
      <c r="B19" s="9">
        <v>51.537732154267921</v>
      </c>
      <c r="C19" s="10">
        <v>61.309089347816759</v>
      </c>
      <c r="D19" s="11">
        <v>56.324202113675803</v>
      </c>
      <c r="E19" s="9">
        <v>52.568114971163006</v>
      </c>
      <c r="F19" s="10">
        <v>62.429043048125429</v>
      </c>
      <c r="G19" s="11">
        <v>57.399715990988589</v>
      </c>
      <c r="H19" s="9">
        <v>53.922826830937709</v>
      </c>
      <c r="I19" s="10">
        <v>63.574912581571972</v>
      </c>
      <c r="J19" s="11">
        <v>58.651296767083828</v>
      </c>
    </row>
    <row r="20" spans="1:10" x14ac:dyDescent="0.25">
      <c r="A20" s="5" t="s">
        <v>5</v>
      </c>
      <c r="B20" s="9">
        <v>173.32604536758677</v>
      </c>
      <c r="C20" s="10">
        <v>234.49285546966502</v>
      </c>
      <c r="D20" s="12">
        <v>202.85544655226033</v>
      </c>
      <c r="E20" s="9">
        <v>180.55415898553153</v>
      </c>
      <c r="F20" s="10">
        <v>240.77554418936603</v>
      </c>
      <c r="G20" s="12">
        <v>209.72202218061358</v>
      </c>
      <c r="H20" s="9">
        <v>184.98756500113046</v>
      </c>
      <c r="I20" s="10">
        <v>245.32421969513672</v>
      </c>
      <c r="J20" s="12">
        <v>214.13335670874241</v>
      </c>
    </row>
    <row r="21" spans="1:10" x14ac:dyDescent="0.25">
      <c r="A21" s="6" t="s">
        <v>6</v>
      </c>
      <c r="B21" s="9">
        <v>32.681961536083108</v>
      </c>
      <c r="C21" s="10">
        <v>42.980121076810782</v>
      </c>
      <c r="D21" s="13">
        <v>37.726484042273519</v>
      </c>
      <c r="E21" s="9">
        <v>33.830871808827993</v>
      </c>
      <c r="F21" s="10">
        <v>44.109347250520258</v>
      </c>
      <c r="G21" s="13">
        <v>38.867060293191258</v>
      </c>
      <c r="H21" s="9">
        <v>35.001711156741962</v>
      </c>
      <c r="I21" s="10">
        <v>45.164703000066822</v>
      </c>
      <c r="J21" s="13">
        <v>39.980469389313811</v>
      </c>
    </row>
    <row r="22" spans="1:10" x14ac:dyDescent="0.25">
      <c r="A22" s="7" t="s">
        <v>7</v>
      </c>
      <c r="B22" s="9">
        <v>134.24915499758572</v>
      </c>
      <c r="C22" s="10">
        <v>145.31690233562421</v>
      </c>
      <c r="D22" s="14">
        <v>139.54305578296407</v>
      </c>
      <c r="E22" s="9">
        <v>137.72519159948243</v>
      </c>
      <c r="F22" s="10">
        <v>148.15736109233472</v>
      </c>
      <c r="G22" s="14">
        <v>142.72478716649607</v>
      </c>
      <c r="H22" s="9">
        <v>139.72925853758588</v>
      </c>
      <c r="I22" s="10">
        <v>150.1406724421293</v>
      </c>
      <c r="J22" s="14">
        <v>144.71917012669721</v>
      </c>
    </row>
    <row r="25" spans="1:10" x14ac:dyDescent="0.25">
      <c r="A25" s="1" t="s">
        <v>11</v>
      </c>
      <c r="B25" s="8" t="s">
        <v>12</v>
      </c>
      <c r="C25" s="8" t="s">
        <v>12</v>
      </c>
      <c r="D25" s="8" t="s">
        <v>12</v>
      </c>
      <c r="E25" s="8" t="s">
        <v>12</v>
      </c>
      <c r="F25" s="8" t="s">
        <v>12</v>
      </c>
      <c r="G25" s="8" t="s">
        <v>12</v>
      </c>
      <c r="H25" s="8" t="s">
        <v>12</v>
      </c>
      <c r="I25" s="8" t="s">
        <v>12</v>
      </c>
      <c r="J25" s="8" t="s">
        <v>12</v>
      </c>
    </row>
    <row r="26" spans="1:10" x14ac:dyDescent="0.25">
      <c r="B26" s="1">
        <v>2018</v>
      </c>
      <c r="C26" s="1">
        <v>2018</v>
      </c>
      <c r="D26" s="1">
        <v>2018</v>
      </c>
      <c r="E26" s="1">
        <v>2019</v>
      </c>
      <c r="F26" s="1">
        <v>2019</v>
      </c>
      <c r="G26" s="1">
        <v>2019</v>
      </c>
      <c r="H26" s="1">
        <v>2020</v>
      </c>
      <c r="I26" s="1">
        <v>2020</v>
      </c>
      <c r="J26" s="1">
        <v>2020</v>
      </c>
    </row>
    <row r="27" spans="1:10" x14ac:dyDescent="0.25">
      <c r="A27" s="3" t="s">
        <v>4</v>
      </c>
      <c r="B27" s="9">
        <v>51.407294832826743</v>
      </c>
      <c r="C27" s="10">
        <v>58.833301060913342</v>
      </c>
      <c r="D27" s="11">
        <v>55.109413025916687</v>
      </c>
      <c r="E27" s="9">
        <v>51.90565208952632</v>
      </c>
      <c r="F27" s="10">
        <v>59.450740257471921</v>
      </c>
      <c r="G27" s="11">
        <v>55.667335983280744</v>
      </c>
      <c r="H27" s="9">
        <v>52.633705211473327</v>
      </c>
      <c r="I27" s="10">
        <v>60.356263818781031</v>
      </c>
      <c r="J27" s="11">
        <v>56.481880875787979</v>
      </c>
    </row>
    <row r="28" spans="1:10" x14ac:dyDescent="0.25">
      <c r="A28" s="5" t="s">
        <v>5</v>
      </c>
      <c r="B28" s="9">
        <v>160</v>
      </c>
      <c r="C28" s="10">
        <v>210.78869448183042</v>
      </c>
      <c r="D28" s="12">
        <v>184.76765555263847</v>
      </c>
      <c r="E28" s="9">
        <v>165.64199079882894</v>
      </c>
      <c r="F28" s="10">
        <v>218.00395691360737</v>
      </c>
      <c r="G28" s="12">
        <v>191.16922087664773</v>
      </c>
      <c r="H28" s="9">
        <v>168.84126984126985</v>
      </c>
      <c r="I28" s="10">
        <v>223.05459417215587</v>
      </c>
      <c r="J28" s="12">
        <v>195.22192644102788</v>
      </c>
    </row>
    <row r="29" spans="1:10" x14ac:dyDescent="0.25">
      <c r="A29" s="6" t="s">
        <v>6</v>
      </c>
      <c r="B29" s="9">
        <v>31.635258358662615</v>
      </c>
      <c r="C29" s="10">
        <v>39.902978914219908</v>
      </c>
      <c r="D29" s="13">
        <v>35.756999944112223</v>
      </c>
      <c r="E29" s="9">
        <v>32.365950578693067</v>
      </c>
      <c r="F29" s="10">
        <v>40.75577154246848</v>
      </c>
      <c r="G29" s="13">
        <v>36.548784985452606</v>
      </c>
      <c r="H29" s="9">
        <v>33.055719568662795</v>
      </c>
      <c r="I29" s="10">
        <v>41.673271870176464</v>
      </c>
      <c r="J29" s="13">
        <v>37.349873454560573</v>
      </c>
    </row>
    <row r="30" spans="1:10" x14ac:dyDescent="0.25">
      <c r="A30" s="7" t="s">
        <v>7</v>
      </c>
      <c r="B30" s="9">
        <v>131.09883162799409</v>
      </c>
      <c r="C30" s="10">
        <v>143.65672568349433</v>
      </c>
      <c r="D30" s="14">
        <v>137.19329959026271</v>
      </c>
      <c r="E30" s="9">
        <v>133.8245831939999</v>
      </c>
      <c r="F30" s="10">
        <v>146.40135692767271</v>
      </c>
      <c r="G30" s="14">
        <v>139.93019283001709</v>
      </c>
      <c r="H30" s="9">
        <v>137.21495970119912</v>
      </c>
      <c r="I30" s="10">
        <v>148.51359406992717</v>
      </c>
      <c r="J30" s="14">
        <v>142.71370728692341</v>
      </c>
    </row>
    <row r="33" spans="1:16" x14ac:dyDescent="0.25">
      <c r="A33" s="1" t="s">
        <v>13</v>
      </c>
      <c r="B33" s="8" t="s">
        <v>14</v>
      </c>
      <c r="C33" s="8" t="s">
        <v>14</v>
      </c>
      <c r="D33" s="8" t="s">
        <v>14</v>
      </c>
      <c r="E33" s="8" t="s">
        <v>14</v>
      </c>
      <c r="F33" s="8" t="s">
        <v>14</v>
      </c>
      <c r="G33" s="8" t="s">
        <v>14</v>
      </c>
      <c r="H33" s="8" t="s">
        <v>14</v>
      </c>
      <c r="I33" s="8" t="s">
        <v>14</v>
      </c>
      <c r="J33" s="8" t="s">
        <v>14</v>
      </c>
    </row>
    <row r="34" spans="1:16" x14ac:dyDescent="0.25">
      <c r="B34" s="1">
        <v>2018</v>
      </c>
      <c r="C34" s="1">
        <v>2018</v>
      </c>
      <c r="D34" s="1">
        <v>2018</v>
      </c>
      <c r="E34" s="1">
        <v>2019</v>
      </c>
      <c r="F34" s="1">
        <v>2019</v>
      </c>
      <c r="G34" s="1">
        <v>2019</v>
      </c>
      <c r="H34" s="1">
        <v>2020</v>
      </c>
      <c r="I34" s="1">
        <v>2020</v>
      </c>
      <c r="J34" s="1">
        <v>2020</v>
      </c>
    </row>
    <row r="35" spans="1:16" x14ac:dyDescent="0.25">
      <c r="A35" s="3" t="s">
        <v>4</v>
      </c>
      <c r="B35" s="9">
        <v>53.091050957325493</v>
      </c>
      <c r="C35" s="10">
        <v>61.081213547027403</v>
      </c>
      <c r="D35" s="11">
        <v>57.126660428456141</v>
      </c>
      <c r="E35" s="9">
        <v>53.430248924277159</v>
      </c>
      <c r="F35" s="10">
        <v>61.574211118347044</v>
      </c>
      <c r="G35" s="11">
        <v>57.540310934496596</v>
      </c>
      <c r="H35" s="9">
        <v>54.297794304925887</v>
      </c>
      <c r="I35" s="10">
        <v>62.393649460624054</v>
      </c>
      <c r="J35" s="11">
        <v>58.383877120568371</v>
      </c>
    </row>
    <row r="36" spans="1:16" x14ac:dyDescent="0.25">
      <c r="A36" s="5" t="s">
        <v>5</v>
      </c>
      <c r="B36" s="9">
        <v>149.72003952383193</v>
      </c>
      <c r="C36" s="10">
        <v>211.87187187187186</v>
      </c>
      <c r="D36" s="12">
        <v>179.8365386947348</v>
      </c>
      <c r="E36" s="9">
        <v>154.75026363723515</v>
      </c>
      <c r="F36" s="10">
        <v>217.58868135782993</v>
      </c>
      <c r="G36" s="12">
        <v>185.22870331514898</v>
      </c>
      <c r="H36" s="9">
        <v>157.20766372279331</v>
      </c>
      <c r="I36" s="10">
        <v>220.73183266522767</v>
      </c>
      <c r="J36" s="12">
        <v>187.97132830583141</v>
      </c>
    </row>
    <row r="37" spans="1:16" x14ac:dyDescent="0.25">
      <c r="A37" s="6" t="s">
        <v>6</v>
      </c>
      <c r="B37" s="9">
        <v>31.830822479643079</v>
      </c>
      <c r="C37" s="10">
        <v>41.495858452188408</v>
      </c>
      <c r="D37" s="13">
        <v>36.712364034240849</v>
      </c>
      <c r="E37" s="9">
        <v>32.456669481642336</v>
      </c>
      <c r="F37" s="10">
        <v>42.186174096658966</v>
      </c>
      <c r="G37" s="13">
        <v>37.366916649237602</v>
      </c>
      <c r="H37" s="9">
        <v>33.187305791859814</v>
      </c>
      <c r="I37" s="10">
        <v>42.940123771532548</v>
      </c>
      <c r="J37" s="13">
        <v>38.109679177305253</v>
      </c>
    </row>
    <row r="38" spans="1:16" x14ac:dyDescent="0.25">
      <c r="A38" s="7" t="s">
        <v>7</v>
      </c>
      <c r="B38" s="9">
        <v>135.66881984063372</v>
      </c>
      <c r="C38" s="10">
        <v>148.16337452563977</v>
      </c>
      <c r="D38" s="14">
        <v>141.8181165146182</v>
      </c>
      <c r="E38" s="9">
        <v>137.54686791010914</v>
      </c>
      <c r="F38" s="10">
        <v>150.13821700069107</v>
      </c>
      <c r="G38" s="14">
        <v>143.73884863270584</v>
      </c>
      <c r="H38" s="9">
        <v>138.90714372642083</v>
      </c>
      <c r="I38" s="10">
        <v>151.63651915771464</v>
      </c>
      <c r="J38" s="14">
        <v>145.16663780092534</v>
      </c>
    </row>
    <row r="41" spans="1:16" x14ac:dyDescent="0.25">
      <c r="A41" s="1" t="s">
        <v>15</v>
      </c>
      <c r="B41" s="8" t="s">
        <v>16</v>
      </c>
      <c r="C41" s="8" t="s">
        <v>16</v>
      </c>
      <c r="D41" s="8" t="s">
        <v>16</v>
      </c>
      <c r="E41" s="8" t="s">
        <v>16</v>
      </c>
      <c r="F41" s="8" t="s">
        <v>16</v>
      </c>
      <c r="G41" s="8" t="s">
        <v>16</v>
      </c>
      <c r="H41" s="8" t="s">
        <v>16</v>
      </c>
      <c r="I41" s="8" t="s">
        <v>16</v>
      </c>
      <c r="J41" s="8" t="s">
        <v>16</v>
      </c>
    </row>
    <row r="42" spans="1:16" x14ac:dyDescent="0.25">
      <c r="B42" s="1">
        <v>2018</v>
      </c>
      <c r="C42" s="1">
        <v>2018</v>
      </c>
      <c r="D42" s="1">
        <v>2018</v>
      </c>
      <c r="E42" s="1">
        <v>2019</v>
      </c>
      <c r="F42" s="1">
        <v>2019</v>
      </c>
      <c r="G42" s="1">
        <v>2019</v>
      </c>
      <c r="H42" s="1">
        <v>2020</v>
      </c>
      <c r="I42" s="1">
        <v>2020</v>
      </c>
      <c r="J42" s="1">
        <v>2020</v>
      </c>
    </row>
    <row r="43" spans="1:16" x14ac:dyDescent="0.25">
      <c r="A43" s="3" t="s">
        <v>4</v>
      </c>
      <c r="B43" s="9">
        <v>54.948184148775383</v>
      </c>
      <c r="C43" s="10">
        <v>62.104030107419682</v>
      </c>
      <c r="D43" s="11">
        <v>58.535315675495582</v>
      </c>
      <c r="E43" s="9">
        <v>55.515226032473223</v>
      </c>
      <c r="F43" s="10">
        <v>62.830188679245282</v>
      </c>
      <c r="G43" s="11">
        <v>59.180483541601895</v>
      </c>
      <c r="H43" s="9">
        <v>56.403260432614587</v>
      </c>
      <c r="I43" s="10">
        <v>64.251253106080668</v>
      </c>
      <c r="J43" s="11">
        <v>60.330476100946051</v>
      </c>
    </row>
    <row r="44" spans="1:16" x14ac:dyDescent="0.25">
      <c r="A44" s="5" t="s">
        <v>5</v>
      </c>
      <c r="B44" s="9">
        <v>174.90391042780749</v>
      </c>
      <c r="C44" s="10">
        <v>230.87239410436862</v>
      </c>
      <c r="D44" s="12">
        <v>202.08042296202368</v>
      </c>
      <c r="E44" s="9">
        <v>180.55070860109799</v>
      </c>
      <c r="F44" s="10">
        <v>236.65079079798707</v>
      </c>
      <c r="G44" s="12">
        <v>207.83992306515421</v>
      </c>
      <c r="H44" s="9">
        <v>185.24157619274192</v>
      </c>
      <c r="I44" s="10">
        <v>241.4284417823759</v>
      </c>
      <c r="J44" s="12">
        <v>212.66248865070753</v>
      </c>
      <c r="M44" s="15"/>
      <c r="N44" s="15"/>
      <c r="O44" s="15"/>
      <c r="P44" s="15"/>
    </row>
    <row r="45" spans="1:16" x14ac:dyDescent="0.25">
      <c r="A45" s="6" t="s">
        <v>6</v>
      </c>
      <c r="B45" s="9">
        <v>34.96004208733121</v>
      </c>
      <c r="C45" s="10">
        <v>43.334247189891087</v>
      </c>
      <c r="D45" s="13">
        <v>39.157921039480257</v>
      </c>
      <c r="E45" s="9">
        <v>35.727278851984103</v>
      </c>
      <c r="F45" s="10">
        <v>44.166876310272535</v>
      </c>
      <c r="G45" s="13">
        <v>39.956049312167536</v>
      </c>
      <c r="H45" s="9">
        <v>36.629403765064104</v>
      </c>
      <c r="I45" s="10">
        <v>45.432887310112804</v>
      </c>
      <c r="J45" s="13">
        <v>41.034756821891584</v>
      </c>
    </row>
    <row r="46" spans="1:16" x14ac:dyDescent="0.25">
      <c r="A46" s="7" t="s">
        <v>7</v>
      </c>
      <c r="B46" s="9">
        <v>132.66626513046688</v>
      </c>
      <c r="C46" s="10">
        <v>147.19472624964061</v>
      </c>
      <c r="D46" s="14">
        <v>139.7292413366213</v>
      </c>
      <c r="E46" s="9">
        <v>135.35101280374201</v>
      </c>
      <c r="F46" s="10">
        <v>149.69638594581011</v>
      </c>
      <c r="G46" s="14">
        <v>142.32680324196636</v>
      </c>
      <c r="H46" s="9">
        <v>137.92149121914491</v>
      </c>
      <c r="I46" s="10">
        <v>152.40096555886029</v>
      </c>
      <c r="J46" s="14">
        <v>144.95336982802834</v>
      </c>
    </row>
    <row r="49" spans="1:15" x14ac:dyDescent="0.25">
      <c r="F49" s="16" t="s">
        <v>28</v>
      </c>
      <c r="G49" s="16"/>
      <c r="H49" s="16"/>
      <c r="I49" s="16"/>
      <c r="J49" s="16"/>
      <c r="K49" s="16"/>
    </row>
    <row r="50" spans="1:15" x14ac:dyDescent="0.25">
      <c r="A50" s="3" t="s">
        <v>4</v>
      </c>
      <c r="B50" s="1">
        <v>2018</v>
      </c>
      <c r="C50" s="1">
        <v>2019</v>
      </c>
      <c r="D50" s="1">
        <v>2020</v>
      </c>
      <c r="F50" s="17" t="s">
        <v>17</v>
      </c>
    </row>
    <row r="51" spans="1:15" s="15" customFormat="1" x14ac:dyDescent="0.25">
      <c r="A51" s="18" t="s">
        <v>0</v>
      </c>
      <c r="B51" s="11">
        <v>56.37703612225495</v>
      </c>
      <c r="C51" s="11">
        <v>56.725088664139577</v>
      </c>
      <c r="D51" s="11">
        <v>57.299903072740953</v>
      </c>
    </row>
    <row r="52" spans="1:15" x14ac:dyDescent="0.25">
      <c r="A52" s="1" t="s">
        <v>8</v>
      </c>
      <c r="B52" s="11">
        <v>56.871672652976542</v>
      </c>
      <c r="C52" s="11">
        <v>57.53832105679674</v>
      </c>
      <c r="D52" s="11">
        <v>58.555414041120045</v>
      </c>
    </row>
    <row r="53" spans="1:15" x14ac:dyDescent="0.25">
      <c r="A53" s="1" t="s">
        <v>9</v>
      </c>
      <c r="B53" s="11">
        <v>56.324202113675803</v>
      </c>
      <c r="C53" s="11">
        <v>57.399715990988589</v>
      </c>
      <c r="D53" s="11">
        <v>58.651296767083828</v>
      </c>
    </row>
    <row r="54" spans="1:15" x14ac:dyDescent="0.25">
      <c r="A54" s="1" t="s">
        <v>11</v>
      </c>
      <c r="B54" s="11">
        <v>55.109413025916687</v>
      </c>
      <c r="C54" s="11">
        <v>55.667335983280744</v>
      </c>
      <c r="D54" s="11">
        <v>56.481880875787979</v>
      </c>
    </row>
    <row r="55" spans="1:15" x14ac:dyDescent="0.25">
      <c r="A55" s="1" t="s">
        <v>13</v>
      </c>
      <c r="B55" s="11">
        <v>57.126660428456141</v>
      </c>
      <c r="C55" s="11">
        <v>57.540310934496596</v>
      </c>
      <c r="D55" s="11">
        <v>58.383877120568371</v>
      </c>
    </row>
    <row r="56" spans="1:15" x14ac:dyDescent="0.25">
      <c r="A56" s="1" t="s">
        <v>15</v>
      </c>
      <c r="B56" s="11">
        <v>58.535315675495582</v>
      </c>
      <c r="C56" s="11">
        <v>59.180483541601895</v>
      </c>
      <c r="D56" s="11">
        <v>60.330476100946051</v>
      </c>
      <c r="N56" s="5" t="s">
        <v>29</v>
      </c>
      <c r="O56" s="5"/>
    </row>
    <row r="57" spans="1:15" x14ac:dyDescent="0.25">
      <c r="N57" s="17" t="s">
        <v>18</v>
      </c>
    </row>
    <row r="58" spans="1:15" x14ac:dyDescent="0.25">
      <c r="A58" s="5" t="s">
        <v>5</v>
      </c>
    </row>
    <row r="59" spans="1:15" x14ac:dyDescent="0.25">
      <c r="A59" s="18" t="s">
        <v>0</v>
      </c>
      <c r="B59" s="12">
        <v>173.95085828848914</v>
      </c>
      <c r="C59" s="12">
        <v>179.34640120276094</v>
      </c>
      <c r="D59" s="12">
        <v>182.56333197800839</v>
      </c>
    </row>
    <row r="60" spans="1:15" x14ac:dyDescent="0.25">
      <c r="A60" s="1" t="s">
        <v>8</v>
      </c>
      <c r="B60" s="12">
        <v>192.47129751958468</v>
      </c>
      <c r="C60" s="12">
        <v>198.5357194746783</v>
      </c>
      <c r="D60" s="12">
        <v>202.53430877255809</v>
      </c>
    </row>
    <row r="61" spans="1:15" x14ac:dyDescent="0.25">
      <c r="A61" s="1" t="s">
        <v>9</v>
      </c>
      <c r="B61" s="12">
        <v>202.85544655226033</v>
      </c>
      <c r="C61" s="12">
        <v>209.72202218061358</v>
      </c>
      <c r="D61" s="12">
        <v>214.13335670874241</v>
      </c>
    </row>
    <row r="62" spans="1:15" x14ac:dyDescent="0.25">
      <c r="A62" s="1" t="s">
        <v>11</v>
      </c>
      <c r="B62" s="12">
        <v>184.76765555263847</v>
      </c>
      <c r="C62" s="12">
        <v>191.16922087664773</v>
      </c>
      <c r="D62" s="12">
        <v>195.22192644102788</v>
      </c>
    </row>
    <row r="63" spans="1:15" x14ac:dyDescent="0.25">
      <c r="A63" s="1" t="s">
        <v>13</v>
      </c>
      <c r="B63" s="12">
        <v>179.8365386947348</v>
      </c>
      <c r="C63" s="12">
        <v>185.22870331514898</v>
      </c>
      <c r="D63" s="12">
        <v>187.97132830583141</v>
      </c>
    </row>
    <row r="64" spans="1:15" x14ac:dyDescent="0.25">
      <c r="A64" s="1" t="s">
        <v>15</v>
      </c>
      <c r="B64" s="12">
        <v>202.08042296202368</v>
      </c>
      <c r="C64" s="12">
        <v>207.83992306515421</v>
      </c>
      <c r="D64" s="12">
        <v>212.66248865070753</v>
      </c>
    </row>
    <row r="65" spans="1:13" x14ac:dyDescent="0.25">
      <c r="A65" s="6" t="s">
        <v>6</v>
      </c>
    </row>
    <row r="66" spans="1:13" x14ac:dyDescent="0.25">
      <c r="A66" s="18" t="s">
        <v>0</v>
      </c>
      <c r="B66" s="13">
        <v>35.797784619094472</v>
      </c>
      <c r="C66" s="13">
        <v>36.418727665786776</v>
      </c>
      <c r="D66" s="13">
        <v>37.02129768129528</v>
      </c>
      <c r="G66" s="6" t="s">
        <v>30</v>
      </c>
      <c r="H66" s="6"/>
      <c r="I66" s="6"/>
      <c r="J66" s="6"/>
    </row>
    <row r="67" spans="1:13" x14ac:dyDescent="0.25">
      <c r="A67" s="1" t="s">
        <v>8</v>
      </c>
      <c r="B67" s="13">
        <v>37.426457640324493</v>
      </c>
      <c r="C67" s="13">
        <v>38.264807938150611</v>
      </c>
      <c r="D67" s="13">
        <v>39.200447565188441</v>
      </c>
      <c r="G67" s="17" t="s">
        <v>19</v>
      </c>
    </row>
    <row r="68" spans="1:13" x14ac:dyDescent="0.25">
      <c r="A68" s="1" t="s">
        <v>9</v>
      </c>
      <c r="B68" s="13">
        <v>37.726484042273519</v>
      </c>
      <c r="C68" s="13">
        <v>38.867060293191258</v>
      </c>
      <c r="D68" s="13">
        <v>39.980469389313811</v>
      </c>
    </row>
    <row r="69" spans="1:13" x14ac:dyDescent="0.25">
      <c r="A69" s="1" t="s">
        <v>11</v>
      </c>
      <c r="B69" s="13">
        <v>35.756999944112223</v>
      </c>
      <c r="C69" s="13">
        <v>36.548784985452606</v>
      </c>
      <c r="D69" s="13">
        <v>37.349873454560573</v>
      </c>
    </row>
    <row r="70" spans="1:13" x14ac:dyDescent="0.25">
      <c r="A70" s="1" t="s">
        <v>13</v>
      </c>
      <c r="B70" s="13">
        <v>36.712364034240849</v>
      </c>
      <c r="C70" s="13">
        <v>37.366916649237602</v>
      </c>
      <c r="D70" s="13">
        <v>38.109679177305253</v>
      </c>
    </row>
    <row r="71" spans="1:13" x14ac:dyDescent="0.25">
      <c r="A71" s="1" t="s">
        <v>15</v>
      </c>
      <c r="B71" s="13">
        <v>39.157921039480257</v>
      </c>
      <c r="C71" s="13">
        <v>39.956049312167536</v>
      </c>
      <c r="D71" s="13">
        <v>41.034756821891584</v>
      </c>
    </row>
    <row r="72" spans="1:13" x14ac:dyDescent="0.25">
      <c r="A72" s="7" t="s">
        <v>7</v>
      </c>
    </row>
    <row r="73" spans="1:13" x14ac:dyDescent="0.25">
      <c r="A73" s="18" t="s">
        <v>0</v>
      </c>
      <c r="B73" s="14">
        <v>139.26949176555806</v>
      </c>
      <c r="C73" s="14">
        <v>140.7000348512056</v>
      </c>
      <c r="D73" s="14">
        <v>141.87384428231658</v>
      </c>
    </row>
    <row r="74" spans="1:13" x14ac:dyDescent="0.25">
      <c r="A74" s="1" t="s">
        <v>8</v>
      </c>
      <c r="B74" s="14">
        <v>139.58262296787319</v>
      </c>
      <c r="C74" s="14">
        <v>142.18540371114079</v>
      </c>
      <c r="D74" s="14">
        <v>144.41530153832193</v>
      </c>
    </row>
    <row r="75" spans="1:13" x14ac:dyDescent="0.25">
      <c r="A75" s="1" t="s">
        <v>9</v>
      </c>
      <c r="B75" s="14">
        <v>139.54305578296407</v>
      </c>
      <c r="C75" s="14">
        <v>142.72478716649607</v>
      </c>
      <c r="D75" s="14">
        <v>144.71917012669721</v>
      </c>
    </row>
    <row r="76" spans="1:13" x14ac:dyDescent="0.25">
      <c r="A76" s="1" t="s">
        <v>11</v>
      </c>
      <c r="B76" s="14">
        <v>137.19329959026271</v>
      </c>
      <c r="C76" s="14">
        <v>139.93019283001709</v>
      </c>
      <c r="D76" s="14">
        <v>142.71370728692341</v>
      </c>
    </row>
    <row r="77" spans="1:13" x14ac:dyDescent="0.25">
      <c r="A77" s="1" t="s">
        <v>13</v>
      </c>
      <c r="B77" s="14">
        <v>141.8181165146182</v>
      </c>
      <c r="C77" s="14">
        <v>143.73884863270584</v>
      </c>
      <c r="D77" s="14">
        <v>145.16663780092534</v>
      </c>
    </row>
    <row r="78" spans="1:13" x14ac:dyDescent="0.25">
      <c r="A78" s="1" t="s">
        <v>15</v>
      </c>
      <c r="B78" s="14">
        <v>139.7292413366213</v>
      </c>
      <c r="C78" s="14">
        <v>142.32680324196636</v>
      </c>
      <c r="D78" s="14">
        <v>144.95336982802834</v>
      </c>
    </row>
    <row r="79" spans="1:13" x14ac:dyDescent="0.25">
      <c r="H79" s="15"/>
      <c r="I79" s="15"/>
      <c r="J79" s="15"/>
      <c r="K79" s="15"/>
      <c r="L79" s="15"/>
      <c r="M79" s="15"/>
    </row>
    <row r="81" spans="1:16" x14ac:dyDescent="0.25">
      <c r="M81" s="7" t="s">
        <v>31</v>
      </c>
      <c r="N81" s="7"/>
      <c r="O81" s="7"/>
      <c r="P81" s="7"/>
    </row>
    <row r="82" spans="1:16" x14ac:dyDescent="0.25">
      <c r="M82" s="17" t="s">
        <v>20</v>
      </c>
    </row>
    <row r="83" spans="1:16" x14ac:dyDescent="0.25">
      <c r="A83" s="17" t="s">
        <v>32</v>
      </c>
    </row>
    <row r="87" spans="1:16" x14ac:dyDescent="0.25">
      <c r="G87" s="1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vt:i4>
      </vt:variant>
    </vt:vector>
  </HeadingPairs>
  <TitlesOfParts>
    <vt:vector size="6" baseType="lpstr">
      <vt:lpstr>4_Popres serie storica</vt:lpstr>
      <vt:lpstr>4_Mappa</vt:lpstr>
      <vt:lpstr>4_Tab indicatori</vt:lpstr>
      <vt:lpstr>5_Pop per cittadinanza</vt:lpstr>
      <vt:lpstr>5_Graf cittadinanza variaz eta</vt:lpstr>
      <vt:lpstr>6_Graf_Indicatori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2022-04-15T09:20:18Z</dcterms:modified>
</cp:coreProperties>
</file>