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\Direzioni\DirezioneInformatica\Statistica\Statistica_interni\Dati_Pubblicazioni_Aree_Tematiche_Altro\Bollettino-trimestrale\2021_Trim2_Dati_luglio\Dati x sito\"/>
    </mc:Choice>
  </mc:AlternateContent>
  <bookViews>
    <workbookView xWindow="0" yWindow="0" windowWidth="28800" windowHeight="11400" activeTab="5"/>
  </bookViews>
  <sheets>
    <sheet name="Imprese_variazione" sheetId="1" r:id="rId1"/>
    <sheet name="Imprese_settore" sheetId="2" r:id="rId2"/>
    <sheet name="Imprese_attive_variaz" sheetId="3" r:id="rId3"/>
    <sheet name="Addetti_UL" sheetId="4" r:id="rId4"/>
    <sheet name="UL_Variaz x settore" sheetId="5" r:id="rId5"/>
    <sheet name="UL_Variaz_province" sheetId="6" r:id="rId6"/>
  </sheets>
  <externalReferences>
    <externalReference r:id="rId7"/>
    <externalReference r:id="rId8"/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6" l="1"/>
  <c r="E59" i="6"/>
  <c r="D59" i="6"/>
  <c r="C59" i="6"/>
  <c r="B59" i="6"/>
  <c r="F58" i="6"/>
  <c r="E58" i="6"/>
  <c r="D58" i="6"/>
  <c r="C58" i="6"/>
  <c r="B58" i="6"/>
  <c r="F57" i="6"/>
  <c r="E57" i="6"/>
  <c r="D57" i="6"/>
  <c r="C57" i="6"/>
  <c r="B57" i="6"/>
  <c r="F56" i="6"/>
  <c r="E56" i="6"/>
  <c r="D56" i="6"/>
  <c r="C56" i="6"/>
  <c r="B56" i="6"/>
  <c r="F55" i="6"/>
  <c r="E55" i="6"/>
  <c r="D55" i="6"/>
  <c r="C55" i="6"/>
  <c r="B55" i="6"/>
  <c r="F48" i="6"/>
  <c r="E48" i="6"/>
  <c r="D48" i="6"/>
  <c r="C48" i="6"/>
  <c r="B48" i="6"/>
  <c r="F47" i="6"/>
  <c r="E47" i="6"/>
  <c r="D47" i="6"/>
  <c r="C47" i="6"/>
  <c r="B47" i="6"/>
  <c r="F46" i="6"/>
  <c r="E46" i="6"/>
  <c r="D46" i="6"/>
  <c r="C46" i="6"/>
  <c r="B46" i="6"/>
  <c r="F45" i="6"/>
  <c r="E45" i="6"/>
  <c r="D45" i="6"/>
  <c r="C45" i="6"/>
  <c r="B45" i="6"/>
  <c r="F44" i="6"/>
  <c r="E44" i="6"/>
  <c r="D44" i="6"/>
  <c r="C44" i="6"/>
  <c r="B44" i="6"/>
  <c r="F41" i="6"/>
  <c r="E41" i="6"/>
  <c r="D41" i="6"/>
  <c r="C41" i="6"/>
  <c r="B41" i="6"/>
  <c r="F40" i="6"/>
  <c r="E40" i="6"/>
  <c r="D40" i="6"/>
  <c r="C40" i="6"/>
  <c r="B40" i="6"/>
  <c r="F39" i="6"/>
  <c r="E39" i="6"/>
  <c r="D39" i="6"/>
  <c r="C39" i="6"/>
  <c r="B39" i="6"/>
  <c r="F38" i="6"/>
  <c r="E38" i="6"/>
  <c r="D38" i="6"/>
  <c r="C38" i="6"/>
  <c r="B38" i="6"/>
  <c r="F37" i="6"/>
  <c r="E37" i="6"/>
  <c r="D37" i="6"/>
  <c r="C37" i="6"/>
  <c r="B37" i="6"/>
  <c r="F94" i="5" l="1"/>
  <c r="E94" i="5"/>
  <c r="D94" i="5"/>
  <c r="C94" i="5"/>
  <c r="B94" i="5"/>
  <c r="H74" i="5"/>
  <c r="G74" i="5"/>
  <c r="H73" i="5"/>
  <c r="G73" i="5"/>
  <c r="H72" i="5"/>
  <c r="G72" i="5"/>
  <c r="H71" i="5"/>
  <c r="G71" i="5"/>
  <c r="H70" i="5"/>
  <c r="G70" i="5"/>
  <c r="H69" i="5"/>
  <c r="G69" i="5"/>
  <c r="H68" i="5"/>
  <c r="G68" i="5"/>
  <c r="H67" i="5"/>
  <c r="G67" i="5"/>
  <c r="H66" i="5"/>
  <c r="G66" i="5"/>
  <c r="H65" i="5"/>
  <c r="G65" i="5"/>
  <c r="H64" i="5"/>
  <c r="G64" i="5"/>
  <c r="H63" i="5"/>
  <c r="G63" i="5"/>
  <c r="H62" i="5"/>
  <c r="G62" i="5"/>
  <c r="H61" i="5"/>
  <c r="G61" i="5"/>
  <c r="H60" i="5"/>
  <c r="G60" i="5"/>
  <c r="H59" i="5"/>
  <c r="G59" i="5"/>
  <c r="H58" i="5"/>
  <c r="G58" i="5"/>
  <c r="H57" i="5"/>
  <c r="G57" i="5"/>
  <c r="H56" i="5"/>
  <c r="G56" i="5"/>
  <c r="H55" i="5"/>
  <c r="G55" i="5"/>
  <c r="H54" i="5"/>
  <c r="H94" i="5" s="1"/>
  <c r="G54" i="5"/>
  <c r="G94" i="5" s="1"/>
  <c r="H53" i="5"/>
  <c r="G53" i="5"/>
  <c r="I3" i="4"/>
  <c r="J3" i="4"/>
  <c r="K3" i="4"/>
  <c r="L3" i="4"/>
  <c r="M3" i="4"/>
  <c r="I4" i="4"/>
  <c r="J4" i="4"/>
  <c r="K4" i="4"/>
  <c r="L4" i="4"/>
  <c r="M4" i="4"/>
  <c r="I5" i="4"/>
  <c r="J5" i="4"/>
  <c r="K5" i="4"/>
  <c r="L5" i="4"/>
  <c r="M5" i="4"/>
  <c r="I6" i="4"/>
  <c r="J6" i="4"/>
  <c r="K6" i="4"/>
  <c r="L6" i="4"/>
  <c r="M6" i="4"/>
  <c r="I7" i="4"/>
  <c r="J7" i="4"/>
  <c r="K7" i="4"/>
  <c r="L7" i="4"/>
  <c r="M7" i="4"/>
  <c r="F40" i="4"/>
  <c r="E40" i="4"/>
  <c r="D40" i="4"/>
  <c r="C40" i="4"/>
  <c r="B40" i="4"/>
  <c r="F39" i="4"/>
  <c r="E39" i="4"/>
  <c r="D39" i="4"/>
  <c r="C39" i="4"/>
  <c r="B39" i="4"/>
  <c r="F38" i="4"/>
  <c r="E38" i="4"/>
  <c r="D38" i="4"/>
  <c r="C38" i="4"/>
  <c r="B38" i="4"/>
  <c r="F37" i="4"/>
  <c r="E37" i="4"/>
  <c r="D37" i="4"/>
  <c r="C37" i="4"/>
  <c r="B37" i="4"/>
  <c r="F36" i="4"/>
  <c r="E36" i="4"/>
  <c r="D36" i="4"/>
  <c r="C36" i="4"/>
  <c r="B36" i="4"/>
  <c r="F35" i="4"/>
  <c r="E35" i="4"/>
  <c r="D35" i="4"/>
  <c r="C35" i="4"/>
  <c r="B35" i="4"/>
  <c r="F34" i="4"/>
  <c r="E34" i="4"/>
  <c r="D34" i="4"/>
  <c r="C34" i="4"/>
  <c r="B34" i="4"/>
  <c r="F33" i="4"/>
  <c r="E33" i="4"/>
  <c r="D33" i="4"/>
  <c r="C33" i="4"/>
  <c r="B33" i="4"/>
  <c r="F32" i="4"/>
  <c r="E32" i="4"/>
  <c r="D32" i="4"/>
  <c r="C32" i="4"/>
  <c r="B32" i="4"/>
  <c r="F31" i="4"/>
  <c r="E31" i="4"/>
  <c r="D31" i="4"/>
  <c r="C31" i="4"/>
  <c r="B31" i="4"/>
  <c r="F30" i="4"/>
  <c r="E30" i="4"/>
  <c r="D30" i="4"/>
  <c r="C30" i="4"/>
  <c r="B30" i="4"/>
  <c r="M22" i="4"/>
  <c r="M20" i="4"/>
  <c r="L20" i="4"/>
  <c r="K20" i="4"/>
  <c r="J20" i="4"/>
  <c r="N20" i="4" s="1"/>
  <c r="I20" i="4"/>
  <c r="M19" i="4"/>
  <c r="L19" i="4"/>
  <c r="K19" i="4"/>
  <c r="O19" i="4" s="1"/>
  <c r="J19" i="4"/>
  <c r="I19" i="4"/>
  <c r="M18" i="4"/>
  <c r="L18" i="4"/>
  <c r="L22" i="4" s="1"/>
  <c r="K18" i="4"/>
  <c r="J18" i="4"/>
  <c r="N18" i="4" s="1"/>
  <c r="I18" i="4"/>
  <c r="M17" i="4"/>
  <c r="L17" i="4"/>
  <c r="K17" i="4"/>
  <c r="O17" i="4" s="1"/>
  <c r="J17" i="4"/>
  <c r="N17" i="4" s="1"/>
  <c r="I17" i="4"/>
  <c r="M16" i="4"/>
  <c r="L16" i="4"/>
  <c r="K16" i="4"/>
  <c r="O16" i="4" s="1"/>
  <c r="J16" i="4"/>
  <c r="N16" i="4" s="1"/>
  <c r="I16" i="4"/>
  <c r="O20" i="4" l="1"/>
  <c r="O18" i="4"/>
  <c r="N19" i="4"/>
  <c r="F23" i="3" l="1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</calcChain>
</file>

<file path=xl/sharedStrings.xml><?xml version="1.0" encoding="utf-8"?>
<sst xmlns="http://schemas.openxmlformats.org/spreadsheetml/2006/main" count="408" uniqueCount="189">
  <si>
    <t>Descrizione:</t>
  </si>
  <si>
    <t>Provincia</t>
  </si>
  <si>
    <t>Registrate</t>
  </si>
  <si>
    <t>Attive</t>
  </si>
  <si>
    <t>Iscrizioni</t>
  </si>
  <si>
    <t>Cessazioni</t>
  </si>
  <si>
    <t xml:space="preserve">L'AQUILA            </t>
  </si>
  <si>
    <t xml:space="preserve">TERAMO              </t>
  </si>
  <si>
    <t xml:space="preserve">PESCARA             </t>
  </si>
  <si>
    <t xml:space="preserve">CHIETI              </t>
  </si>
  <si>
    <t>Grand Total</t>
  </si>
  <si>
    <t>Sedi di impresa in Abruzzo per provincia. 2° trimestre 2021</t>
  </si>
  <si>
    <t>Sedi di impresa al 2° trimestre 2021</t>
  </si>
  <si>
    <t xml:space="preserve">L'Aquila       </t>
  </si>
  <si>
    <t xml:space="preserve">Teramo           </t>
  </si>
  <si>
    <t xml:space="preserve">Pescara         </t>
  </si>
  <si>
    <t xml:space="preserve">Chieti           </t>
  </si>
  <si>
    <t>Abruzzo</t>
  </si>
  <si>
    <t>Variazioni assolute 2° trimestre 2021 / 1° trimestre 2021</t>
  </si>
  <si>
    <t>Settore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</si>
  <si>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</si>
  <si>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</si>
  <si>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</si>
  <si>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</si>
  <si>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</si>
  <si>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</si>
  <si>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</si>
  <si>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</si>
  <si>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</si>
  <si>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</si>
  <si>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</si>
  <si>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</si>
  <si>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</si>
  <si>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</si>
  <si>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</si>
  <si>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</si>
  <si>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</si>
  <si>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</si>
  <si>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</si>
  <si>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T Attività di famiglie e convivenze come datori di lavoro p...</t>
  </si>
  <si>
    <t>X Imprese non classificate</t>
  </si>
  <si>
    <t>Totale</t>
  </si>
  <si>
    <t>Sedi di impresa in Abruzzo per principali settori. 2° trimestre 2021</t>
  </si>
  <si>
    <t>Agricoltura, silvicoltura pesca (A)</t>
  </si>
  <si>
    <t>Attività manifatturiere (C)</t>
  </si>
  <si>
    <t>Costruzioni (F)</t>
  </si>
  <si>
    <t>Commercio all'ingrosso e al dettaglio; riparazione (G)</t>
  </si>
  <si>
    <t>Trasporto e magazzinaggio (H)</t>
  </si>
  <si>
    <t>Attività dei servizi di alloggio e di ristorazione (I)</t>
  </si>
  <si>
    <t>Servizi di informazione e comunicazione (J)</t>
  </si>
  <si>
    <t>Attività finanziarie e assicurative (K)</t>
  </si>
  <si>
    <t>Attività immobiliari (L)</t>
  </si>
  <si>
    <t>Attività professionali, scientifiche e tecniche (M)</t>
  </si>
  <si>
    <t>Noleggio, agenzie di viaggio, servizi di supporto alle imprese (N)</t>
  </si>
  <si>
    <t>Attività artistiche, sportive, di intrattenimento e divertimento (R)</t>
  </si>
  <si>
    <t>Altre attività di servizi (S)</t>
  </si>
  <si>
    <t>Imprese non classificate (X)</t>
  </si>
  <si>
    <t>Altri settori (B, D, E, O, P, Q, T)</t>
  </si>
  <si>
    <t>1° trim 2021</t>
  </si>
  <si>
    <t>2° trim 2021</t>
  </si>
  <si>
    <t>Regione</t>
  </si>
  <si>
    <t xml:space="preserve">ABRUZZO              </t>
  </si>
  <si>
    <t>Basilicata</t>
  </si>
  <si>
    <t xml:space="preserve">BASILICATA           </t>
  </si>
  <si>
    <t>Calabria</t>
  </si>
  <si>
    <t xml:space="preserve">CALABRIA             </t>
  </si>
  <si>
    <t>Campania</t>
  </si>
  <si>
    <t xml:space="preserve">CAMPANIA             </t>
  </si>
  <si>
    <t>Emilia Romagna</t>
  </si>
  <si>
    <t xml:space="preserve">EMILIA ROMAGNA       </t>
  </si>
  <si>
    <t>FRIULI-VENEZIA GIULIA</t>
  </si>
  <si>
    <t>Lazio</t>
  </si>
  <si>
    <t xml:space="preserve">LAZIO                </t>
  </si>
  <si>
    <t>Liguria</t>
  </si>
  <si>
    <t xml:space="preserve">LIGURIA              </t>
  </si>
  <si>
    <t>Lombardia</t>
  </si>
  <si>
    <t xml:space="preserve">LOMBARDIA            </t>
  </si>
  <si>
    <t>Marche</t>
  </si>
  <si>
    <t xml:space="preserve">MARCHE               </t>
  </si>
  <si>
    <t>Molise</t>
  </si>
  <si>
    <t xml:space="preserve">MOLISE               </t>
  </si>
  <si>
    <t>Piemonte</t>
  </si>
  <si>
    <t xml:space="preserve">PIEMONTE             </t>
  </si>
  <si>
    <t>Puglia</t>
  </si>
  <si>
    <t xml:space="preserve">PUGLIA               </t>
  </si>
  <si>
    <t>Sardegna</t>
  </si>
  <si>
    <t xml:space="preserve">SARDEGNA             </t>
  </si>
  <si>
    <t>Sicilia</t>
  </si>
  <si>
    <t xml:space="preserve">SICILIA              </t>
  </si>
  <si>
    <t>Toscana</t>
  </si>
  <si>
    <t xml:space="preserve">TOSCANA              </t>
  </si>
  <si>
    <t>TRENTINO - ALTO ADIGE</t>
  </si>
  <si>
    <t>Umbria</t>
  </si>
  <si>
    <t xml:space="preserve">UMBRIA               </t>
  </si>
  <si>
    <t>Valle D'aosta</t>
  </si>
  <si>
    <t xml:space="preserve">VALLE D'AOSTA        </t>
  </si>
  <si>
    <t>Veneto</t>
  </si>
  <si>
    <t xml:space="preserve">VENETO               </t>
  </si>
  <si>
    <t>Italia</t>
  </si>
  <si>
    <t>Variazione 2° trim. 2021/ 1° trim. 2021</t>
  </si>
  <si>
    <t>Imprese attive per regione. Variazione percentuale 2° trimestre 2021 / 1° trimestre 2021</t>
  </si>
  <si>
    <t>Trentino - A. Adige</t>
  </si>
  <si>
    <t>Friuli-Venezia G.</t>
  </si>
  <si>
    <t>Nome del report:</t>
  </si>
  <si>
    <t>Localizzazioni 2° trimestre 2020</t>
  </si>
  <si>
    <t>Localizzazione per classe di addetti al 2° trimestre 2020</t>
  </si>
  <si>
    <t>Classe di Addetti</t>
  </si>
  <si>
    <t xml:space="preserve"> Addetti totali loc.</t>
  </si>
  <si>
    <t>Addetti dipendenti loc.</t>
  </si>
  <si>
    <t>Addetti indipendenti loc.</t>
  </si>
  <si>
    <t>Classe di addetti</t>
  </si>
  <si>
    <t>U. L. registrate</t>
  </si>
  <si>
    <t>U. L. attive</t>
  </si>
  <si>
    <t xml:space="preserve"> Addetti totali alle U. L.</t>
  </si>
  <si>
    <t>Addetti dipendenti alle U. L</t>
  </si>
  <si>
    <t>Addetti indipendenti alle U. L.</t>
  </si>
  <si>
    <t>0 addetti</t>
  </si>
  <si>
    <t>Fino a 9 addetti</t>
  </si>
  <si>
    <t>1 addetto</t>
  </si>
  <si>
    <t>da 10 a 49 addetti</t>
  </si>
  <si>
    <t>2-5 addetti</t>
  </si>
  <si>
    <t>da 50 a 249 addetti</t>
  </si>
  <si>
    <t>6-9 addetti</t>
  </si>
  <si>
    <t>oltre 250 addetti</t>
  </si>
  <si>
    <t>10-19 addetti</t>
  </si>
  <si>
    <t>20-49 addetti</t>
  </si>
  <si>
    <t>50-99 addetti</t>
  </si>
  <si>
    <t>100-249 addetti</t>
  </si>
  <si>
    <t>250-499 addetti</t>
  </si>
  <si>
    <t>più di 500 addetti</t>
  </si>
  <si>
    <t>Unità locali e addetti per classe di addetti in Abruzzo. 2° trimestre 2021</t>
  </si>
  <si>
    <t>Localizzazioni 2° trimestre 2021</t>
  </si>
  <si>
    <t>Dipendenti</t>
  </si>
  <si>
    <t>Indipendenti</t>
  </si>
  <si>
    <t>UL registrate</t>
  </si>
  <si>
    <t>UL attive</t>
  </si>
  <si>
    <t xml:space="preserve"> Addetti totali alle UL</t>
  </si>
  <si>
    <t>Addetti dipendenti alle UL</t>
  </si>
  <si>
    <t>Addetti indipendenti alle UL</t>
  </si>
  <si>
    <t>Variazione UL attive</t>
  </si>
  <si>
    <t>Variazione addetti alle UL</t>
  </si>
  <si>
    <t>50 addetti e oltre</t>
  </si>
  <si>
    <t>Tabella N: Variazioni assolute del 2° trimestre 2021 rispetto al 2° trimestre del 2020</t>
  </si>
  <si>
    <t>Tabella N: Localizzazioni 2° trimestre 2021 in Abruzzo</t>
  </si>
  <si>
    <t>UL
registrate</t>
  </si>
  <si>
    <t>UL
attive</t>
  </si>
  <si>
    <t xml:space="preserve"> Addetti totali alle
 UL</t>
  </si>
  <si>
    <t>Variazione assoluta
 2° trimestre 2021 /
 2° trimestre 2020</t>
  </si>
  <si>
    <t>Addetti totali alle UL</t>
  </si>
  <si>
    <t>A Agricoltura, silvicoltura pesca (A)</t>
  </si>
  <si>
    <t>C Attività manifatturiere (C)</t>
  </si>
  <si>
    <t>G Commercio all'ingrosso e al dettaglio; riparazione di autoveicoli (G)</t>
  </si>
  <si>
    <t>H Trasporto e magazzinaggio (H)</t>
  </si>
  <si>
    <t>I Attività dei servizi di alloggio e di ristorazione (I)</t>
  </si>
  <si>
    <t>J Servizi di informazione e comunicazione (J)</t>
  </si>
  <si>
    <t>K Attività finanziarie e assicurative (K)</t>
  </si>
  <si>
    <t>L Attività immobiliari (L)</t>
  </si>
  <si>
    <t>M Attività professionali, scientifiche e tecniche (M)</t>
  </si>
  <si>
    <t>N Noleggio, agenzie di viaggio, servizi di supporto alle imprese (N)</t>
  </si>
  <si>
    <t>R Attività artistiche, sportive, di intrattenimento e divertimento ®</t>
  </si>
  <si>
    <t>S Altre attività di servizi (S)</t>
  </si>
  <si>
    <t>X Imprese non classificate (X)</t>
  </si>
  <si>
    <t xml:space="preserve">Unità locali e addetti in Abruzzo per principali settori di attività. 2° trimestre 2021
</t>
  </si>
  <si>
    <t>Commercio all'ingrosso e al dettaglio; riparazione di autoveicoli (G)</t>
  </si>
  <si>
    <t>Localizzazioni 4° trimestre 2019</t>
  </si>
  <si>
    <t>Localizzazioni 3° trimestre 2020</t>
  </si>
  <si>
    <t>Localizzazioni 4° trimestre 2020</t>
  </si>
  <si>
    <t>Tabella N: Unità locali e addetti presenti in Abruzzo per provincia. 3°e 4° trimestre 2020</t>
  </si>
  <si>
    <t>Unità locali e addetti in Abruzzo per provincia e variazioni. 3° trimestre / 2° trimestre 2020</t>
  </si>
  <si>
    <t>4° trimestre 2020</t>
  </si>
  <si>
    <t xml:space="preserve"> Addetti totali
 loc.</t>
  </si>
  <si>
    <t>UL
Registrate</t>
  </si>
  <si>
    <t>UL
Attive</t>
  </si>
  <si>
    <t xml:space="preserve"> Addetti totali
 UL </t>
  </si>
  <si>
    <t>Addetti dipendenti UL</t>
  </si>
  <si>
    <t>Addetti indipendenti UL</t>
  </si>
  <si>
    <t>L'Aquila</t>
  </si>
  <si>
    <t>Teramo</t>
  </si>
  <si>
    <t>Pescara</t>
  </si>
  <si>
    <t>Chieti</t>
  </si>
  <si>
    <t>Variazione assoluta 4° trimestre 2020 / 3° trimestre 2020</t>
  </si>
  <si>
    <t xml:space="preserve"> Addetti totali 
loc.</t>
  </si>
  <si>
    <t>Variazione assoluta
 4° trimestre 2020 / 3° trimestre 2020</t>
  </si>
  <si>
    <t>Variazione assoluta 4° trimestre 2020 / 4° trimestre 2019</t>
  </si>
  <si>
    <t>Variazione assoluta 
4° trimestre 2020 / 4° trimestre 2019</t>
  </si>
  <si>
    <t>Variazioni %</t>
  </si>
  <si>
    <r>
      <t>Variazione addetti alle UL in Abruzzo per provincia. 4</t>
    </r>
    <r>
      <rPr>
        <b/>
        <sz val="9"/>
        <color rgb="FF0070C0"/>
        <rFont val="+mn-ea"/>
      </rPr>
      <t>° trimestre 2020 / 3° trimestre 2020</t>
    </r>
  </si>
  <si>
    <t xml:space="preserve">4° trimestre 2020 / 3° trimestre 2020 </t>
  </si>
  <si>
    <t xml:space="preserve"> Addetti totali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</si>
</sst>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4">
    <font>
      <sz val="11"/>
      <color theme="1"/>
      <name val="Calibri"/>
      <family val="2"/>
      <scheme val="minor"/>
    </font>
    <font>
      <b/>
      <sz val="8"/>
      <name val="Verdana"/>
    </font>
    <font>
      <sz val="8"/>
      <name val="Verdana"/>
    </font>
    <font>
      <sz val="10"/>
      <name val="Arial"/>
      <family val="2"/>
    </font>
    <font>
      <sz val="10"/>
      <name val="Verdana"/>
    </font>
    <font>
      <b/>
      <sz val="10"/>
      <name val="Verdana"/>
    </font>
    <font>
      <b/>
      <sz val="9"/>
      <color rgb="FF0070C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b/>
      <sz val="8"/>
      <color rgb="FF0070C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0070C0"/>
      <name val="Times New Roman"/>
      <family val="1"/>
    </font>
    <font>
      <b/>
      <sz val="9"/>
      <name val="Times New Roman"/>
      <family val="1"/>
    </font>
    <font>
      <b/>
      <sz val="9"/>
      <color rgb="FF0070C0"/>
      <name val="+mn-ea"/>
    </font>
  </fonts>
  <fills count="10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0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center"/>
    </xf>
    <xf numFmtId="3" fontId="4" fillId="5" borderId="2" xfId="0" applyNumberFormat="1" applyFont="1" applyFill="1" applyBorder="1" applyAlignment="1">
      <alignment horizontal="right" vertical="center"/>
    </xf>
    <xf numFmtId="3" fontId="4" fillId="5" borderId="3" xfId="0" applyNumberFormat="1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left" vertical="top" wrapText="1"/>
    </xf>
    <xf numFmtId="3" fontId="5" fillId="6" borderId="4" xfId="0" applyNumberFormat="1" applyFont="1" applyFill="1" applyBorder="1" applyAlignment="1">
      <alignment horizontal="right" vertical="center"/>
    </xf>
    <xf numFmtId="3" fontId="5" fillId="6" borderId="2" xfId="0" applyNumberFormat="1" applyFont="1" applyFill="1" applyBorder="1" applyAlignment="1">
      <alignment horizontal="right" vertical="center"/>
    </xf>
    <xf numFmtId="3" fontId="5" fillId="6" borderId="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7" borderId="0" xfId="0" applyFont="1" applyFill="1" applyAlignment="1">
      <alignment horizontal="left" vertical="center" wrapText="1"/>
    </xf>
    <xf numFmtId="0" fontId="7" fillId="7" borderId="5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left" vertical="center" wrapText="1"/>
    </xf>
    <xf numFmtId="0" fontId="7" fillId="7" borderId="6" xfId="0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7" borderId="0" xfId="0" applyFont="1" applyFill="1" applyAlignment="1">
      <alignment vertical="center"/>
    </xf>
    <xf numFmtId="3" fontId="8" fillId="7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3" fillId="7" borderId="0" xfId="0" applyFont="1" applyFill="1"/>
    <xf numFmtId="3" fontId="10" fillId="0" borderId="0" xfId="0" applyNumberFormat="1" applyFont="1" applyAlignment="1">
      <alignment vertical="center"/>
    </xf>
    <xf numFmtId="3" fontId="10" fillId="8" borderId="0" xfId="0" applyNumberFormat="1" applyFont="1" applyFill="1" applyAlignment="1">
      <alignment vertical="center"/>
    </xf>
    <xf numFmtId="3" fontId="0" fillId="0" borderId="0" xfId="0" applyNumberFormat="1"/>
    <xf numFmtId="3" fontId="9" fillId="8" borderId="0" xfId="0" applyNumberFormat="1" applyFont="1" applyFill="1" applyAlignment="1">
      <alignment vertical="center"/>
    </xf>
    <xf numFmtId="0" fontId="9" fillId="7" borderId="6" xfId="0" applyFont="1" applyFill="1" applyBorder="1" applyAlignment="1">
      <alignment vertical="center"/>
    </xf>
    <xf numFmtId="0" fontId="9" fillId="7" borderId="6" xfId="0" applyFont="1" applyFill="1" applyBorder="1" applyAlignment="1">
      <alignment horizontal="right" vertical="center"/>
    </xf>
    <xf numFmtId="0" fontId="12" fillId="0" borderId="7" xfId="0" applyFont="1" applyBorder="1" applyAlignment="1">
      <alignment horizontal="left" vertical="center" wrapText="1" readingOrder="1"/>
    </xf>
    <xf numFmtId="0" fontId="12" fillId="7" borderId="0" xfId="0" applyFont="1" applyFill="1" applyAlignment="1">
      <alignment horizontal="left" vertical="center" wrapText="1" readingOrder="1"/>
    </xf>
    <xf numFmtId="3" fontId="10" fillId="7" borderId="0" xfId="0" applyNumberFormat="1" applyFont="1" applyFill="1" applyAlignment="1">
      <alignment vertical="center"/>
    </xf>
    <xf numFmtId="0" fontId="12" fillId="0" borderId="0" xfId="0" applyFont="1" applyAlignment="1">
      <alignment horizontal="left" vertical="center" wrapText="1" readingOrder="1"/>
    </xf>
    <xf numFmtId="0" fontId="13" fillId="7" borderId="0" xfId="0" applyFont="1" applyFill="1" applyAlignment="1">
      <alignment horizontal="left" vertical="center" wrapText="1" readingOrder="1"/>
    </xf>
    <xf numFmtId="3" fontId="9" fillId="7" borderId="0" xfId="0" applyNumberFormat="1" applyFont="1" applyFill="1" applyAlignment="1">
      <alignment vertical="center"/>
    </xf>
    <xf numFmtId="2" fontId="0" fillId="0" borderId="0" xfId="0" applyNumberFormat="1"/>
    <xf numFmtId="0" fontId="6" fillId="0" borderId="0" xfId="0" applyFont="1"/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8" fillId="0" borderId="0" xfId="0" applyFont="1"/>
    <xf numFmtId="3" fontId="8" fillId="0" borderId="0" xfId="0" applyNumberFormat="1" applyFont="1"/>
    <xf numFmtId="0" fontId="7" fillId="0" borderId="0" xfId="0" applyFont="1"/>
    <xf numFmtId="3" fontId="7" fillId="0" borderId="0" xfId="0" applyNumberFormat="1" applyFont="1"/>
    <xf numFmtId="0" fontId="3" fillId="0" borderId="0" xfId="0" applyFont="1"/>
    <xf numFmtId="0" fontId="7" fillId="9" borderId="6" xfId="0" applyFont="1" applyFill="1" applyBorder="1" applyAlignment="1">
      <alignment vertical="center" wrapText="1"/>
    </xf>
    <xf numFmtId="0" fontId="14" fillId="9" borderId="6" xfId="0" applyFont="1" applyFill="1" applyBorder="1" applyAlignment="1">
      <alignment vertical="center" wrapText="1"/>
    </xf>
    <xf numFmtId="3" fontId="15" fillId="0" borderId="0" xfId="0" applyNumberFormat="1" applyFont="1"/>
    <xf numFmtId="0" fontId="8" fillId="9" borderId="0" xfId="0" applyFont="1" applyFill="1"/>
    <xf numFmtId="3" fontId="15" fillId="9" borderId="0" xfId="0" applyNumberFormat="1" applyFont="1" applyFill="1"/>
    <xf numFmtId="3" fontId="8" fillId="9" borderId="0" xfId="0" applyNumberFormat="1" applyFont="1" applyFill="1"/>
    <xf numFmtId="3" fontId="14" fillId="0" borderId="0" xfId="0" applyNumberFormat="1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3" fontId="18" fillId="0" borderId="0" xfId="0" applyNumberFormat="1" applyFont="1" applyAlignment="1">
      <alignment vertical="center"/>
    </xf>
    <xf numFmtId="0" fontId="5" fillId="6" borderId="1" xfId="0" applyFont="1" applyFill="1" applyBorder="1" applyAlignment="1">
      <alignment vertical="top" wrapText="1"/>
    </xf>
    <xf numFmtId="0" fontId="19" fillId="0" borderId="0" xfId="0" applyFont="1" applyAlignment="1">
      <alignment horizontal="left"/>
    </xf>
    <xf numFmtId="0" fontId="9" fillId="8" borderId="0" xfId="0" applyFont="1" applyFill="1" applyAlignment="1">
      <alignment horizontal="left" vertical="center" wrapText="1"/>
    </xf>
    <xf numFmtId="0" fontId="9" fillId="8" borderId="0" xfId="0" applyFont="1" applyFill="1" applyAlignment="1">
      <alignment horizontal="right" vertical="center" wrapText="1"/>
    </xf>
    <xf numFmtId="0" fontId="9" fillId="8" borderId="5" xfId="0" applyFont="1" applyFill="1" applyBorder="1" applyAlignment="1">
      <alignment horizontal="right" vertical="center" wrapText="1"/>
    </xf>
    <xf numFmtId="0" fontId="9" fillId="8" borderId="5" xfId="0" applyFont="1" applyFill="1" applyBorder="1" applyAlignment="1">
      <alignment horizontal="left" vertical="center" wrapText="1"/>
    </xf>
    <xf numFmtId="0" fontId="9" fillId="8" borderId="5" xfId="0" applyFont="1" applyFill="1" applyBorder="1" applyAlignment="1">
      <alignment horizontal="right" vertical="center" wrapText="1"/>
    </xf>
    <xf numFmtId="0" fontId="18" fillId="0" borderId="8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3" fontId="11" fillId="0" borderId="0" xfId="0" applyNumberFormat="1" applyFont="1" applyAlignment="1">
      <alignment vertical="center"/>
    </xf>
    <xf numFmtId="0" fontId="9" fillId="8" borderId="8" xfId="0" applyFont="1" applyFill="1" applyBorder="1" applyAlignment="1">
      <alignment vertical="center" wrapText="1"/>
    </xf>
    <xf numFmtId="0" fontId="21" fillId="0" borderId="0" xfId="0" applyFont="1" applyAlignment="1">
      <alignment wrapText="1"/>
    </xf>
    <xf numFmtId="0" fontId="7" fillId="9" borderId="0" xfId="0" applyFont="1" applyFill="1" applyAlignment="1">
      <alignment horizontal="left" vertical="center" wrapText="1"/>
    </xf>
    <xf numFmtId="0" fontId="7" fillId="9" borderId="0" xfId="0" applyFont="1" applyFill="1" applyAlignment="1">
      <alignment horizontal="right" vertical="center" wrapText="1"/>
    </xf>
    <xf numFmtId="0" fontId="7" fillId="9" borderId="5" xfId="0" applyFont="1" applyFill="1" applyBorder="1" applyAlignment="1">
      <alignment horizontal="right" vertical="center" wrapText="1"/>
    </xf>
    <xf numFmtId="0" fontId="7" fillId="9" borderId="5" xfId="0" applyFont="1" applyFill="1" applyBorder="1" applyAlignment="1">
      <alignment horizontal="left" vertical="center" wrapText="1"/>
    </xf>
    <xf numFmtId="0" fontId="7" fillId="9" borderId="5" xfId="0" applyFont="1" applyFill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9" borderId="0" xfId="0" applyFont="1" applyFill="1" applyAlignment="1">
      <alignment vertical="center" wrapText="1"/>
    </xf>
    <xf numFmtId="3" fontId="8" fillId="9" borderId="0" xfId="0" applyNumberFormat="1" applyFont="1" applyFill="1" applyAlignment="1">
      <alignment vertical="center"/>
    </xf>
    <xf numFmtId="0" fontId="7" fillId="9" borderId="0" xfId="0" applyFont="1" applyFill="1" applyAlignment="1">
      <alignment vertical="center" wrapText="1"/>
    </xf>
    <xf numFmtId="3" fontId="7" fillId="9" borderId="0" xfId="0" applyNumberFormat="1" applyFont="1" applyFill="1" applyAlignment="1">
      <alignment vertical="center"/>
    </xf>
    <xf numFmtId="0" fontId="22" fillId="0" borderId="0" xfId="0" applyFont="1"/>
    <xf numFmtId="0" fontId="6" fillId="0" borderId="0" xfId="0" applyFont="1" applyAlignment="1">
      <alignment horizontal="left" vertical="center" readingOrder="1"/>
    </xf>
    <xf numFmtId="0" fontId="9" fillId="8" borderId="8" xfId="0" applyFont="1" applyFill="1" applyBorder="1" applyAlignment="1">
      <alignment horizontal="left" vertical="center" wrapText="1"/>
    </xf>
    <xf numFmtId="0" fontId="9" fillId="8" borderId="5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8" borderId="9" xfId="0" applyFont="1" applyFill="1" applyBorder="1" applyAlignment="1">
      <alignment horizontal="left" vertical="center" wrapText="1"/>
    </xf>
    <xf numFmtId="0" fontId="7" fillId="8" borderId="0" xfId="0" applyFont="1" applyFill="1" applyAlignment="1">
      <alignment horizontal="left" vertical="center" wrapText="1"/>
    </xf>
    <xf numFmtId="0" fontId="7" fillId="8" borderId="5" xfId="0" applyFont="1" applyFill="1" applyBorder="1" applyAlignment="1">
      <alignment horizontal="right" vertical="center" wrapText="1"/>
    </xf>
    <xf numFmtId="0" fontId="10" fillId="0" borderId="8" xfId="0" applyFont="1" applyBorder="1" applyAlignment="1">
      <alignment vertical="center"/>
    </xf>
    <xf numFmtId="0" fontId="7" fillId="8" borderId="10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vertical="center"/>
    </xf>
    <xf numFmtId="0" fontId="8" fillId="8" borderId="0" xfId="0" applyFont="1" applyFill="1" applyAlignment="1">
      <alignment vertical="center"/>
    </xf>
    <xf numFmtId="3" fontId="8" fillId="8" borderId="0" xfId="0" applyNumberFormat="1" applyFont="1" applyFill="1" applyAlignment="1">
      <alignment vertical="center"/>
    </xf>
    <xf numFmtId="0" fontId="9" fillId="0" borderId="8" xfId="0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7" fillId="8" borderId="0" xfId="0" applyFont="1" applyFill="1" applyAlignment="1">
      <alignment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right" vertical="center" wrapText="1"/>
    </xf>
    <xf numFmtId="0" fontId="18" fillId="0" borderId="8" xfId="0" applyFont="1" applyBorder="1" applyAlignment="1">
      <alignment vertical="center"/>
    </xf>
    <xf numFmtId="164" fontId="18" fillId="0" borderId="0" xfId="0" applyNumberFormat="1" applyFont="1" applyAlignment="1">
      <alignment vertical="center"/>
    </xf>
    <xf numFmtId="0" fontId="17" fillId="0" borderId="8" xfId="0" applyFont="1" applyBorder="1" applyAlignment="1">
      <alignment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DC6-4229-B6AD-CD7293521723}"/>
              </c:ext>
            </c:extLst>
          </c:dPt>
          <c:dPt>
            <c:idx val="14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DC6-4229-B6AD-CD7293521723}"/>
              </c:ext>
            </c:extLst>
          </c:dPt>
          <c:dLbls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DC6-4229-B6AD-CD7293521723}"/>
                </c:ext>
              </c:extLst>
            </c:dLbl>
            <c:dLbl>
              <c:idx val="1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DC6-4229-B6AD-CD72935217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Imprese_attive_variaz!$B$27:$B$47</c:f>
              <c:strCache>
                <c:ptCount val="21"/>
                <c:pt idx="0">
                  <c:v>Puglia</c:v>
                </c:pt>
                <c:pt idx="1">
                  <c:v>Lombardia</c:v>
                </c:pt>
                <c:pt idx="2">
                  <c:v>Trentino - A. Adige</c:v>
                </c:pt>
                <c:pt idx="3">
                  <c:v>Sicilia</c:v>
                </c:pt>
                <c:pt idx="4">
                  <c:v>Calabria</c:v>
                </c:pt>
                <c:pt idx="5">
                  <c:v>Valle D'aosta</c:v>
                </c:pt>
                <c:pt idx="6">
                  <c:v>Campania</c:v>
                </c:pt>
                <c:pt idx="7">
                  <c:v>Abruzzo</c:v>
                </c:pt>
                <c:pt idx="8">
                  <c:v>Sardegna</c:v>
                </c:pt>
                <c:pt idx="9">
                  <c:v>Piemonte</c:v>
                </c:pt>
                <c:pt idx="10">
                  <c:v>Marche</c:v>
                </c:pt>
                <c:pt idx="11">
                  <c:v>Basilicata</c:v>
                </c:pt>
                <c:pt idx="12">
                  <c:v>Emilia Romagna</c:v>
                </c:pt>
                <c:pt idx="13">
                  <c:v>Liguria</c:v>
                </c:pt>
                <c:pt idx="14">
                  <c:v>Italia</c:v>
                </c:pt>
                <c:pt idx="15">
                  <c:v>Umbria</c:v>
                </c:pt>
                <c:pt idx="16">
                  <c:v>Molise</c:v>
                </c:pt>
                <c:pt idx="17">
                  <c:v>Veneto</c:v>
                </c:pt>
                <c:pt idx="18">
                  <c:v>Friuli-Venezia G.</c:v>
                </c:pt>
                <c:pt idx="19">
                  <c:v>Toscana</c:v>
                </c:pt>
                <c:pt idx="20">
                  <c:v>Lazio</c:v>
                </c:pt>
              </c:strCache>
            </c:strRef>
          </c:cat>
          <c:val>
            <c:numRef>
              <c:f>Imprese_attive_variaz!$C$27:$C$47</c:f>
              <c:numCache>
                <c:formatCode>0.00</c:formatCode>
                <c:ptCount val="21"/>
                <c:pt idx="0">
                  <c:v>0.91167883654727433</c:v>
                </c:pt>
                <c:pt idx="1">
                  <c:v>0.88353018574423747</c:v>
                </c:pt>
                <c:pt idx="2">
                  <c:v>0.86533102578393128</c:v>
                </c:pt>
                <c:pt idx="3">
                  <c:v>0.86109921788363186</c:v>
                </c:pt>
                <c:pt idx="4">
                  <c:v>0.83139155559698008</c:v>
                </c:pt>
                <c:pt idx="5">
                  <c:v>0.82842415316642126</c:v>
                </c:pt>
                <c:pt idx="6">
                  <c:v>0.82566784905509127</c:v>
                </c:pt>
                <c:pt idx="7">
                  <c:v>0.81634265844792164</c:v>
                </c:pt>
                <c:pt idx="8">
                  <c:v>0.79400456900874805</c:v>
                </c:pt>
                <c:pt idx="9">
                  <c:v>0.79356076095301165</c:v>
                </c:pt>
                <c:pt idx="10">
                  <c:v>0.7837173938472336</c:v>
                </c:pt>
                <c:pt idx="11">
                  <c:v>0.72264996878606158</c:v>
                </c:pt>
                <c:pt idx="12">
                  <c:v>0.69702461863766796</c:v>
                </c:pt>
                <c:pt idx="13">
                  <c:v>0.66109231655611533</c:v>
                </c:pt>
                <c:pt idx="14">
                  <c:v>0.60989548283473305</c:v>
                </c:pt>
                <c:pt idx="15">
                  <c:v>0.58694425283752427</c:v>
                </c:pt>
                <c:pt idx="16">
                  <c:v>0.5857189865087199</c:v>
                </c:pt>
                <c:pt idx="17">
                  <c:v>0.56757408304603552</c:v>
                </c:pt>
                <c:pt idx="18">
                  <c:v>4.1874151199637846E-2</c:v>
                </c:pt>
                <c:pt idx="19">
                  <c:v>-5.7656464517012937E-2</c:v>
                </c:pt>
                <c:pt idx="20">
                  <c:v>-0.34510358097359528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C6-4229-B6AD-CD7293521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253416"/>
        <c:axId val="813256368"/>
      </c:barChart>
      <c:catAx>
        <c:axId val="813253416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42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13256368"/>
        <c:crosses val="autoZero"/>
        <c:auto val="1"/>
        <c:lblAlgn val="ctr"/>
        <c:lblOffset val="100"/>
        <c:noMultiLvlLbl val="0"/>
      </c:catAx>
      <c:valAx>
        <c:axId val="81325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3253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2° trimestre 2021</a:t>
            </a:r>
          </a:p>
          <a:p>
            <a:pPr>
              <a:defRPr/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(UL fino a 9 addetti</a:t>
            </a:r>
            <a:endParaRPr lang="en-US">
              <a:solidFill>
                <a:srgbClr val="0070C0"/>
              </a:solidFill>
            </a:endParaRPr>
          </a:p>
        </c:rich>
      </c:tx>
      <c:layout>
        <c:manualLayout>
          <c:xMode val="edge"/>
          <c:yMode val="edge"/>
          <c:x val="0.1677641274654884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580757575757578"/>
          <c:y val="0.17070944444444444"/>
          <c:w val="0.74914242424242428"/>
          <c:h val="0.82405666666666666"/>
        </c:manualLayout>
      </c:layout>
      <c:doughnutChart>
        <c:varyColors val="1"/>
        <c:ser>
          <c:idx val="0"/>
          <c:order val="0"/>
          <c:tx>
            <c:strRef>
              <c:f>Addetti_UL!$H$16</c:f>
              <c:strCache>
                <c:ptCount val="1"/>
                <c:pt idx="0">
                  <c:v>Fino a 9 addetti</c:v>
                </c:pt>
              </c:strCache>
            </c:strRef>
          </c:tx>
          <c:dPt>
            <c:idx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6E2-4AB3-8F77-5B6D9C1E0DC6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6E2-4AB3-8F77-5B6D9C1E0D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Addetti_UL!$L$14:$M$14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Addetti_UL!$L$16:$M$16</c:f>
              <c:numCache>
                <c:formatCode>#,##0</c:formatCode>
                <c:ptCount val="2"/>
                <c:pt idx="0">
                  <c:v>86885</c:v>
                </c:pt>
                <c:pt idx="1">
                  <c:v>88703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E2-4AB3-8F77-5B6D9C1E0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46085131353712"/>
          <c:y val="0.41128459528005895"/>
          <c:w val="0.37009000828023475"/>
          <c:h val="0.3079573358269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2° trimestre 2021</a:t>
            </a:r>
          </a:p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(UL 10-49 addetti</a:t>
            </a:r>
            <a:endParaRPr lang="en-US">
              <a:solidFill>
                <a:srgbClr val="0070C0"/>
              </a:solidFill>
            </a:endParaRPr>
          </a:p>
        </c:rich>
      </c:tx>
      <c:layout>
        <c:manualLayout>
          <c:xMode val="edge"/>
          <c:yMode val="edge"/>
          <c:x val="0.16776412746548847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580757575757578"/>
          <c:y val="0.17070944444444444"/>
          <c:w val="0.74914242424242428"/>
          <c:h val="0.82405666666666666"/>
        </c:manualLayout>
      </c:layout>
      <c:doughnutChart>
        <c:varyColors val="1"/>
        <c:ser>
          <c:idx val="0"/>
          <c:order val="0"/>
          <c:tx>
            <c:strRef>
              <c:f>Addetti_UL!$H$17</c:f>
              <c:strCache>
                <c:ptCount val="1"/>
                <c:pt idx="0">
                  <c:v>da 10 a 49 addetti</c:v>
                </c:pt>
              </c:strCache>
            </c:strRef>
          </c:tx>
          <c:dPt>
            <c:idx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F33-4922-B9FA-08F11D30E98F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F33-4922-B9FA-08F11D30E98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3F33-4922-B9FA-08F11D30E9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Addetti_UL!$L$14:$M$14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Addetti_UL!$L$17:$M$17</c:f>
              <c:numCache>
                <c:formatCode>#,##0</c:formatCode>
                <c:ptCount val="2"/>
                <c:pt idx="0">
                  <c:v>72016</c:v>
                </c:pt>
                <c:pt idx="1">
                  <c:v>1891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33-4922-B9FA-08F11D30E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2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46085131353712"/>
          <c:y val="0.41128459528005895"/>
          <c:w val="0.37009000828023475"/>
          <c:h val="0.3079573358269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2° trimestre 2021</a:t>
            </a:r>
          </a:p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(UL 50 addetti e oltre)</a:t>
            </a:r>
          </a:p>
        </c:rich>
      </c:tx>
      <c:layout>
        <c:manualLayout>
          <c:xMode val="edge"/>
          <c:yMode val="edge"/>
          <c:x val="0.17414945670208207"/>
          <c:y val="7.105690147149331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546268450449325"/>
          <c:y val="0.1707092027328381"/>
          <c:w val="0.74914242424242428"/>
          <c:h val="0.82405666666666666"/>
        </c:manualLayout>
      </c:layout>
      <c:doughnutChart>
        <c:varyColors val="1"/>
        <c:ser>
          <c:idx val="0"/>
          <c:order val="0"/>
          <c:tx>
            <c:strRef>
              <c:f>Addetti_UL!$H$22</c:f>
              <c:strCache>
                <c:ptCount val="1"/>
                <c:pt idx="0">
                  <c:v>50 addetti e oltre</c:v>
                </c:pt>
              </c:strCache>
            </c:strRef>
          </c:tx>
          <c:dPt>
            <c:idx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EFE-4CA0-8FAF-E3D1420759AB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EFE-4CA0-8FAF-E3D1420759A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0EFE-4CA0-8FAF-E3D1420759AB}"/>
                </c:ext>
              </c:extLst>
            </c:dLbl>
            <c:dLbl>
              <c:idx val="1"/>
              <c:layout>
                <c:manualLayout>
                  <c:x val="-7.7316725070966708E-2"/>
                  <c:y val="-0.108512989503288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EFE-4CA0-8FAF-E3D1420759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Addetti_UL!$L$14:$M$14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Addetti_UL!$L$22:$M$22</c:f>
              <c:numCache>
                <c:formatCode>#,##0</c:formatCode>
                <c:ptCount val="2"/>
                <c:pt idx="0">
                  <c:v>128016</c:v>
                </c:pt>
                <c:pt idx="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FE-4CA0-8FAF-E3D142075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1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46085131353712"/>
          <c:y val="0.41128459528005895"/>
          <c:w val="0.37009000828023475"/>
          <c:h val="0.3079573358269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UL 4° trimestre 2020</a:t>
            </a:r>
          </a:p>
          <a:p>
            <a:pPr>
              <a:defRPr/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(L'Aquila)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580779947832537"/>
          <c:y val="0.1767966551471449"/>
          <c:w val="0.74914242424242428"/>
          <c:h val="0.8240566666666666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B2C-4C08-B455-3D638D21B307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B2C-4C08-B455-3D638D21B307}"/>
              </c:ext>
            </c:extLst>
          </c:dPt>
          <c:dLbls>
            <c:dLbl>
              <c:idx val="0"/>
              <c:layout>
                <c:manualLayout>
                  <c:x val="6.4486547446104226E-3"/>
                  <c:y val="2.00435170532978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B2C-4C08-B455-3D638D21B3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UL_Variaz_province!$L$28:$M$28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UL_Variaz_province!$L$31:$M$31</c:f>
              <c:numCache>
                <c:formatCode>#,##0</c:formatCode>
                <c:ptCount val="2"/>
                <c:pt idx="0">
                  <c:v>56940</c:v>
                </c:pt>
                <c:pt idx="1">
                  <c:v>19591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2C-4C08-B455-3D638D21B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174470438447488"/>
          <c:y val="0.36277601318741043"/>
          <c:w val="0.37009000828023475"/>
          <c:h val="0.384185365837688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UL 4° trimestre 2020</a:t>
            </a:r>
          </a:p>
          <a:p>
            <a:pPr>
              <a:defRPr/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(Teramo)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580779947832537"/>
          <c:y val="0.1767966551471449"/>
          <c:w val="0.74914242424242428"/>
          <c:h val="0.82405666666666666"/>
        </c:manualLayout>
      </c:layout>
      <c:doughnutChart>
        <c:varyColors val="1"/>
        <c:ser>
          <c:idx val="0"/>
          <c:order val="0"/>
          <c:spPr>
            <a:solidFill>
              <a:srgbClr val="00B0F0"/>
            </a:solidFill>
          </c:spPr>
          <c:dPt>
            <c:idx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4A8-4547-B862-AFC3C091EA0E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4A8-4547-B862-AFC3C091EA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UL_Variaz_province!$L$28:$M$28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UL_Variaz_province!$L$32:$M$32</c:f>
              <c:numCache>
                <c:formatCode>#,##0</c:formatCode>
                <c:ptCount val="2"/>
                <c:pt idx="0">
                  <c:v>77294</c:v>
                </c:pt>
                <c:pt idx="1">
                  <c:v>22310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A8-4547-B862-AFC3C091E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174470438447488"/>
          <c:y val="0.36277601318741043"/>
          <c:w val="0.37009000828023475"/>
          <c:h val="0.384185365837688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UL 4° trimestre 2020</a:t>
            </a:r>
          </a:p>
          <a:p>
            <a:pPr>
              <a:defRPr/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(Pescara)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580779947832537"/>
          <c:y val="0.1767966551471449"/>
          <c:w val="0.74914242424242428"/>
          <c:h val="0.82405666666666666"/>
        </c:manualLayout>
      </c:layout>
      <c:doughnutChart>
        <c:varyColors val="1"/>
        <c:ser>
          <c:idx val="0"/>
          <c:order val="0"/>
          <c:spPr>
            <a:solidFill>
              <a:srgbClr val="00B0F0"/>
            </a:solidFill>
          </c:spPr>
          <c:dPt>
            <c:idx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E09-41C5-9406-7F1ECBE4E9D9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E09-41C5-9406-7F1ECBE4E9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UL_Variaz_province!$L$28:$M$28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UL_Variaz_province!$L$33:$M$33</c:f>
              <c:numCache>
                <c:formatCode>#,##0</c:formatCode>
                <c:ptCount val="2"/>
                <c:pt idx="0">
                  <c:v>67168</c:v>
                </c:pt>
                <c:pt idx="1">
                  <c:v>22537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09-41C5-9406-7F1ECBE4E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174470438447488"/>
          <c:y val="0.36277601318741043"/>
          <c:w val="0.37009000828023475"/>
          <c:h val="0.384185365837688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UL 4° trimestre 2020</a:t>
            </a:r>
          </a:p>
          <a:p>
            <a:pPr>
              <a:defRPr/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(Chieti)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580779947832537"/>
          <c:y val="0.1767966551471449"/>
          <c:w val="0.74914242424242428"/>
          <c:h val="0.82405666666666666"/>
        </c:manualLayout>
      </c:layout>
      <c:doughnutChart>
        <c:varyColors val="1"/>
        <c:ser>
          <c:idx val="0"/>
          <c:order val="0"/>
          <c:spPr>
            <a:solidFill>
              <a:srgbClr val="00B0F0"/>
            </a:solidFill>
          </c:spPr>
          <c:dPt>
            <c:idx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E74-4066-922C-C3B2D2BE9DB2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E74-4066-922C-C3B2D2BE9D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UL_Variaz_province!$L$28:$M$28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UL_Variaz_province!$L$34:$M$34</c:f>
              <c:numCache>
                <c:formatCode>#,##0</c:formatCode>
                <c:ptCount val="2"/>
                <c:pt idx="0">
                  <c:v>96859</c:v>
                </c:pt>
                <c:pt idx="1">
                  <c:v>26874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74-4066-922C-C3B2D2BE9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174470438447488"/>
          <c:y val="0.36277601318741043"/>
          <c:w val="0.37009000828023475"/>
          <c:h val="0.384185365837688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105363984674329E-2"/>
          <c:y val="5.8541358024691355E-2"/>
          <c:w val="0.66462279693486592"/>
          <c:h val="0.7862820987654320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UL_Variaz_province!$D$54</c:f>
              <c:strCache>
                <c:ptCount val="1"/>
                <c:pt idx="0">
                  <c:v> Addetti totali UL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UL_Variaz_province!$A$55:$A$59</c:f>
              <c:strCache>
                <c:ptCount val="5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  <c:pt idx="4">
                  <c:v>Abruzzo</c:v>
                </c:pt>
              </c:strCache>
            </c:strRef>
          </c:cat>
          <c:val>
            <c:numRef>
              <c:f>UL_Variaz_province!$D$55:$D$59</c:f>
              <c:numCache>
                <c:formatCode>#,##0.0</c:formatCode>
                <c:ptCount val="5"/>
                <c:pt idx="0">
                  <c:v>1.0243548280641541</c:v>
                </c:pt>
                <c:pt idx="1">
                  <c:v>2.4964498137438516</c:v>
                </c:pt>
                <c:pt idx="2">
                  <c:v>0.54134630472305034</c:v>
                </c:pt>
                <c:pt idx="3">
                  <c:v>1.5470093887466352</c:v>
                </c:pt>
                <c:pt idx="4">
                  <c:v>1.450509501227855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23-4941-9E1E-BF2C41226996}"/>
            </c:ext>
          </c:extLst>
        </c:ser>
        <c:ser>
          <c:idx val="3"/>
          <c:order val="1"/>
          <c:tx>
            <c:strRef>
              <c:f>UL_Variaz_province!$E$54</c:f>
              <c:strCache>
                <c:ptCount val="1"/>
                <c:pt idx="0">
                  <c:v>Addetti dipendenti UL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UL_Variaz_province!$A$55:$A$59</c:f>
              <c:strCache>
                <c:ptCount val="5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  <c:pt idx="4">
                  <c:v>Abruzzo</c:v>
                </c:pt>
              </c:strCache>
            </c:strRef>
          </c:cat>
          <c:val>
            <c:numRef>
              <c:f>UL_Variaz_province!$E$55:$E$59</c:f>
              <c:numCache>
                <c:formatCode>#,##0.0</c:formatCode>
                <c:ptCount val="5"/>
                <c:pt idx="0">
                  <c:v>1.4846632327517066</c:v>
                </c:pt>
                <c:pt idx="1">
                  <c:v>3.2569199529763817</c:v>
                </c:pt>
                <c:pt idx="2">
                  <c:v>0.79534199705873532</c:v>
                </c:pt>
                <c:pt idx="3">
                  <c:v>2.0008635305763538</c:v>
                </c:pt>
                <c:pt idx="4">
                  <c:v>1.9486601039103091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23-4941-9E1E-BF2C41226996}"/>
            </c:ext>
          </c:extLst>
        </c:ser>
        <c:ser>
          <c:idx val="4"/>
          <c:order val="2"/>
          <c:tx>
            <c:strRef>
              <c:f>UL_Variaz_province!$F$54</c:f>
              <c:strCache>
                <c:ptCount val="1"/>
                <c:pt idx="0">
                  <c:v>Addetti indipendenti UL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UL_Variaz_province!$A$55:$A$59</c:f>
              <c:strCache>
                <c:ptCount val="5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  <c:pt idx="4">
                  <c:v>Abruzzo</c:v>
                </c:pt>
              </c:strCache>
            </c:strRef>
          </c:cat>
          <c:val>
            <c:numRef>
              <c:f>UL_Variaz_province!$F$55:$F$59</c:f>
              <c:numCache>
                <c:formatCode>#,##0.0</c:formatCode>
                <c:ptCount val="5"/>
                <c:pt idx="0">
                  <c:v>-0.2901058631921824</c:v>
                </c:pt>
                <c:pt idx="1">
                  <c:v>-5.3758623779231247E-2</c:v>
                </c:pt>
                <c:pt idx="2">
                  <c:v>-0.20811193765497699</c:v>
                </c:pt>
                <c:pt idx="3">
                  <c:v>-5.5784893450853509E-2</c:v>
                </c:pt>
                <c:pt idx="4">
                  <c:v>-0.14325864199556007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23-4941-9E1E-BF2C41226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7851488"/>
        <c:axId val="437843616"/>
      </c:barChart>
      <c:catAx>
        <c:axId val="43785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7843616"/>
        <c:crosses val="autoZero"/>
        <c:auto val="1"/>
        <c:lblAlgn val="ctr"/>
        <c:lblOffset val="100"/>
        <c:noMultiLvlLbl val="0"/>
      </c:catAx>
      <c:valAx>
        <c:axId val="4378436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785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537490421455952"/>
          <c:y val="0.23579814814814815"/>
          <c:w val="0.25698620689655172"/>
          <c:h val="0.512724074074074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28</xdr:row>
      <xdr:rowOff>71437</xdr:rowOff>
    </xdr:from>
    <xdr:to>
      <xdr:col>12</xdr:col>
      <xdr:colOff>434775</xdr:colOff>
      <xdr:row>39</xdr:row>
      <xdr:rowOff>171937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B4D1997-9F7C-4CDB-9507-F50BE93CA7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561975</xdr:colOff>
      <xdr:row>5</xdr:row>
      <xdr:rowOff>38100</xdr:rowOff>
    </xdr:from>
    <xdr:to>
      <xdr:col>19</xdr:col>
      <xdr:colOff>103575</xdr:colOff>
      <xdr:row>14</xdr:row>
      <xdr:rowOff>264645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D310CA9-4A3A-437E-9601-0D42FC6A09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476250</xdr:colOff>
      <xdr:row>15</xdr:row>
      <xdr:rowOff>85725</xdr:rowOff>
    </xdr:from>
    <xdr:to>
      <xdr:col>19</xdr:col>
      <xdr:colOff>94049</xdr:colOff>
      <xdr:row>25</xdr:row>
      <xdr:rowOff>66675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4377666-5F1F-4204-82F2-5665A9AF43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542925</xdr:colOff>
      <xdr:row>26</xdr:row>
      <xdr:rowOff>123825</xdr:rowOff>
    </xdr:from>
    <xdr:to>
      <xdr:col>19</xdr:col>
      <xdr:colOff>81537</xdr:colOff>
      <xdr:row>35</xdr:row>
      <xdr:rowOff>78291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C58C7289-27E1-4D23-BDCD-74C81FC3EB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29</xdr:row>
      <xdr:rowOff>0</xdr:rowOff>
    </xdr:from>
    <xdr:to>
      <xdr:col>18</xdr:col>
      <xdr:colOff>140603</xdr:colOff>
      <xdr:row>38</xdr:row>
      <xdr:rowOff>53014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B2BECD8-67E6-4D6E-B2F8-75B539E81F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190500</xdr:colOff>
      <xdr:row>29</xdr:row>
      <xdr:rowOff>9525</xdr:rowOff>
    </xdr:from>
    <xdr:to>
      <xdr:col>21</xdr:col>
      <xdr:colOff>331103</xdr:colOff>
      <xdr:row>38</xdr:row>
      <xdr:rowOff>62539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1314796-24E8-434C-9B77-4512985EDB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142875</xdr:colOff>
      <xdr:row>39</xdr:row>
      <xdr:rowOff>114300</xdr:rowOff>
    </xdr:from>
    <xdr:to>
      <xdr:col>18</xdr:col>
      <xdr:colOff>283478</xdr:colOff>
      <xdr:row>48</xdr:row>
      <xdr:rowOff>129214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B7D9900D-744E-4544-B5FD-1A48588AE8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238125</xdr:colOff>
      <xdr:row>39</xdr:row>
      <xdr:rowOff>133350</xdr:rowOff>
    </xdr:from>
    <xdr:to>
      <xdr:col>21</xdr:col>
      <xdr:colOff>378728</xdr:colOff>
      <xdr:row>48</xdr:row>
      <xdr:rowOff>148264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4D2257A-AF8C-4026-9D72-7DA92AF74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57150</xdr:colOff>
      <xdr:row>51</xdr:row>
      <xdr:rowOff>133350</xdr:rowOff>
    </xdr:from>
    <xdr:to>
      <xdr:col>15</xdr:col>
      <xdr:colOff>258334</xdr:colOff>
      <xdr:row>60</xdr:row>
      <xdr:rowOff>56892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C4B281B-AB97-4E3C-B645-CC146C5518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zioneInformatica/Statistica/Statistica_interni/Dati_Pubblicazioni_Aree_Tematiche_Altro/Bollettino-trimestrale/2021_Trim2_Dati_luglio/Imprese/Imprese_Abruzzo_luglio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zioneInformatica/Statistica/Statistica_interni/Dati_Pubblicazioni_Aree_Tematiche_Altro/Bollettino-trimestrale/2021_Trim2_Dati_luglio/Imprese/Localizazioni_Abruzzo_luglo_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zioneInformatica/Statistica/Statistica_interni/Dati_Pubblicazioni_Aree_Tematiche_Altro/Bollettino-trimestrale/2021_Trim1_Dati_07maggio/Imprese/Localizazioni_Abruzzo_aprile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di_Abruzzo_prov_21_1T"/>
      <sheetName val="Sedi_Abruzzo_prov_21_2T"/>
      <sheetName val="Tab variazione"/>
      <sheetName val="Sedi_Abruzzo_sett_21_1T"/>
      <sheetName val="Sedi_Abruzzo_sett_21_2T"/>
      <sheetName val="Tab settore"/>
      <sheetName val="Sedi_regioni_21_1T"/>
      <sheetName val="Sedi_regioni_21_2T"/>
      <sheetName val="Variazione atti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7">
          <cell r="B27" t="str">
            <v>Puglia</v>
          </cell>
          <cell r="C27">
            <v>0.91167883654727433</v>
          </cell>
        </row>
        <row r="28">
          <cell r="B28" t="str">
            <v>Lombardia</v>
          </cell>
          <cell r="C28">
            <v>0.88353018574423747</v>
          </cell>
        </row>
        <row r="29">
          <cell r="B29" t="str">
            <v>Trentino - A. Adige</v>
          </cell>
          <cell r="C29">
            <v>0.86533102578393128</v>
          </cell>
        </row>
        <row r="30">
          <cell r="B30" t="str">
            <v>Sicilia</v>
          </cell>
          <cell r="C30">
            <v>0.86109921788363186</v>
          </cell>
        </row>
        <row r="31">
          <cell r="B31" t="str">
            <v>Calabria</v>
          </cell>
          <cell r="C31">
            <v>0.83139155559698008</v>
          </cell>
        </row>
        <row r="32">
          <cell r="B32" t="str">
            <v>Valle D'aosta</v>
          </cell>
          <cell r="C32">
            <v>0.82842415316642126</v>
          </cell>
        </row>
        <row r="33">
          <cell r="B33" t="str">
            <v>Campania</v>
          </cell>
          <cell r="C33">
            <v>0.82566784905509127</v>
          </cell>
        </row>
        <row r="34">
          <cell r="B34" t="str">
            <v>Abruzzo</v>
          </cell>
          <cell r="C34">
            <v>0.81634265844792164</v>
          </cell>
        </row>
        <row r="35">
          <cell r="B35" t="str">
            <v>Sardegna</v>
          </cell>
          <cell r="C35">
            <v>0.79400456900874805</v>
          </cell>
        </row>
        <row r="36">
          <cell r="B36" t="str">
            <v>Piemonte</v>
          </cell>
          <cell r="C36">
            <v>0.79356076095301165</v>
          </cell>
        </row>
        <row r="37">
          <cell r="B37" t="str">
            <v>Marche</v>
          </cell>
          <cell r="C37">
            <v>0.7837173938472336</v>
          </cell>
        </row>
        <row r="38">
          <cell r="B38" t="str">
            <v>Basilicata</v>
          </cell>
          <cell r="C38">
            <v>0.72264996878606158</v>
          </cell>
        </row>
        <row r="39">
          <cell r="B39" t="str">
            <v>Emilia Romagna</v>
          </cell>
          <cell r="C39">
            <v>0.69702461863766796</v>
          </cell>
        </row>
        <row r="40">
          <cell r="B40" t="str">
            <v>Liguria</v>
          </cell>
          <cell r="C40">
            <v>0.66109231655611533</v>
          </cell>
        </row>
        <row r="41">
          <cell r="B41" t="str">
            <v>Italia</v>
          </cell>
          <cell r="C41">
            <v>0.60989548283473305</v>
          </cell>
        </row>
        <row r="42">
          <cell r="B42" t="str">
            <v>Umbria</v>
          </cell>
          <cell r="C42">
            <v>0.58694425283752427</v>
          </cell>
        </row>
        <row r="43">
          <cell r="B43" t="str">
            <v>Molise</v>
          </cell>
          <cell r="C43">
            <v>0.5857189865087199</v>
          </cell>
        </row>
        <row r="44">
          <cell r="B44" t="str">
            <v>Veneto</v>
          </cell>
          <cell r="C44">
            <v>0.56757408304603552</v>
          </cell>
        </row>
        <row r="45">
          <cell r="B45" t="str">
            <v>Friuli-Venezia G.</v>
          </cell>
          <cell r="C45">
            <v>4.1874151199637846E-2</v>
          </cell>
        </row>
        <row r="46">
          <cell r="B46" t="str">
            <v>Toscana</v>
          </cell>
          <cell r="C46">
            <v>-5.7656464517012937E-2</v>
          </cell>
        </row>
        <row r="47">
          <cell r="B47" t="str">
            <v>Lazio</v>
          </cell>
          <cell r="C47">
            <v>-0.34510358097359528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liz_prov_20_2T"/>
      <sheetName val="Localiz_prov_21_1T"/>
      <sheetName val="Localiz_prov_21_2T"/>
      <sheetName val="Variaz_province"/>
      <sheetName val="Localiz_sett_20_2T"/>
      <sheetName val="Localiz_sett_21_2T"/>
      <sheetName val="Variaz x settore"/>
      <sheetName val="Localiz_classe_addetti_20_2T"/>
      <sheetName val="Localiz_classe_addetti_21_2T"/>
      <sheetName val="t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4">
          <cell r="L14" t="str">
            <v>Dipendenti</v>
          </cell>
          <cell r="M14" t="str">
            <v>Indipendenti</v>
          </cell>
        </row>
        <row r="16">
          <cell r="H16" t="str">
            <v>Fino a 9 addetti</v>
          </cell>
          <cell r="L16">
            <v>86885</v>
          </cell>
          <cell r="M16">
            <v>88703</v>
          </cell>
        </row>
        <row r="17">
          <cell r="H17" t="str">
            <v>da 10 a 49 addetti</v>
          </cell>
          <cell r="L17">
            <v>72016</v>
          </cell>
          <cell r="M17">
            <v>1891</v>
          </cell>
        </row>
        <row r="22">
          <cell r="H22" t="str">
            <v>50 addetti e oltre</v>
          </cell>
          <cell r="L22">
            <v>128016</v>
          </cell>
          <cell r="M22">
            <v>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liz_prov_19_4T"/>
      <sheetName val="Localiz_prov_20_3T"/>
      <sheetName val="Localiz_prov_20_4T"/>
      <sheetName val="Variaz_province"/>
      <sheetName val="Localiz_sett_19_4T"/>
      <sheetName val="Localiz_sett_20_4T"/>
      <sheetName val="Variaz x settore"/>
      <sheetName val="Localiz_classe_addetti_19_4T"/>
      <sheetName val="Localiz_classe_addetti_20_4T"/>
      <sheetName val="tab"/>
    </sheetNames>
    <sheetDataSet>
      <sheetData sheetId="0"/>
      <sheetData sheetId="1"/>
      <sheetData sheetId="2"/>
      <sheetData sheetId="3">
        <row r="28">
          <cell r="L28" t="str">
            <v>Dipendenti</v>
          </cell>
          <cell r="M28" t="str">
            <v>Indipendenti</v>
          </cell>
        </row>
        <row r="31">
          <cell r="L31">
            <v>56940</v>
          </cell>
          <cell r="M31">
            <v>19591</v>
          </cell>
        </row>
        <row r="32">
          <cell r="L32">
            <v>77294</v>
          </cell>
          <cell r="M32">
            <v>22310</v>
          </cell>
        </row>
        <row r="33">
          <cell r="L33">
            <v>67168</v>
          </cell>
          <cell r="M33">
            <v>22537</v>
          </cell>
        </row>
        <row r="34">
          <cell r="L34">
            <v>96859</v>
          </cell>
          <cell r="M34">
            <v>26874</v>
          </cell>
        </row>
        <row r="54">
          <cell r="D54" t="str">
            <v xml:space="preserve"> Addetti totali UL</v>
          </cell>
          <cell r="E54" t="str">
            <v>Addetti dipendenti UL</v>
          </cell>
          <cell r="F54" t="str">
            <v>Addetti indipendenti UL</v>
          </cell>
        </row>
        <row r="55">
          <cell r="A55" t="str">
            <v>L'Aquila</v>
          </cell>
          <cell r="D55">
            <v>1.0243548280641541</v>
          </cell>
          <cell r="E55">
            <v>1.4846632327517066</v>
          </cell>
          <cell r="F55">
            <v>-0.2901058631921824</v>
          </cell>
        </row>
        <row r="56">
          <cell r="A56" t="str">
            <v>Teramo</v>
          </cell>
          <cell r="D56">
            <v>2.4964498137438516</v>
          </cell>
          <cell r="E56">
            <v>3.2569199529763817</v>
          </cell>
          <cell r="F56">
            <v>-5.3758623779231247E-2</v>
          </cell>
        </row>
        <row r="57">
          <cell r="A57" t="str">
            <v>Pescara</v>
          </cell>
          <cell r="D57">
            <v>0.54134630472305034</v>
          </cell>
          <cell r="E57">
            <v>0.79534199705873532</v>
          </cell>
          <cell r="F57">
            <v>-0.20811193765497699</v>
          </cell>
        </row>
        <row r="58">
          <cell r="A58" t="str">
            <v>Chieti</v>
          </cell>
          <cell r="D58">
            <v>1.5470093887466352</v>
          </cell>
          <cell r="E58">
            <v>2.0008635305763538</v>
          </cell>
          <cell r="F58">
            <v>-5.5784893450853509E-2</v>
          </cell>
        </row>
        <row r="59">
          <cell r="A59" t="str">
            <v>Abruzzo</v>
          </cell>
          <cell r="D59">
            <v>1.450509501227855</v>
          </cell>
          <cell r="E59">
            <v>1.9486601039103091</v>
          </cell>
          <cell r="F59">
            <v>-0.14325864199556007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16"/>
  <sheetViews>
    <sheetView workbookViewId="0">
      <selection activeCell="F22" sqref="F22"/>
    </sheetView>
  </sheetViews>
  <sheetFormatPr defaultRowHeight="15"/>
  <cols>
    <col min="1" max="1" width="14.28515625" customWidth="1"/>
    <col min="2" max="2" width="12.28515625" customWidth="1"/>
    <col min="3" max="3" width="9.7109375" bestFit="1" customWidth="1"/>
    <col min="4" max="4" width="10.7109375" bestFit="1" customWidth="1"/>
    <col min="5" max="5" width="14.7109375" customWidth="1"/>
    <col min="6" max="6" width="12.140625" bestFit="1" customWidth="1"/>
    <col min="7" max="7" width="12.5703125" bestFit="1" customWidth="1"/>
    <col min="8" max="8" width="12.7109375" bestFit="1" customWidth="1"/>
    <col min="9" max="9" width="9.7109375" bestFit="1" customWidth="1"/>
    <col min="11" max="11" width="14.42578125" customWidth="1"/>
    <col min="12" max="12" width="12.42578125" customWidth="1"/>
    <col min="13" max="13" width="9.7109375" bestFit="1" customWidth="1"/>
    <col min="15" max="15" width="11.7109375" customWidth="1"/>
    <col min="16" max="16" width="15.85546875" customWidth="1"/>
    <col min="17" max="19" width="9.7109375" bestFit="1" customWidth="1"/>
  </cols>
  <sheetData>
    <row r="2" spans="1:5">
      <c r="A2" s="12" t="s">
        <v>11</v>
      </c>
    </row>
    <row r="4" spans="1:5">
      <c r="A4" s="13" t="s">
        <v>1</v>
      </c>
      <c r="B4" s="14" t="s">
        <v>12</v>
      </c>
      <c r="C4" s="14"/>
      <c r="D4" s="14"/>
      <c r="E4" s="14"/>
    </row>
    <row r="5" spans="1:5" ht="15.75" thickBot="1">
      <c r="A5" s="15"/>
      <c r="B5" s="16" t="s">
        <v>2</v>
      </c>
      <c r="C5" s="16" t="s">
        <v>3</v>
      </c>
      <c r="D5" s="16" t="s">
        <v>4</v>
      </c>
      <c r="E5" s="16" t="s">
        <v>5</v>
      </c>
    </row>
    <row r="6" spans="1:5">
      <c r="A6" s="17" t="s">
        <v>13</v>
      </c>
      <c r="B6" s="18">
        <v>30276</v>
      </c>
      <c r="C6" s="18">
        <v>25277</v>
      </c>
      <c r="D6" s="18">
        <v>431</v>
      </c>
      <c r="E6" s="18">
        <v>202</v>
      </c>
    </row>
    <row r="7" spans="1:5">
      <c r="A7" s="19" t="s">
        <v>14</v>
      </c>
      <c r="B7" s="20">
        <v>36233</v>
      </c>
      <c r="C7" s="20">
        <v>31187</v>
      </c>
      <c r="D7" s="20">
        <v>463</v>
      </c>
      <c r="E7" s="20">
        <v>227</v>
      </c>
    </row>
    <row r="8" spans="1:5">
      <c r="A8" s="17" t="s">
        <v>15</v>
      </c>
      <c r="B8" s="18">
        <v>37617</v>
      </c>
      <c r="C8" s="18">
        <v>31560</v>
      </c>
      <c r="D8" s="18">
        <v>571</v>
      </c>
      <c r="E8" s="18">
        <v>376</v>
      </c>
    </row>
    <row r="9" spans="1:5">
      <c r="A9" s="19" t="s">
        <v>16</v>
      </c>
      <c r="B9" s="20">
        <v>45046</v>
      </c>
      <c r="C9" s="20">
        <v>39549</v>
      </c>
      <c r="D9" s="20">
        <v>584</v>
      </c>
      <c r="E9" s="20">
        <v>271</v>
      </c>
    </row>
    <row r="10" spans="1:5">
      <c r="A10" s="21" t="s">
        <v>17</v>
      </c>
      <c r="B10" s="22">
        <v>149172</v>
      </c>
      <c r="C10" s="22">
        <v>127573</v>
      </c>
      <c r="D10" s="22">
        <v>2049</v>
      </c>
      <c r="E10" s="22">
        <v>1076</v>
      </c>
    </row>
    <row r="11" spans="1:5">
      <c r="A11" s="23"/>
      <c r="B11" s="14" t="s">
        <v>18</v>
      </c>
      <c r="C11" s="14"/>
      <c r="D11" s="14"/>
      <c r="E11" s="14"/>
    </row>
    <row r="12" spans="1:5">
      <c r="A12" s="17" t="s">
        <v>13</v>
      </c>
      <c r="B12" s="18">
        <v>226</v>
      </c>
      <c r="C12" s="18">
        <v>212</v>
      </c>
      <c r="D12" s="18">
        <v>-45</v>
      </c>
      <c r="E12" s="18">
        <v>-284</v>
      </c>
    </row>
    <row r="13" spans="1:5">
      <c r="A13" s="19" t="s">
        <v>14</v>
      </c>
      <c r="B13" s="20">
        <v>237</v>
      </c>
      <c r="C13" s="20">
        <v>299</v>
      </c>
      <c r="D13" s="20">
        <v>-113</v>
      </c>
      <c r="E13" s="20">
        <v>-408</v>
      </c>
    </row>
    <row r="14" spans="1:5">
      <c r="A14" s="17" t="s">
        <v>15</v>
      </c>
      <c r="B14" s="18">
        <v>196</v>
      </c>
      <c r="C14" s="18">
        <v>208</v>
      </c>
      <c r="D14" s="18">
        <v>-60</v>
      </c>
      <c r="E14" s="18">
        <v>-235</v>
      </c>
    </row>
    <row r="15" spans="1:5">
      <c r="A15" s="19" t="s">
        <v>16</v>
      </c>
      <c r="B15" s="20">
        <v>317</v>
      </c>
      <c r="C15" s="20">
        <v>314</v>
      </c>
      <c r="D15" s="20">
        <v>-132</v>
      </c>
      <c r="E15" s="20">
        <v>-569</v>
      </c>
    </row>
    <row r="16" spans="1:5">
      <c r="A16" s="21" t="s">
        <v>17</v>
      </c>
      <c r="B16" s="22">
        <v>976</v>
      </c>
      <c r="C16" s="22">
        <v>1033</v>
      </c>
      <c r="D16" s="22">
        <v>-350</v>
      </c>
      <c r="E16" s="22">
        <v>-1496</v>
      </c>
    </row>
  </sheetData>
  <mergeCells count="3">
    <mergeCell ref="A4:A5"/>
    <mergeCell ref="B4:E4"/>
    <mergeCell ref="B11:E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L22"/>
  <sheetViews>
    <sheetView workbookViewId="0">
      <selection activeCell="I8" sqref="I8"/>
    </sheetView>
  </sheetViews>
  <sheetFormatPr defaultRowHeight="15"/>
  <cols>
    <col min="1" max="1" width="36.28515625" customWidth="1"/>
    <col min="6" max="6" width="14.28515625" customWidth="1"/>
  </cols>
  <sheetData>
    <row r="2" spans="1:12">
      <c r="A2" s="12" t="s">
        <v>42</v>
      </c>
    </row>
    <row r="3" spans="1:12">
      <c r="A3" s="12"/>
    </row>
    <row r="4" spans="1:12" ht="15.75" thickBot="1">
      <c r="A4" s="28" t="s">
        <v>19</v>
      </c>
      <c r="B4" s="29" t="s">
        <v>2</v>
      </c>
      <c r="C4" s="29" t="s">
        <v>3</v>
      </c>
      <c r="D4" s="29" t="s">
        <v>4</v>
      </c>
      <c r="E4" s="29" t="s">
        <v>5</v>
      </c>
      <c r="H4" s="26"/>
      <c r="I4" s="26"/>
      <c r="J4" s="26"/>
      <c r="K4" s="26"/>
      <c r="L4" s="26"/>
    </row>
    <row r="5" spans="1:12">
      <c r="A5" s="30" t="s">
        <v>43</v>
      </c>
      <c r="B5" s="24">
        <v>26600</v>
      </c>
      <c r="C5" s="24">
        <v>26396</v>
      </c>
      <c r="D5" s="24">
        <v>279</v>
      </c>
      <c r="E5" s="24">
        <v>120</v>
      </c>
    </row>
    <row r="6" spans="1:12">
      <c r="A6" s="31" t="s">
        <v>44</v>
      </c>
      <c r="B6" s="32">
        <v>13394</v>
      </c>
      <c r="C6" s="32">
        <v>11446</v>
      </c>
      <c r="D6" s="32">
        <v>83</v>
      </c>
      <c r="E6" s="32">
        <v>103</v>
      </c>
    </row>
    <row r="7" spans="1:12">
      <c r="A7" s="33" t="s">
        <v>45</v>
      </c>
      <c r="B7" s="24">
        <v>19388</v>
      </c>
      <c r="C7" s="24">
        <v>17246</v>
      </c>
      <c r="D7" s="24">
        <v>205</v>
      </c>
      <c r="E7" s="24">
        <v>167</v>
      </c>
    </row>
    <row r="8" spans="1:12" ht="22.5">
      <c r="A8" s="31" t="s">
        <v>46</v>
      </c>
      <c r="B8" s="32">
        <v>34622</v>
      </c>
      <c r="C8" s="32">
        <v>31618</v>
      </c>
      <c r="D8" s="32">
        <v>305</v>
      </c>
      <c r="E8" s="32">
        <v>294</v>
      </c>
    </row>
    <row r="9" spans="1:12">
      <c r="A9" s="33" t="s">
        <v>47</v>
      </c>
      <c r="B9" s="24">
        <v>2904</v>
      </c>
      <c r="C9" s="24">
        <v>2549</v>
      </c>
      <c r="D9" s="24">
        <v>5</v>
      </c>
      <c r="E9" s="24">
        <v>29</v>
      </c>
    </row>
    <row r="10" spans="1:12">
      <c r="A10" s="31" t="s">
        <v>48</v>
      </c>
      <c r="B10" s="32">
        <v>11747</v>
      </c>
      <c r="C10" s="32">
        <v>10199</v>
      </c>
      <c r="D10" s="32">
        <v>87</v>
      </c>
      <c r="E10" s="32">
        <v>77</v>
      </c>
    </row>
    <row r="11" spans="1:12">
      <c r="A11" s="33" t="s">
        <v>49</v>
      </c>
      <c r="B11" s="24">
        <v>2994</v>
      </c>
      <c r="C11" s="24">
        <v>2689</v>
      </c>
      <c r="D11" s="24">
        <v>37</v>
      </c>
      <c r="E11" s="24">
        <v>21</v>
      </c>
    </row>
    <row r="12" spans="1:12">
      <c r="A12" s="31" t="s">
        <v>50</v>
      </c>
      <c r="B12" s="32">
        <v>2592</v>
      </c>
      <c r="C12" s="32">
        <v>2461</v>
      </c>
      <c r="D12" s="32">
        <v>35</v>
      </c>
      <c r="E12" s="32">
        <v>18</v>
      </c>
    </row>
    <row r="13" spans="1:12">
      <c r="A13" s="33" t="s">
        <v>51</v>
      </c>
      <c r="B13" s="24">
        <v>3688</v>
      </c>
      <c r="C13" s="24">
        <v>3331</v>
      </c>
      <c r="D13" s="24">
        <v>23</v>
      </c>
      <c r="E13" s="24">
        <v>8</v>
      </c>
    </row>
    <row r="14" spans="1:12">
      <c r="A14" s="31" t="s">
        <v>52</v>
      </c>
      <c r="B14" s="32">
        <v>4596</v>
      </c>
      <c r="C14" s="32">
        <v>4156</v>
      </c>
      <c r="D14" s="32">
        <v>92</v>
      </c>
      <c r="E14" s="32">
        <v>35</v>
      </c>
    </row>
    <row r="15" spans="1:12" ht="22.5">
      <c r="A15" s="33" t="s">
        <v>53</v>
      </c>
      <c r="B15" s="24">
        <v>4920</v>
      </c>
      <c r="C15" s="24">
        <v>4524</v>
      </c>
      <c r="D15" s="24">
        <v>82</v>
      </c>
      <c r="E15" s="24">
        <v>50</v>
      </c>
    </row>
    <row r="16" spans="1:12" ht="22.5">
      <c r="A16" s="31" t="s">
        <v>54</v>
      </c>
      <c r="B16" s="32">
        <v>2388</v>
      </c>
      <c r="C16" s="32">
        <v>2146</v>
      </c>
      <c r="D16" s="32">
        <v>33</v>
      </c>
      <c r="E16" s="32">
        <v>11</v>
      </c>
    </row>
    <row r="17" spans="1:12">
      <c r="A17" s="33" t="s">
        <v>55</v>
      </c>
      <c r="B17" s="24">
        <v>6777</v>
      </c>
      <c r="C17" s="24">
        <v>6499</v>
      </c>
      <c r="D17" s="24">
        <v>65</v>
      </c>
      <c r="E17" s="24">
        <v>61</v>
      </c>
    </row>
    <row r="18" spans="1:12">
      <c r="A18" s="31" t="s">
        <v>56</v>
      </c>
      <c r="B18" s="32">
        <v>10000</v>
      </c>
      <c r="C18" s="32">
        <v>45</v>
      </c>
      <c r="D18" s="32">
        <v>703</v>
      </c>
      <c r="E18" s="32">
        <v>68</v>
      </c>
    </row>
    <row r="19" spans="1:12">
      <c r="A19" s="33" t="s">
        <v>57</v>
      </c>
      <c r="B19" s="24">
        <v>2562</v>
      </c>
      <c r="C19" s="24">
        <v>2268</v>
      </c>
      <c r="D19" s="24">
        <v>15</v>
      </c>
      <c r="E19" s="24">
        <v>14</v>
      </c>
    </row>
    <row r="20" spans="1:12">
      <c r="A20" s="34" t="s">
        <v>41</v>
      </c>
      <c r="B20" s="35">
        <v>149172</v>
      </c>
      <c r="C20" s="35">
        <v>127573</v>
      </c>
      <c r="D20" s="35">
        <v>2049</v>
      </c>
      <c r="E20" s="35">
        <v>1076</v>
      </c>
    </row>
    <row r="21" spans="1:12">
      <c r="B21" s="26"/>
      <c r="C21" s="26"/>
      <c r="D21" s="26"/>
      <c r="E21" s="26"/>
      <c r="F21" s="26"/>
      <c r="H21" s="26"/>
      <c r="I21" s="26"/>
      <c r="J21" s="26"/>
      <c r="K21" s="26"/>
      <c r="L21" s="26"/>
    </row>
    <row r="22" spans="1:12">
      <c r="B22" s="26"/>
      <c r="C22" s="26"/>
      <c r="D22" s="26"/>
      <c r="E22" s="2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G47"/>
  <sheetViews>
    <sheetView topLeftCell="A7" workbookViewId="0">
      <selection activeCell="L16" sqref="L16"/>
    </sheetView>
  </sheetViews>
  <sheetFormatPr defaultRowHeight="15"/>
  <cols>
    <col min="2" max="2" width="24.85546875" bestFit="1" customWidth="1"/>
    <col min="3" max="4" width="11.7109375" bestFit="1" customWidth="1"/>
    <col min="10" max="10" width="11.7109375" bestFit="1" customWidth="1"/>
  </cols>
  <sheetData>
    <row r="1" spans="2:6">
      <c r="C1" t="s">
        <v>58</v>
      </c>
      <c r="D1" t="s">
        <v>59</v>
      </c>
    </row>
    <row r="2" spans="2:6">
      <c r="B2" s="3" t="s">
        <v>60</v>
      </c>
      <c r="C2" s="4" t="s">
        <v>3</v>
      </c>
      <c r="D2" s="4" t="s">
        <v>3</v>
      </c>
    </row>
    <row r="3" spans="2:6">
      <c r="B3" s="5" t="s">
        <v>61</v>
      </c>
      <c r="C3" s="6">
        <v>126540</v>
      </c>
      <c r="D3" s="6">
        <v>127573</v>
      </c>
      <c r="F3" s="36">
        <f>(D3-C3)/C3*100</f>
        <v>0.81634265844792164</v>
      </c>
    </row>
    <row r="4" spans="2:6">
      <c r="B4" s="5" t="s">
        <v>63</v>
      </c>
      <c r="C4" s="6">
        <v>52861</v>
      </c>
      <c r="D4" s="6">
        <v>53243</v>
      </c>
      <c r="F4" s="36">
        <f t="shared" ref="F4:F23" si="0">(D4-C4)/C4*100</f>
        <v>0.72264996878606158</v>
      </c>
    </row>
    <row r="5" spans="2:6">
      <c r="B5" s="5" t="s">
        <v>65</v>
      </c>
      <c r="C5" s="6">
        <v>160935</v>
      </c>
      <c r="D5" s="6">
        <v>162273</v>
      </c>
      <c r="F5" s="36">
        <f t="shared" si="0"/>
        <v>0.83139155559698008</v>
      </c>
    </row>
    <row r="6" spans="2:6">
      <c r="B6" s="5" t="s">
        <v>67</v>
      </c>
      <c r="C6" s="6">
        <v>498990</v>
      </c>
      <c r="D6" s="6">
        <v>503110</v>
      </c>
      <c r="F6" s="36">
        <f t="shared" si="0"/>
        <v>0.82566784905509127</v>
      </c>
    </row>
    <row r="7" spans="2:6">
      <c r="B7" s="5" t="s">
        <v>69</v>
      </c>
      <c r="C7" s="6">
        <v>397260</v>
      </c>
      <c r="D7" s="6">
        <v>400029</v>
      </c>
      <c r="F7" s="36">
        <f t="shared" si="0"/>
        <v>0.69702461863766796</v>
      </c>
    </row>
    <row r="8" spans="2:6">
      <c r="B8" s="5" t="s">
        <v>70</v>
      </c>
      <c r="C8" s="6">
        <v>88360</v>
      </c>
      <c r="D8" s="6">
        <v>88397</v>
      </c>
      <c r="F8" s="36">
        <f t="shared" si="0"/>
        <v>4.1874151199637846E-2</v>
      </c>
    </row>
    <row r="9" spans="2:6">
      <c r="B9" s="5" t="s">
        <v>72</v>
      </c>
      <c r="C9" s="6">
        <v>501009</v>
      </c>
      <c r="D9" s="6">
        <v>499280</v>
      </c>
      <c r="F9" s="36">
        <f t="shared" si="0"/>
        <v>-0.34510358097359528</v>
      </c>
    </row>
    <row r="10" spans="2:6">
      <c r="B10" s="5" t="s">
        <v>74</v>
      </c>
      <c r="C10" s="6">
        <v>135382</v>
      </c>
      <c r="D10" s="6">
        <v>136277</v>
      </c>
      <c r="F10" s="36">
        <f t="shared" si="0"/>
        <v>0.66109231655611533</v>
      </c>
    </row>
    <row r="11" spans="2:6">
      <c r="B11" s="5" t="s">
        <v>76</v>
      </c>
      <c r="C11" s="6">
        <v>813215</v>
      </c>
      <c r="D11" s="6">
        <v>820400</v>
      </c>
      <c r="F11" s="36">
        <f t="shared" si="0"/>
        <v>0.88353018574423747</v>
      </c>
    </row>
    <row r="12" spans="2:6">
      <c r="B12" s="5" t="s">
        <v>78</v>
      </c>
      <c r="C12" s="6">
        <v>145333</v>
      </c>
      <c r="D12" s="6">
        <v>146472</v>
      </c>
      <c r="F12" s="36">
        <f t="shared" si="0"/>
        <v>0.7837173938472336</v>
      </c>
    </row>
    <row r="13" spans="2:6">
      <c r="B13" s="5" t="s">
        <v>80</v>
      </c>
      <c r="C13" s="6">
        <v>30390</v>
      </c>
      <c r="D13" s="6">
        <v>30568</v>
      </c>
      <c r="F13" s="36">
        <f t="shared" si="0"/>
        <v>0.5857189865087199</v>
      </c>
    </row>
    <row r="14" spans="2:6">
      <c r="B14" s="5" t="s">
        <v>82</v>
      </c>
      <c r="C14" s="6">
        <v>379051</v>
      </c>
      <c r="D14" s="6">
        <v>382059</v>
      </c>
      <c r="F14" s="36">
        <f t="shared" si="0"/>
        <v>0.79356076095301165</v>
      </c>
    </row>
    <row r="15" spans="2:6">
      <c r="B15" s="5" t="s">
        <v>84</v>
      </c>
      <c r="C15" s="6">
        <v>329502</v>
      </c>
      <c r="D15" s="6">
        <v>332506</v>
      </c>
      <c r="F15" s="36">
        <f t="shared" si="0"/>
        <v>0.91167883654727433</v>
      </c>
    </row>
    <row r="16" spans="2:6">
      <c r="B16" s="5" t="s">
        <v>86</v>
      </c>
      <c r="C16" s="6">
        <v>143576</v>
      </c>
      <c r="D16" s="6">
        <v>144716</v>
      </c>
      <c r="F16" s="36">
        <f t="shared" si="0"/>
        <v>0.79400456900874805</v>
      </c>
    </row>
    <row r="17" spans="2:7">
      <c r="B17" s="5" t="s">
        <v>88</v>
      </c>
      <c r="C17" s="6">
        <v>376031</v>
      </c>
      <c r="D17" s="6">
        <v>379269</v>
      </c>
      <c r="F17" s="36">
        <f t="shared" si="0"/>
        <v>0.86109921788363186</v>
      </c>
    </row>
    <row r="18" spans="2:7">
      <c r="B18" s="5" t="s">
        <v>90</v>
      </c>
      <c r="C18" s="6">
        <v>350351</v>
      </c>
      <c r="D18" s="6">
        <v>350149</v>
      </c>
      <c r="F18" s="36">
        <f t="shared" si="0"/>
        <v>-5.7656464517012937E-2</v>
      </c>
    </row>
    <row r="19" spans="2:7">
      <c r="B19" s="5" t="s">
        <v>91</v>
      </c>
      <c r="C19" s="6">
        <v>102273</v>
      </c>
      <c r="D19" s="6">
        <v>103158</v>
      </c>
      <c r="F19" s="36">
        <f t="shared" si="0"/>
        <v>0.86533102578393128</v>
      </c>
    </row>
    <row r="20" spans="2:7">
      <c r="B20" s="5" t="s">
        <v>93</v>
      </c>
      <c r="C20" s="6">
        <v>79735</v>
      </c>
      <c r="D20" s="6">
        <v>80203</v>
      </c>
      <c r="F20" s="36">
        <f t="shared" si="0"/>
        <v>0.58694425283752427</v>
      </c>
    </row>
    <row r="21" spans="2:7">
      <c r="B21" s="5" t="s">
        <v>95</v>
      </c>
      <c r="C21" s="6">
        <v>10864</v>
      </c>
      <c r="D21" s="6">
        <v>10954</v>
      </c>
      <c r="F21" s="36">
        <f t="shared" si="0"/>
        <v>0.82842415316642126</v>
      </c>
    </row>
    <row r="22" spans="2:7">
      <c r="B22" s="5" t="s">
        <v>97</v>
      </c>
      <c r="C22" s="6">
        <v>427257</v>
      </c>
      <c r="D22" s="6">
        <v>429682</v>
      </c>
      <c r="F22" s="36">
        <f t="shared" si="0"/>
        <v>0.56757408304603552</v>
      </c>
    </row>
    <row r="23" spans="2:7">
      <c r="B23" s="8" t="s">
        <v>10</v>
      </c>
      <c r="C23" s="10">
        <v>5148915</v>
      </c>
      <c r="D23" s="10">
        <v>5180318</v>
      </c>
      <c r="F23" s="36">
        <f t="shared" si="0"/>
        <v>0.60989548283473305</v>
      </c>
    </row>
    <row r="26" spans="2:7">
      <c r="C26" t="s">
        <v>99</v>
      </c>
    </row>
    <row r="27" spans="2:7">
      <c r="B27" t="s">
        <v>83</v>
      </c>
      <c r="C27" s="36">
        <v>0.91167883654727433</v>
      </c>
      <c r="G27" s="37" t="s">
        <v>100</v>
      </c>
    </row>
    <row r="28" spans="2:7">
      <c r="B28" t="s">
        <v>75</v>
      </c>
      <c r="C28" s="36">
        <v>0.88353018574423747</v>
      </c>
    </row>
    <row r="29" spans="2:7">
      <c r="B29" t="s">
        <v>101</v>
      </c>
      <c r="C29" s="36">
        <v>0.86533102578393128</v>
      </c>
    </row>
    <row r="30" spans="2:7">
      <c r="B30" t="s">
        <v>87</v>
      </c>
      <c r="C30" s="36">
        <v>0.86109921788363186</v>
      </c>
    </row>
    <row r="31" spans="2:7">
      <c r="B31" t="s">
        <v>64</v>
      </c>
      <c r="C31" s="36">
        <v>0.83139155559698008</v>
      </c>
    </row>
    <row r="32" spans="2:7">
      <c r="B32" t="s">
        <v>94</v>
      </c>
      <c r="C32" s="36">
        <v>0.82842415316642126</v>
      </c>
    </row>
    <row r="33" spans="2:3">
      <c r="B33" t="s">
        <v>66</v>
      </c>
      <c r="C33" s="36">
        <v>0.82566784905509127</v>
      </c>
    </row>
    <row r="34" spans="2:3">
      <c r="B34" t="s">
        <v>17</v>
      </c>
      <c r="C34" s="36">
        <v>0.81634265844792164</v>
      </c>
    </row>
    <row r="35" spans="2:3">
      <c r="B35" t="s">
        <v>85</v>
      </c>
      <c r="C35" s="36">
        <v>0.79400456900874805</v>
      </c>
    </row>
    <row r="36" spans="2:3">
      <c r="B36" t="s">
        <v>81</v>
      </c>
      <c r="C36" s="36">
        <v>0.79356076095301165</v>
      </c>
    </row>
    <row r="37" spans="2:3">
      <c r="B37" t="s">
        <v>77</v>
      </c>
      <c r="C37" s="36">
        <v>0.7837173938472336</v>
      </c>
    </row>
    <row r="38" spans="2:3">
      <c r="B38" t="s">
        <v>62</v>
      </c>
      <c r="C38" s="36">
        <v>0.72264996878606158</v>
      </c>
    </row>
    <row r="39" spans="2:3">
      <c r="B39" t="s">
        <v>68</v>
      </c>
      <c r="C39" s="36">
        <v>0.69702461863766796</v>
      </c>
    </row>
    <row r="40" spans="2:3">
      <c r="B40" t="s">
        <v>73</v>
      </c>
      <c r="C40" s="36">
        <v>0.66109231655611533</v>
      </c>
    </row>
    <row r="41" spans="2:3">
      <c r="B41" t="s">
        <v>98</v>
      </c>
      <c r="C41" s="36">
        <v>0.60989548283473305</v>
      </c>
    </row>
    <row r="42" spans="2:3">
      <c r="B42" t="s">
        <v>92</v>
      </c>
      <c r="C42" s="36">
        <v>0.58694425283752427</v>
      </c>
    </row>
    <row r="43" spans="2:3">
      <c r="B43" t="s">
        <v>79</v>
      </c>
      <c r="C43" s="36">
        <v>0.5857189865087199</v>
      </c>
    </row>
    <row r="44" spans="2:3">
      <c r="B44" t="s">
        <v>96</v>
      </c>
      <c r="C44" s="36">
        <v>0.56757408304603552</v>
      </c>
    </row>
    <row r="45" spans="2:3">
      <c r="B45" t="s">
        <v>102</v>
      </c>
      <c r="C45" s="36">
        <v>4.1874151199637846E-2</v>
      </c>
    </row>
    <row r="46" spans="2:3">
      <c r="B46" t="s">
        <v>89</v>
      </c>
      <c r="C46" s="36">
        <v>-5.7656464517012937E-2</v>
      </c>
    </row>
    <row r="47" spans="2:3">
      <c r="B47" t="s">
        <v>71</v>
      </c>
      <c r="C47" s="36">
        <v>-0.34510358097359528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0"/>
  <sheetViews>
    <sheetView topLeftCell="A4" zoomScaleNormal="100" workbookViewId="0">
      <selection activeCell="M27" sqref="M27"/>
    </sheetView>
  </sheetViews>
  <sheetFormatPr defaultRowHeight="15"/>
  <cols>
    <col min="1" max="1" width="17.85546875" bestFit="1" customWidth="1"/>
    <col min="2" max="2" width="27.5703125" bestFit="1" customWidth="1"/>
    <col min="3" max="3" width="9.7109375" bestFit="1" customWidth="1"/>
    <col min="4" max="4" width="12.85546875" customWidth="1"/>
    <col min="5" max="5" width="13.42578125" customWidth="1"/>
    <col min="6" max="6" width="15.85546875" customWidth="1"/>
    <col min="8" max="8" width="14.28515625" bestFit="1" customWidth="1"/>
  </cols>
  <sheetData>
    <row r="1" spans="1:15" ht="15.75" thickBot="1">
      <c r="A1" s="1" t="s">
        <v>103</v>
      </c>
      <c r="B1" s="2" t="s">
        <v>104</v>
      </c>
      <c r="H1" s="38" t="s">
        <v>105</v>
      </c>
    </row>
    <row r="2" spans="1:15" ht="45.75" thickBot="1">
      <c r="A2" s="3" t="s">
        <v>106</v>
      </c>
      <c r="B2" s="4" t="s">
        <v>2</v>
      </c>
      <c r="C2" s="4" t="s">
        <v>3</v>
      </c>
      <c r="D2" s="4" t="s">
        <v>107</v>
      </c>
      <c r="E2" s="4" t="s">
        <v>108</v>
      </c>
      <c r="F2" s="4" t="s">
        <v>109</v>
      </c>
      <c r="H2" s="39" t="s">
        <v>110</v>
      </c>
      <c r="I2" s="39" t="s">
        <v>111</v>
      </c>
      <c r="J2" s="39" t="s">
        <v>112</v>
      </c>
      <c r="K2" s="39" t="s">
        <v>113</v>
      </c>
      <c r="L2" s="39" t="s">
        <v>114</v>
      </c>
      <c r="M2" s="39" t="s">
        <v>115</v>
      </c>
    </row>
    <row r="3" spans="1:15">
      <c r="A3" s="5" t="s">
        <v>116</v>
      </c>
      <c r="B3" s="6">
        <v>38349</v>
      </c>
      <c r="C3" s="6">
        <v>27585</v>
      </c>
      <c r="D3" s="6">
        <v>1303</v>
      </c>
      <c r="E3" s="6">
        <v>1297</v>
      </c>
      <c r="F3" s="7">
        <v>6</v>
      </c>
      <c r="H3" s="40" t="s">
        <v>117</v>
      </c>
      <c r="I3" s="41">
        <f>SUM(B3:B6)</f>
        <v>163194</v>
      </c>
      <c r="J3" s="41">
        <f>SUM(C3:C6)</f>
        <v>141017</v>
      </c>
      <c r="K3" s="41">
        <f>SUM(D3:D6)</f>
        <v>182807</v>
      </c>
      <c r="L3" s="41">
        <f>SUM(E3:E6)</f>
        <v>95690</v>
      </c>
      <c r="M3" s="41">
        <f>SUM(F3:F6)</f>
        <v>87117</v>
      </c>
    </row>
    <row r="4" spans="1:15">
      <c r="A4" s="5" t="s">
        <v>118</v>
      </c>
      <c r="B4" s="6">
        <v>73312</v>
      </c>
      <c r="C4" s="6">
        <v>66924</v>
      </c>
      <c r="D4" s="6">
        <v>57625</v>
      </c>
      <c r="E4" s="6">
        <v>6848</v>
      </c>
      <c r="F4" s="7">
        <v>50777</v>
      </c>
      <c r="H4" s="40" t="s">
        <v>119</v>
      </c>
      <c r="I4" s="41">
        <f>SUM(B7:B8)</f>
        <v>10061</v>
      </c>
      <c r="J4" s="41">
        <f>SUM(C7:C8)</f>
        <v>9055</v>
      </c>
      <c r="K4" s="41">
        <f>SUM(D7:D8)</f>
        <v>85132</v>
      </c>
      <c r="L4" s="41">
        <f>SUM(E7:E8)</f>
        <v>82477</v>
      </c>
      <c r="M4" s="41">
        <f>SUM(F7:F8)</f>
        <v>2655</v>
      </c>
    </row>
    <row r="5" spans="1:15">
      <c r="A5" s="5" t="s">
        <v>120</v>
      </c>
      <c r="B5" s="6">
        <v>42537</v>
      </c>
      <c r="C5" s="6">
        <v>38431</v>
      </c>
      <c r="D5" s="6">
        <v>84924</v>
      </c>
      <c r="E5" s="6">
        <v>53254</v>
      </c>
      <c r="F5" s="7">
        <v>31670</v>
      </c>
      <c r="H5" s="40" t="s">
        <v>121</v>
      </c>
      <c r="I5" s="41">
        <f>SUM(B9:B10)</f>
        <v>2044</v>
      </c>
      <c r="J5" s="41">
        <f>SUM(C9:C10)</f>
        <v>1925</v>
      </c>
      <c r="K5" s="41">
        <f>SUM(D9:D10)</f>
        <v>46480</v>
      </c>
      <c r="L5" s="41">
        <f>SUM(E9:E10)</f>
        <v>46434</v>
      </c>
      <c r="M5" s="41">
        <f>SUM(F9:F10)</f>
        <v>46</v>
      </c>
    </row>
    <row r="6" spans="1:15">
      <c r="A6" s="5" t="s">
        <v>122</v>
      </c>
      <c r="B6" s="6">
        <v>8996</v>
      </c>
      <c r="C6" s="6">
        <v>8077</v>
      </c>
      <c r="D6" s="6">
        <v>38955</v>
      </c>
      <c r="E6" s="6">
        <v>34291</v>
      </c>
      <c r="F6" s="7">
        <v>4664</v>
      </c>
      <c r="H6" s="40" t="s">
        <v>123</v>
      </c>
      <c r="I6" s="41">
        <f>SUM(B11:B12)</f>
        <v>2635</v>
      </c>
      <c r="J6" s="41">
        <f>SUM(C11:C12)</f>
        <v>2620</v>
      </c>
      <c r="K6" s="41">
        <f>SUM(D11:D12)</f>
        <v>78528</v>
      </c>
      <c r="L6" s="41">
        <f>SUM(E11:E12)</f>
        <v>78525</v>
      </c>
      <c r="M6" s="41">
        <f>SUM(F11:F12)</f>
        <v>3</v>
      </c>
    </row>
    <row r="7" spans="1:15">
      <c r="A7" s="5" t="s">
        <v>124</v>
      </c>
      <c r="B7" s="6">
        <v>6544</v>
      </c>
      <c r="C7" s="6">
        <v>5900</v>
      </c>
      <c r="D7" s="6">
        <v>45004</v>
      </c>
      <c r="E7" s="6">
        <v>42790</v>
      </c>
      <c r="F7" s="7">
        <v>2214</v>
      </c>
      <c r="H7" s="42" t="s">
        <v>41</v>
      </c>
      <c r="I7" s="43">
        <f>B13</f>
        <v>177934</v>
      </c>
      <c r="J7" s="43">
        <f t="shared" ref="J7:M7" si="0">C13</f>
        <v>154617</v>
      </c>
      <c r="K7" s="43">
        <f t="shared" si="0"/>
        <v>392947</v>
      </c>
      <c r="L7" s="43">
        <f t="shared" si="0"/>
        <v>303126</v>
      </c>
      <c r="M7" s="43">
        <f t="shared" si="0"/>
        <v>89821</v>
      </c>
    </row>
    <row r="8" spans="1:15">
      <c r="A8" s="5" t="s">
        <v>125</v>
      </c>
      <c r="B8" s="6">
        <v>3517</v>
      </c>
      <c r="C8" s="6">
        <v>3155</v>
      </c>
      <c r="D8" s="6">
        <v>40128</v>
      </c>
      <c r="E8" s="6">
        <v>39687</v>
      </c>
      <c r="F8" s="7">
        <v>441</v>
      </c>
    </row>
    <row r="9" spans="1:15">
      <c r="A9" s="5" t="s">
        <v>126</v>
      </c>
      <c r="B9" s="6">
        <v>1083</v>
      </c>
      <c r="C9" s="6">
        <v>1003</v>
      </c>
      <c r="D9" s="6">
        <v>19607</v>
      </c>
      <c r="E9" s="6">
        <v>19575</v>
      </c>
      <c r="F9" s="7">
        <v>32</v>
      </c>
    </row>
    <row r="10" spans="1:15">
      <c r="A10" s="5" t="s">
        <v>127</v>
      </c>
      <c r="B10" s="6">
        <v>961</v>
      </c>
      <c r="C10" s="6">
        <v>922</v>
      </c>
      <c r="D10" s="6">
        <v>26873</v>
      </c>
      <c r="E10" s="6">
        <v>26859</v>
      </c>
      <c r="F10" s="7">
        <v>14</v>
      </c>
    </row>
    <row r="11" spans="1:15">
      <c r="A11" s="5" t="s">
        <v>128</v>
      </c>
      <c r="B11" s="6">
        <v>494</v>
      </c>
      <c r="C11" s="6">
        <v>486</v>
      </c>
      <c r="D11" s="6">
        <v>14104</v>
      </c>
      <c r="E11" s="6">
        <v>14104</v>
      </c>
      <c r="F11" s="7">
        <v>0</v>
      </c>
    </row>
    <row r="12" spans="1:15">
      <c r="A12" s="5" t="s">
        <v>129</v>
      </c>
      <c r="B12" s="6">
        <v>2141</v>
      </c>
      <c r="C12" s="6">
        <v>2134</v>
      </c>
      <c r="D12" s="6">
        <v>64424</v>
      </c>
      <c r="E12" s="6">
        <v>64421</v>
      </c>
      <c r="F12" s="7">
        <v>3</v>
      </c>
    </row>
    <row r="13" spans="1:15">
      <c r="A13" s="8" t="s">
        <v>10</v>
      </c>
      <c r="B13" s="9">
        <v>177934</v>
      </c>
      <c r="C13" s="9">
        <v>154617</v>
      </c>
      <c r="D13" s="9">
        <v>392947</v>
      </c>
      <c r="E13" s="9">
        <v>303126</v>
      </c>
      <c r="F13" s="9">
        <v>89821</v>
      </c>
      <c r="H13" s="37" t="s">
        <v>130</v>
      </c>
    </row>
    <row r="14" spans="1:15">
      <c r="A14" s="1" t="s">
        <v>0</v>
      </c>
      <c r="B14" s="2" t="s">
        <v>131</v>
      </c>
      <c r="L14" s="44" t="s">
        <v>132</v>
      </c>
      <c r="M14" s="44" t="s">
        <v>133</v>
      </c>
    </row>
    <row r="15" spans="1:15" ht="39" thickBot="1">
      <c r="A15" s="3" t="s">
        <v>106</v>
      </c>
      <c r="B15" s="4" t="s">
        <v>2</v>
      </c>
      <c r="C15" s="4" t="s">
        <v>3</v>
      </c>
      <c r="D15" s="4" t="s">
        <v>107</v>
      </c>
      <c r="E15" s="4" t="s">
        <v>108</v>
      </c>
      <c r="F15" s="4" t="s">
        <v>109</v>
      </c>
      <c r="H15" s="45" t="s">
        <v>110</v>
      </c>
      <c r="I15" s="46" t="s">
        <v>134</v>
      </c>
      <c r="J15" s="45" t="s">
        <v>135</v>
      </c>
      <c r="K15" s="45" t="s">
        <v>136</v>
      </c>
      <c r="L15" s="45" t="s">
        <v>137</v>
      </c>
      <c r="M15" s="45" t="s">
        <v>138</v>
      </c>
      <c r="N15" s="45" t="s">
        <v>139</v>
      </c>
      <c r="O15" s="45" t="s">
        <v>140</v>
      </c>
    </row>
    <row r="16" spans="1:15">
      <c r="A16" s="5" t="s">
        <v>116</v>
      </c>
      <c r="B16" s="6">
        <v>38580</v>
      </c>
      <c r="C16" s="6">
        <v>27786</v>
      </c>
      <c r="D16" s="6">
        <v>398</v>
      </c>
      <c r="E16" s="6">
        <v>393</v>
      </c>
      <c r="F16" s="7">
        <v>5</v>
      </c>
      <c r="H16" s="40" t="s">
        <v>117</v>
      </c>
      <c r="I16" s="47">
        <f>SUM(B16:B19)</f>
        <v>165888</v>
      </c>
      <c r="J16" s="41">
        <f>SUM(C16:C19)</f>
        <v>143710</v>
      </c>
      <c r="K16" s="41">
        <f>SUM(D16:D19)</f>
        <v>175588</v>
      </c>
      <c r="L16" s="41">
        <f>SUM(E16:E19)</f>
        <v>86885</v>
      </c>
      <c r="M16" s="41">
        <f>SUM(F16:F19)</f>
        <v>88703</v>
      </c>
      <c r="N16" s="41">
        <f>J16-J3</f>
        <v>2693</v>
      </c>
      <c r="O16" s="41">
        <f>K16-K3</f>
        <v>-7219</v>
      </c>
    </row>
    <row r="17" spans="1:15">
      <c r="A17" s="5" t="s">
        <v>118</v>
      </c>
      <c r="B17" s="6">
        <v>78948</v>
      </c>
      <c r="C17" s="6">
        <v>72428</v>
      </c>
      <c r="D17" s="6">
        <v>62903</v>
      </c>
      <c r="E17" s="6">
        <v>7637</v>
      </c>
      <c r="F17" s="7">
        <v>55266</v>
      </c>
      <c r="H17" s="48" t="s">
        <v>119</v>
      </c>
      <c r="I17" s="49">
        <f>SUM(B20:B21)</f>
        <v>9118</v>
      </c>
      <c r="J17" s="50">
        <f>SUM(C20:C21)</f>
        <v>8210</v>
      </c>
      <c r="K17" s="50">
        <f t="shared" ref="K17:M17" si="1">SUM(D20:D21)</f>
        <v>73907</v>
      </c>
      <c r="L17" s="50">
        <f t="shared" si="1"/>
        <v>72016</v>
      </c>
      <c r="M17" s="50">
        <f t="shared" si="1"/>
        <v>1891</v>
      </c>
      <c r="N17" s="50">
        <f t="shared" ref="N17:O19" si="2">J17-J4</f>
        <v>-845</v>
      </c>
      <c r="O17" s="50">
        <f t="shared" si="2"/>
        <v>-11225</v>
      </c>
    </row>
    <row r="18" spans="1:15">
      <c r="A18" s="5" t="s">
        <v>120</v>
      </c>
      <c r="B18" s="6">
        <v>40324</v>
      </c>
      <c r="C18" s="6">
        <v>36308</v>
      </c>
      <c r="D18" s="6">
        <v>78550</v>
      </c>
      <c r="E18" s="6">
        <v>48646</v>
      </c>
      <c r="F18" s="7">
        <v>29904</v>
      </c>
      <c r="H18" s="40" t="s">
        <v>121</v>
      </c>
      <c r="I18" s="47">
        <f>SUM(B22:B23)</f>
        <v>2065</v>
      </c>
      <c r="J18" s="41">
        <f>SUM(C22:C23)</f>
        <v>1950</v>
      </c>
      <c r="K18" s="41">
        <f t="shared" ref="K18:M18" si="3">SUM(D22:D23)</f>
        <v>47445</v>
      </c>
      <c r="L18" s="41">
        <f t="shared" si="3"/>
        <v>47404</v>
      </c>
      <c r="M18" s="41">
        <f t="shared" si="3"/>
        <v>41</v>
      </c>
      <c r="N18" s="41">
        <f t="shared" si="2"/>
        <v>25</v>
      </c>
      <c r="O18" s="41">
        <f t="shared" si="2"/>
        <v>965</v>
      </c>
    </row>
    <row r="19" spans="1:15">
      <c r="A19" s="5" t="s">
        <v>122</v>
      </c>
      <c r="B19" s="6">
        <v>8036</v>
      </c>
      <c r="C19" s="6">
        <v>7188</v>
      </c>
      <c r="D19" s="6">
        <v>33737</v>
      </c>
      <c r="E19" s="6">
        <v>30209</v>
      </c>
      <c r="F19" s="7">
        <v>3528</v>
      </c>
      <c r="H19" s="48" t="s">
        <v>123</v>
      </c>
      <c r="I19" s="49">
        <f>SUM(B24:B25)</f>
        <v>2638</v>
      </c>
      <c r="J19" s="50">
        <f>SUM(C24:C25)</f>
        <v>2624</v>
      </c>
      <c r="K19" s="50">
        <f t="shared" ref="K19:M19" si="4">SUM(D24:D25)</f>
        <v>80615</v>
      </c>
      <c r="L19" s="50">
        <f t="shared" si="4"/>
        <v>80612</v>
      </c>
      <c r="M19" s="50">
        <f t="shared" si="4"/>
        <v>3</v>
      </c>
      <c r="N19" s="50">
        <f t="shared" si="2"/>
        <v>4</v>
      </c>
      <c r="O19" s="50">
        <f t="shared" si="2"/>
        <v>2087</v>
      </c>
    </row>
    <row r="20" spans="1:15">
      <c r="A20" s="5" t="s">
        <v>124</v>
      </c>
      <c r="B20" s="6">
        <v>5838</v>
      </c>
      <c r="C20" s="6">
        <v>5254</v>
      </c>
      <c r="D20" s="6">
        <v>38155</v>
      </c>
      <c r="E20" s="6">
        <v>36559</v>
      </c>
      <c r="F20" s="7">
        <v>1596</v>
      </c>
      <c r="H20" s="42" t="s">
        <v>41</v>
      </c>
      <c r="I20" s="51">
        <f>B26</f>
        <v>179709</v>
      </c>
      <c r="J20" s="43">
        <f t="shared" ref="J20:M20" si="5">C26</f>
        <v>156494</v>
      </c>
      <c r="K20" s="43">
        <f t="shared" si="5"/>
        <v>377555</v>
      </c>
      <c r="L20" s="43">
        <f t="shared" si="5"/>
        <v>286917</v>
      </c>
      <c r="M20" s="43">
        <f t="shared" si="5"/>
        <v>90638</v>
      </c>
      <c r="N20" s="43">
        <f>J20-J7</f>
        <v>1877</v>
      </c>
      <c r="O20" s="43">
        <f>K20-K7</f>
        <v>-15392</v>
      </c>
    </row>
    <row r="21" spans="1:15">
      <c r="A21" s="5" t="s">
        <v>125</v>
      </c>
      <c r="B21" s="6">
        <v>3280</v>
      </c>
      <c r="C21" s="6">
        <v>2956</v>
      </c>
      <c r="D21" s="6">
        <v>35752</v>
      </c>
      <c r="E21" s="6">
        <v>35457</v>
      </c>
      <c r="F21" s="7">
        <v>295</v>
      </c>
      <c r="I21" s="26"/>
      <c r="J21" s="26"/>
      <c r="K21" s="26"/>
      <c r="L21" s="26"/>
      <c r="M21" s="26"/>
      <c r="N21" s="26"/>
      <c r="O21" s="26"/>
    </row>
    <row r="22" spans="1:15">
      <c r="A22" s="5" t="s">
        <v>126</v>
      </c>
      <c r="B22" s="6">
        <v>1136</v>
      </c>
      <c r="C22" s="6">
        <v>1061</v>
      </c>
      <c r="D22" s="6">
        <v>20727</v>
      </c>
      <c r="E22" s="6">
        <v>20706</v>
      </c>
      <c r="F22" s="7">
        <v>21</v>
      </c>
      <c r="H22" s="44" t="s">
        <v>141</v>
      </c>
      <c r="I22" s="26"/>
      <c r="J22" s="26"/>
      <c r="K22" s="26"/>
      <c r="L22" s="26">
        <f>L18+L19</f>
        <v>128016</v>
      </c>
      <c r="M22" s="26">
        <f>M18+M19</f>
        <v>44</v>
      </c>
      <c r="N22" s="26"/>
      <c r="O22" s="26"/>
    </row>
    <row r="23" spans="1:15">
      <c r="A23" s="5" t="s">
        <v>127</v>
      </c>
      <c r="B23" s="6">
        <v>929</v>
      </c>
      <c r="C23" s="6">
        <v>889</v>
      </c>
      <c r="D23" s="6">
        <v>26718</v>
      </c>
      <c r="E23" s="6">
        <v>26698</v>
      </c>
      <c r="F23" s="7">
        <v>20</v>
      </c>
    </row>
    <row r="24" spans="1:15">
      <c r="A24" s="5" t="s">
        <v>128</v>
      </c>
      <c r="B24" s="6">
        <v>503</v>
      </c>
      <c r="C24" s="6">
        <v>498</v>
      </c>
      <c r="D24" s="6">
        <v>14594</v>
      </c>
      <c r="E24" s="6">
        <v>14593</v>
      </c>
      <c r="F24" s="7">
        <v>1</v>
      </c>
    </row>
    <row r="25" spans="1:15">
      <c r="A25" s="5" t="s">
        <v>129</v>
      </c>
      <c r="B25" s="6">
        <v>2135</v>
      </c>
      <c r="C25" s="6">
        <v>2126</v>
      </c>
      <c r="D25" s="6">
        <v>66021</v>
      </c>
      <c r="E25" s="6">
        <v>66019</v>
      </c>
      <c r="F25" s="7">
        <v>2</v>
      </c>
    </row>
    <row r="26" spans="1:15">
      <c r="A26" s="8" t="s">
        <v>10</v>
      </c>
      <c r="B26" s="9">
        <v>179709</v>
      </c>
      <c r="C26" s="9">
        <v>156494</v>
      </c>
      <c r="D26" s="9">
        <v>377555</v>
      </c>
      <c r="E26" s="9">
        <v>286917</v>
      </c>
      <c r="F26" s="9">
        <v>90638</v>
      </c>
    </row>
    <row r="28" spans="1:15">
      <c r="A28" s="52" t="s">
        <v>142</v>
      </c>
    </row>
    <row r="29" spans="1:15" ht="27.75" customHeight="1">
      <c r="A29" s="53" t="s">
        <v>106</v>
      </c>
      <c r="B29" s="54" t="s">
        <v>2</v>
      </c>
      <c r="C29" s="54" t="s">
        <v>3</v>
      </c>
      <c r="D29" s="54" t="s">
        <v>107</v>
      </c>
      <c r="E29" s="54" t="s">
        <v>108</v>
      </c>
      <c r="F29" s="54" t="s">
        <v>109</v>
      </c>
    </row>
    <row r="30" spans="1:15">
      <c r="A30" s="55" t="s">
        <v>116</v>
      </c>
      <c r="B30" s="56">
        <f>B16-B3</f>
        <v>231</v>
      </c>
      <c r="C30" s="56">
        <f t="shared" ref="C30:F30" si="6">C16-C3</f>
        <v>201</v>
      </c>
      <c r="D30" s="56">
        <f t="shared" si="6"/>
        <v>-905</v>
      </c>
      <c r="E30" s="56">
        <f t="shared" si="6"/>
        <v>-904</v>
      </c>
      <c r="F30" s="56">
        <f t="shared" si="6"/>
        <v>-1</v>
      </c>
    </row>
    <row r="31" spans="1:15">
      <c r="A31" s="55" t="s">
        <v>118</v>
      </c>
      <c r="B31" s="56">
        <f t="shared" ref="B31:F40" si="7">B17-B4</f>
        <v>5636</v>
      </c>
      <c r="C31" s="56">
        <f t="shared" si="7"/>
        <v>5504</v>
      </c>
      <c r="D31" s="56">
        <f t="shared" si="7"/>
        <v>5278</v>
      </c>
      <c r="E31" s="56">
        <f t="shared" si="7"/>
        <v>789</v>
      </c>
      <c r="F31" s="56">
        <f t="shared" si="7"/>
        <v>4489</v>
      </c>
    </row>
    <row r="32" spans="1:15">
      <c r="A32" s="55" t="s">
        <v>120</v>
      </c>
      <c r="B32" s="56">
        <f t="shared" si="7"/>
        <v>-2213</v>
      </c>
      <c r="C32" s="56">
        <f t="shared" si="7"/>
        <v>-2123</v>
      </c>
      <c r="D32" s="56">
        <f t="shared" si="7"/>
        <v>-6374</v>
      </c>
      <c r="E32" s="56">
        <f t="shared" si="7"/>
        <v>-4608</v>
      </c>
      <c r="F32" s="56">
        <f t="shared" si="7"/>
        <v>-1766</v>
      </c>
    </row>
    <row r="33" spans="1:6">
      <c r="A33" s="55" t="s">
        <v>122</v>
      </c>
      <c r="B33" s="56">
        <f t="shared" si="7"/>
        <v>-960</v>
      </c>
      <c r="C33" s="56">
        <f t="shared" si="7"/>
        <v>-889</v>
      </c>
      <c r="D33" s="56">
        <f t="shared" si="7"/>
        <v>-5218</v>
      </c>
      <c r="E33" s="56">
        <f t="shared" si="7"/>
        <v>-4082</v>
      </c>
      <c r="F33" s="56">
        <f t="shared" si="7"/>
        <v>-1136</v>
      </c>
    </row>
    <row r="34" spans="1:6">
      <c r="A34" s="55" t="s">
        <v>124</v>
      </c>
      <c r="B34" s="56">
        <f t="shared" si="7"/>
        <v>-706</v>
      </c>
      <c r="C34" s="56">
        <f t="shared" si="7"/>
        <v>-646</v>
      </c>
      <c r="D34" s="56">
        <f t="shared" si="7"/>
        <v>-6849</v>
      </c>
      <c r="E34" s="56">
        <f t="shared" si="7"/>
        <v>-6231</v>
      </c>
      <c r="F34" s="56">
        <f t="shared" si="7"/>
        <v>-618</v>
      </c>
    </row>
    <row r="35" spans="1:6">
      <c r="A35" s="55" t="s">
        <v>125</v>
      </c>
      <c r="B35" s="56">
        <f t="shared" si="7"/>
        <v>-237</v>
      </c>
      <c r="C35" s="56">
        <f t="shared" si="7"/>
        <v>-199</v>
      </c>
      <c r="D35" s="56">
        <f t="shared" si="7"/>
        <v>-4376</v>
      </c>
      <c r="E35" s="56">
        <f t="shared" si="7"/>
        <v>-4230</v>
      </c>
      <c r="F35" s="56">
        <f t="shared" si="7"/>
        <v>-146</v>
      </c>
    </row>
    <row r="36" spans="1:6">
      <c r="A36" s="55" t="s">
        <v>126</v>
      </c>
      <c r="B36" s="56">
        <f t="shared" si="7"/>
        <v>53</v>
      </c>
      <c r="C36" s="56">
        <f t="shared" si="7"/>
        <v>58</v>
      </c>
      <c r="D36" s="56">
        <f t="shared" si="7"/>
        <v>1120</v>
      </c>
      <c r="E36" s="56">
        <f t="shared" si="7"/>
        <v>1131</v>
      </c>
      <c r="F36" s="56">
        <f t="shared" si="7"/>
        <v>-11</v>
      </c>
    </row>
    <row r="37" spans="1:6">
      <c r="A37" s="55" t="s">
        <v>127</v>
      </c>
      <c r="B37" s="56">
        <f t="shared" si="7"/>
        <v>-32</v>
      </c>
      <c r="C37" s="56">
        <f t="shared" si="7"/>
        <v>-33</v>
      </c>
      <c r="D37" s="56">
        <f t="shared" si="7"/>
        <v>-155</v>
      </c>
      <c r="E37" s="56">
        <f t="shared" si="7"/>
        <v>-161</v>
      </c>
      <c r="F37" s="56">
        <f t="shared" si="7"/>
        <v>6</v>
      </c>
    </row>
    <row r="38" spans="1:6">
      <c r="A38" s="55" t="s">
        <v>128</v>
      </c>
      <c r="B38" s="56">
        <f t="shared" si="7"/>
        <v>9</v>
      </c>
      <c r="C38" s="56">
        <f t="shared" si="7"/>
        <v>12</v>
      </c>
      <c r="D38" s="56">
        <f t="shared" si="7"/>
        <v>490</v>
      </c>
      <c r="E38" s="56">
        <f t="shared" si="7"/>
        <v>489</v>
      </c>
      <c r="F38" s="56">
        <f t="shared" si="7"/>
        <v>1</v>
      </c>
    </row>
    <row r="39" spans="1:6">
      <c r="A39" s="55" t="s">
        <v>129</v>
      </c>
      <c r="B39" s="56">
        <f t="shared" si="7"/>
        <v>-6</v>
      </c>
      <c r="C39" s="56">
        <f t="shared" si="7"/>
        <v>-8</v>
      </c>
      <c r="D39" s="56">
        <f t="shared" si="7"/>
        <v>1597</v>
      </c>
      <c r="E39" s="56">
        <f t="shared" si="7"/>
        <v>1598</v>
      </c>
      <c r="F39" s="56">
        <f t="shared" si="7"/>
        <v>-1</v>
      </c>
    </row>
    <row r="40" spans="1:6">
      <c r="A40" s="53" t="s">
        <v>17</v>
      </c>
      <c r="B40" s="56">
        <f t="shared" si="7"/>
        <v>1775</v>
      </c>
      <c r="C40" s="56">
        <f t="shared" si="7"/>
        <v>1877</v>
      </c>
      <c r="D40" s="56">
        <f t="shared" si="7"/>
        <v>-15392</v>
      </c>
      <c r="E40" s="56">
        <f t="shared" si="7"/>
        <v>-16209</v>
      </c>
      <c r="F40" s="56">
        <f>F26-F13</f>
        <v>817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6"/>
  <sheetViews>
    <sheetView topLeftCell="A67" zoomScaleNormal="100" workbookViewId="0">
      <selection activeCell="M95" sqref="M95"/>
    </sheetView>
  </sheetViews>
  <sheetFormatPr defaultRowHeight="15"/>
  <cols>
    <col min="1" max="1" width="59.85546875" bestFit="1" customWidth="1"/>
    <col min="2" max="2" width="19" customWidth="1"/>
    <col min="3" max="3" width="10.5703125" bestFit="1" customWidth="1"/>
    <col min="4" max="4" width="9.7109375" customWidth="1"/>
    <col min="5" max="5" width="9.5703125" customWidth="1"/>
    <col min="6" max="6" width="11.140625" customWidth="1"/>
    <col min="7" max="7" width="9" bestFit="1" customWidth="1"/>
    <col min="8" max="8" width="10.140625" customWidth="1"/>
    <col min="11" max="11" width="9.7109375" bestFit="1" customWidth="1"/>
  </cols>
  <sheetData>
    <row r="1" spans="1:6">
      <c r="A1" s="1" t="s">
        <v>103</v>
      </c>
      <c r="B1" s="2" t="s">
        <v>104</v>
      </c>
    </row>
    <row r="2" spans="1:6" ht="26.25" customHeight="1">
      <c r="A2" s="3" t="s">
        <v>19</v>
      </c>
      <c r="B2" s="4" t="s">
        <v>2</v>
      </c>
      <c r="C2" s="4" t="s">
        <v>3</v>
      </c>
      <c r="D2" s="4" t="s">
        <v>107</v>
      </c>
      <c r="E2" s="4" t="s">
        <v>108</v>
      </c>
      <c r="F2" s="4" t="s">
        <v>109</v>
      </c>
    </row>
    <row r="3" spans="1:6">
      <c r="A3" s="5" t="s">
        <v>20</v>
      </c>
      <c r="B3" s="6">
        <v>27161</v>
      </c>
      <c r="C3" s="6">
        <v>26934</v>
      </c>
      <c r="D3" s="6">
        <v>23280</v>
      </c>
      <c r="E3" s="6">
        <v>11991</v>
      </c>
      <c r="F3" s="7">
        <v>11289</v>
      </c>
    </row>
    <row r="4" spans="1:6">
      <c r="A4" s="5" t="s">
        <v>21</v>
      </c>
      <c r="B4" s="6">
        <v>212</v>
      </c>
      <c r="C4" s="6">
        <v>176</v>
      </c>
      <c r="D4" s="6">
        <v>1182</v>
      </c>
      <c r="E4" s="6">
        <v>1151</v>
      </c>
      <c r="F4" s="7">
        <v>31</v>
      </c>
    </row>
    <row r="5" spans="1:6">
      <c r="A5" s="5" t="s">
        <v>22</v>
      </c>
      <c r="B5" s="6">
        <v>16953</v>
      </c>
      <c r="C5" s="6">
        <v>14701</v>
      </c>
      <c r="D5" s="6">
        <v>90532</v>
      </c>
      <c r="E5" s="6">
        <v>82110</v>
      </c>
      <c r="F5" s="7">
        <v>8422</v>
      </c>
    </row>
    <row r="6" spans="1:6">
      <c r="A6" s="5" t="s">
        <v>23</v>
      </c>
      <c r="B6" s="6">
        <v>944</v>
      </c>
      <c r="C6" s="6">
        <v>925</v>
      </c>
      <c r="D6" s="6">
        <v>1178</v>
      </c>
      <c r="E6" s="6">
        <v>1147</v>
      </c>
      <c r="F6" s="7">
        <v>31</v>
      </c>
    </row>
    <row r="7" spans="1:6">
      <c r="A7" s="5" t="s">
        <v>24</v>
      </c>
      <c r="B7" s="6">
        <v>575</v>
      </c>
      <c r="C7" s="6">
        <v>510</v>
      </c>
      <c r="D7" s="6">
        <v>5036</v>
      </c>
      <c r="E7" s="6">
        <v>4924</v>
      </c>
      <c r="F7" s="7">
        <v>112</v>
      </c>
    </row>
    <row r="8" spans="1:6">
      <c r="A8" s="5" t="s">
        <v>25</v>
      </c>
      <c r="B8" s="6">
        <v>20887</v>
      </c>
      <c r="C8" s="6">
        <v>18597</v>
      </c>
      <c r="D8" s="6">
        <v>40206</v>
      </c>
      <c r="E8" s="6">
        <v>28399</v>
      </c>
      <c r="F8" s="7">
        <v>11807</v>
      </c>
    </row>
    <row r="9" spans="1:6">
      <c r="A9" s="5" t="s">
        <v>26</v>
      </c>
      <c r="B9" s="6">
        <v>44829</v>
      </c>
      <c r="C9" s="6">
        <v>41265</v>
      </c>
      <c r="D9" s="6">
        <v>72131</v>
      </c>
      <c r="E9" s="6">
        <v>43334</v>
      </c>
      <c r="F9" s="7">
        <v>28797</v>
      </c>
    </row>
    <row r="10" spans="1:6">
      <c r="A10" s="5" t="s">
        <v>27</v>
      </c>
      <c r="B10" s="6">
        <v>4429</v>
      </c>
      <c r="C10" s="6">
        <v>4015</v>
      </c>
      <c r="D10" s="6">
        <v>19914</v>
      </c>
      <c r="E10" s="6">
        <v>17955</v>
      </c>
      <c r="F10" s="7">
        <v>1959</v>
      </c>
    </row>
    <row r="11" spans="1:6">
      <c r="A11" s="5" t="s">
        <v>28</v>
      </c>
      <c r="B11" s="6">
        <v>15214</v>
      </c>
      <c r="C11" s="6">
        <v>13554</v>
      </c>
      <c r="D11" s="6">
        <v>43517</v>
      </c>
      <c r="E11" s="6">
        <v>33203</v>
      </c>
      <c r="F11" s="7">
        <v>10314</v>
      </c>
    </row>
    <row r="12" spans="1:6">
      <c r="A12" s="5" t="s">
        <v>29</v>
      </c>
      <c r="B12" s="6">
        <v>3700</v>
      </c>
      <c r="C12" s="6">
        <v>3375</v>
      </c>
      <c r="D12" s="6">
        <v>7276</v>
      </c>
      <c r="E12" s="6">
        <v>6145</v>
      </c>
      <c r="F12" s="7">
        <v>1131</v>
      </c>
    </row>
    <row r="13" spans="1:6">
      <c r="A13" s="5" t="s">
        <v>30</v>
      </c>
      <c r="B13" s="6">
        <v>3743</v>
      </c>
      <c r="C13" s="6">
        <v>3602</v>
      </c>
      <c r="D13" s="6">
        <v>9291</v>
      </c>
      <c r="E13" s="6">
        <v>7328</v>
      </c>
      <c r="F13" s="7">
        <v>1963</v>
      </c>
    </row>
    <row r="14" spans="1:6">
      <c r="A14" s="5" t="s">
        <v>31</v>
      </c>
      <c r="B14" s="6">
        <v>3882</v>
      </c>
      <c r="C14" s="6">
        <v>3517</v>
      </c>
      <c r="D14" s="6">
        <v>2976</v>
      </c>
      <c r="E14" s="6">
        <v>1763</v>
      </c>
      <c r="F14" s="7">
        <v>1213</v>
      </c>
    </row>
    <row r="15" spans="1:6">
      <c r="A15" s="5" t="s">
        <v>32</v>
      </c>
      <c r="B15" s="6">
        <v>5699</v>
      </c>
      <c r="C15" s="6">
        <v>5200</v>
      </c>
      <c r="D15" s="6">
        <v>10097</v>
      </c>
      <c r="E15" s="6">
        <v>8471</v>
      </c>
      <c r="F15" s="7">
        <v>1626</v>
      </c>
    </row>
    <row r="16" spans="1:6">
      <c r="A16" s="5" t="s">
        <v>33</v>
      </c>
      <c r="B16" s="6">
        <v>5983</v>
      </c>
      <c r="C16" s="6">
        <v>5531</v>
      </c>
      <c r="D16" s="6">
        <v>27505</v>
      </c>
      <c r="E16" s="6">
        <v>24658</v>
      </c>
      <c r="F16" s="7">
        <v>2847</v>
      </c>
    </row>
    <row r="17" spans="1:6">
      <c r="A17" s="5" t="s">
        <v>34</v>
      </c>
      <c r="B17" s="6">
        <v>8</v>
      </c>
      <c r="C17" s="6">
        <v>5</v>
      </c>
      <c r="D17" s="6">
        <v>44</v>
      </c>
      <c r="E17" s="6">
        <v>44</v>
      </c>
      <c r="F17" s="7">
        <v>0</v>
      </c>
    </row>
    <row r="18" spans="1:6">
      <c r="A18" s="5" t="s">
        <v>35</v>
      </c>
      <c r="B18" s="6">
        <v>1039</v>
      </c>
      <c r="C18" s="6">
        <v>956</v>
      </c>
      <c r="D18" s="6">
        <v>2196</v>
      </c>
      <c r="E18" s="6">
        <v>1851</v>
      </c>
      <c r="F18" s="7">
        <v>345</v>
      </c>
    </row>
    <row r="19" spans="1:6">
      <c r="A19" s="5" t="s">
        <v>36</v>
      </c>
      <c r="B19" s="6">
        <v>1503</v>
      </c>
      <c r="C19" s="6">
        <v>1331</v>
      </c>
      <c r="D19" s="6">
        <v>13118</v>
      </c>
      <c r="E19" s="6">
        <v>12879</v>
      </c>
      <c r="F19" s="7">
        <v>239</v>
      </c>
    </row>
    <row r="20" spans="1:6">
      <c r="A20" s="5" t="s">
        <v>37</v>
      </c>
      <c r="B20" s="6">
        <v>3097</v>
      </c>
      <c r="C20" s="6">
        <v>2822</v>
      </c>
      <c r="D20" s="6">
        <v>7231</v>
      </c>
      <c r="E20" s="6">
        <v>6101</v>
      </c>
      <c r="F20" s="7">
        <v>1130</v>
      </c>
    </row>
    <row r="21" spans="1:6">
      <c r="A21" s="5" t="s">
        <v>38</v>
      </c>
      <c r="B21" s="6">
        <v>7566</v>
      </c>
      <c r="C21" s="6">
        <v>7262</v>
      </c>
      <c r="D21" s="6">
        <v>13311</v>
      </c>
      <c r="E21" s="6">
        <v>7115</v>
      </c>
      <c r="F21" s="7">
        <v>6196</v>
      </c>
    </row>
    <row r="22" spans="1:6">
      <c r="A22" s="5" t="s">
        <v>39</v>
      </c>
      <c r="B22" s="6">
        <v>1</v>
      </c>
      <c r="C22" s="6">
        <v>1</v>
      </c>
      <c r="D22" s="6">
        <v>0</v>
      </c>
      <c r="E22" s="6">
        <v>0</v>
      </c>
      <c r="F22" s="7">
        <v>0</v>
      </c>
    </row>
    <row r="23" spans="1:6">
      <c r="A23" s="5" t="s">
        <v>40</v>
      </c>
      <c r="B23" s="6">
        <v>10509</v>
      </c>
      <c r="C23" s="6">
        <v>338</v>
      </c>
      <c r="D23" s="6">
        <v>2926</v>
      </c>
      <c r="E23" s="6">
        <v>2557</v>
      </c>
      <c r="F23" s="7">
        <v>369</v>
      </c>
    </row>
    <row r="24" spans="1:6" ht="15" customHeight="1">
      <c r="A24" s="57" t="s">
        <v>10</v>
      </c>
      <c r="B24" s="9">
        <v>177934</v>
      </c>
      <c r="C24" s="9">
        <v>154617</v>
      </c>
      <c r="D24" s="9">
        <v>392947</v>
      </c>
      <c r="E24" s="9">
        <v>303126</v>
      </c>
      <c r="F24" s="9">
        <v>89821</v>
      </c>
    </row>
    <row r="25" spans="1:6">
      <c r="A25" s="1" t="s">
        <v>103</v>
      </c>
      <c r="B25" s="2" t="s">
        <v>131</v>
      </c>
    </row>
    <row r="26" spans="1:6" ht="27" customHeight="1">
      <c r="A26" s="3" t="s">
        <v>19</v>
      </c>
      <c r="B26" s="4" t="s">
        <v>2</v>
      </c>
      <c r="C26" s="4" t="s">
        <v>3</v>
      </c>
      <c r="D26" s="4" t="s">
        <v>107</v>
      </c>
      <c r="E26" s="4" t="s">
        <v>108</v>
      </c>
      <c r="F26" s="4" t="s">
        <v>109</v>
      </c>
    </row>
    <row r="27" spans="1:6">
      <c r="A27" s="5" t="s">
        <v>20</v>
      </c>
      <c r="B27" s="6">
        <v>27246</v>
      </c>
      <c r="C27" s="6">
        <v>27027</v>
      </c>
      <c r="D27" s="6">
        <v>20443</v>
      </c>
      <c r="E27" s="6">
        <v>9109</v>
      </c>
      <c r="F27" s="7">
        <v>11334</v>
      </c>
    </row>
    <row r="28" spans="1:6">
      <c r="A28" s="5" t="s">
        <v>21</v>
      </c>
      <c r="B28" s="6">
        <v>207</v>
      </c>
      <c r="C28" s="6">
        <v>175</v>
      </c>
      <c r="D28" s="6">
        <v>917</v>
      </c>
      <c r="E28" s="6">
        <v>888</v>
      </c>
      <c r="F28" s="7">
        <v>29</v>
      </c>
    </row>
    <row r="29" spans="1:6">
      <c r="A29" s="5" t="s">
        <v>22</v>
      </c>
      <c r="B29" s="6">
        <v>16877</v>
      </c>
      <c r="C29" s="6">
        <v>14676</v>
      </c>
      <c r="D29" s="6">
        <v>90532</v>
      </c>
      <c r="E29" s="6">
        <v>82208</v>
      </c>
      <c r="F29" s="7">
        <v>8324</v>
      </c>
    </row>
    <row r="30" spans="1:6">
      <c r="A30" s="5" t="s">
        <v>23</v>
      </c>
      <c r="B30" s="6">
        <v>955</v>
      </c>
      <c r="C30" s="6">
        <v>933</v>
      </c>
      <c r="D30" s="6">
        <v>1339</v>
      </c>
      <c r="E30" s="6">
        <v>1297</v>
      </c>
      <c r="F30" s="7">
        <v>42</v>
      </c>
    </row>
    <row r="31" spans="1:6">
      <c r="A31" s="5" t="s">
        <v>24</v>
      </c>
      <c r="B31" s="6">
        <v>585</v>
      </c>
      <c r="C31" s="6">
        <v>517</v>
      </c>
      <c r="D31" s="6">
        <v>5643</v>
      </c>
      <c r="E31" s="6">
        <v>5524</v>
      </c>
      <c r="F31" s="7">
        <v>119</v>
      </c>
    </row>
    <row r="32" spans="1:6">
      <c r="A32" s="5" t="s">
        <v>25</v>
      </c>
      <c r="B32" s="6">
        <v>21136</v>
      </c>
      <c r="C32" s="6">
        <v>18863</v>
      </c>
      <c r="D32" s="6">
        <v>40995</v>
      </c>
      <c r="E32" s="6">
        <v>29133</v>
      </c>
      <c r="F32" s="7">
        <v>11862</v>
      </c>
    </row>
    <row r="33" spans="1:6">
      <c r="A33" s="5" t="s">
        <v>26</v>
      </c>
      <c r="B33" s="6">
        <v>45077</v>
      </c>
      <c r="C33" s="6">
        <v>41591</v>
      </c>
      <c r="D33" s="6">
        <v>71594</v>
      </c>
      <c r="E33" s="6">
        <v>42626</v>
      </c>
      <c r="F33" s="7">
        <v>28968</v>
      </c>
    </row>
    <row r="34" spans="1:6">
      <c r="A34" s="5" t="s">
        <v>27</v>
      </c>
      <c r="B34" s="6">
        <v>4397</v>
      </c>
      <c r="C34" s="6">
        <v>3991</v>
      </c>
      <c r="D34" s="6">
        <v>20014</v>
      </c>
      <c r="E34" s="6">
        <v>18088</v>
      </c>
      <c r="F34" s="7">
        <v>1926</v>
      </c>
    </row>
    <row r="35" spans="1:6">
      <c r="A35" s="5" t="s">
        <v>28</v>
      </c>
      <c r="B35" s="6">
        <v>15531</v>
      </c>
      <c r="C35" s="6">
        <v>13832</v>
      </c>
      <c r="D35" s="6">
        <v>31128</v>
      </c>
      <c r="E35" s="6">
        <v>20705</v>
      </c>
      <c r="F35" s="7">
        <v>10423</v>
      </c>
    </row>
    <row r="36" spans="1:6">
      <c r="A36" s="5" t="s">
        <v>29</v>
      </c>
      <c r="B36" s="6">
        <v>3829</v>
      </c>
      <c r="C36" s="6">
        <v>3487</v>
      </c>
      <c r="D36" s="6">
        <v>7594</v>
      </c>
      <c r="E36" s="6">
        <v>6398</v>
      </c>
      <c r="F36" s="7">
        <v>1196</v>
      </c>
    </row>
    <row r="37" spans="1:6">
      <c r="A37" s="5" t="s">
        <v>30</v>
      </c>
      <c r="B37" s="6">
        <v>3767</v>
      </c>
      <c r="C37" s="6">
        <v>3619</v>
      </c>
      <c r="D37" s="6">
        <v>8539</v>
      </c>
      <c r="E37" s="6">
        <v>6486</v>
      </c>
      <c r="F37" s="7">
        <v>2053</v>
      </c>
    </row>
    <row r="38" spans="1:6">
      <c r="A38" s="5" t="s">
        <v>31</v>
      </c>
      <c r="B38" s="6">
        <v>4063</v>
      </c>
      <c r="C38" s="6">
        <v>3687</v>
      </c>
      <c r="D38" s="6">
        <v>2867</v>
      </c>
      <c r="E38" s="6">
        <v>1593</v>
      </c>
      <c r="F38" s="7">
        <v>1274</v>
      </c>
    </row>
    <row r="39" spans="1:6">
      <c r="A39" s="5" t="s">
        <v>32</v>
      </c>
      <c r="B39" s="6">
        <v>6008</v>
      </c>
      <c r="C39" s="6">
        <v>5506</v>
      </c>
      <c r="D39" s="6">
        <v>9861</v>
      </c>
      <c r="E39" s="6">
        <v>8123</v>
      </c>
      <c r="F39" s="7">
        <v>1738</v>
      </c>
    </row>
    <row r="40" spans="1:6">
      <c r="A40" s="5" t="s">
        <v>33</v>
      </c>
      <c r="B40" s="6">
        <v>6142</v>
      </c>
      <c r="C40" s="6">
        <v>5707</v>
      </c>
      <c r="D40" s="6">
        <v>29950</v>
      </c>
      <c r="E40" s="6">
        <v>26981</v>
      </c>
      <c r="F40" s="7">
        <v>2969</v>
      </c>
    </row>
    <row r="41" spans="1:6">
      <c r="A41" s="5" t="s">
        <v>34</v>
      </c>
      <c r="B41" s="6">
        <v>7</v>
      </c>
      <c r="C41" s="6">
        <v>4</v>
      </c>
      <c r="D41" s="6">
        <v>42</v>
      </c>
      <c r="E41" s="6">
        <v>42</v>
      </c>
      <c r="F41" s="7">
        <v>0</v>
      </c>
    </row>
    <row r="42" spans="1:6">
      <c r="A42" s="5" t="s">
        <v>35</v>
      </c>
      <c r="B42" s="6">
        <v>1060</v>
      </c>
      <c r="C42" s="6">
        <v>978</v>
      </c>
      <c r="D42" s="6">
        <v>1960</v>
      </c>
      <c r="E42" s="6">
        <v>1604</v>
      </c>
      <c r="F42" s="7">
        <v>356</v>
      </c>
    </row>
    <row r="43" spans="1:6">
      <c r="A43" s="5" t="s">
        <v>36</v>
      </c>
      <c r="B43" s="6">
        <v>1557</v>
      </c>
      <c r="C43" s="6">
        <v>1383</v>
      </c>
      <c r="D43" s="6">
        <v>13917</v>
      </c>
      <c r="E43" s="6">
        <v>13676</v>
      </c>
      <c r="F43" s="7">
        <v>241</v>
      </c>
    </row>
    <row r="44" spans="1:6">
      <c r="A44" s="5" t="s">
        <v>37</v>
      </c>
      <c r="B44" s="6">
        <v>3209</v>
      </c>
      <c r="C44" s="6">
        <v>2926</v>
      </c>
      <c r="D44" s="6">
        <v>4545</v>
      </c>
      <c r="E44" s="6">
        <v>3403</v>
      </c>
      <c r="F44" s="7">
        <v>1142</v>
      </c>
    </row>
    <row r="45" spans="1:6">
      <c r="A45" s="5" t="s">
        <v>38</v>
      </c>
      <c r="B45" s="6">
        <v>7567</v>
      </c>
      <c r="C45" s="6">
        <v>7256</v>
      </c>
      <c r="D45" s="6">
        <v>12892</v>
      </c>
      <c r="E45" s="6">
        <v>6620</v>
      </c>
      <c r="F45" s="7">
        <v>6272</v>
      </c>
    </row>
    <row r="46" spans="1:6">
      <c r="A46" s="5" t="s">
        <v>39</v>
      </c>
      <c r="B46" s="6">
        <v>1</v>
      </c>
      <c r="C46" s="6">
        <v>1</v>
      </c>
      <c r="D46" s="6">
        <v>0</v>
      </c>
      <c r="E46" s="6">
        <v>0</v>
      </c>
      <c r="F46" s="7">
        <v>0</v>
      </c>
    </row>
    <row r="47" spans="1:6">
      <c r="A47" s="5" t="s">
        <v>40</v>
      </c>
      <c r="B47" s="6">
        <v>10488</v>
      </c>
      <c r="C47" s="6">
        <v>335</v>
      </c>
      <c r="D47" s="6">
        <v>2783</v>
      </c>
      <c r="E47" s="6">
        <v>2413</v>
      </c>
      <c r="F47" s="7">
        <v>370</v>
      </c>
    </row>
    <row r="48" spans="1:6" ht="15" customHeight="1">
      <c r="A48" s="57"/>
      <c r="B48" s="9">
        <v>179709</v>
      </c>
      <c r="C48" s="9">
        <v>156494</v>
      </c>
      <c r="D48" s="9">
        <v>377555</v>
      </c>
      <c r="E48" s="9">
        <v>286917</v>
      </c>
      <c r="F48" s="9">
        <v>90638</v>
      </c>
    </row>
    <row r="50" spans="1:8">
      <c r="A50" s="58" t="s">
        <v>143</v>
      </c>
    </row>
    <row r="51" spans="1:8" ht="31.5" customHeight="1">
      <c r="A51" s="59" t="s">
        <v>19</v>
      </c>
      <c r="B51" s="60" t="s">
        <v>144</v>
      </c>
      <c r="C51" s="60" t="s">
        <v>145</v>
      </c>
      <c r="D51" s="60" t="s">
        <v>146</v>
      </c>
      <c r="E51" s="60" t="s">
        <v>137</v>
      </c>
      <c r="F51" s="60" t="s">
        <v>138</v>
      </c>
      <c r="G51" s="61" t="s">
        <v>147</v>
      </c>
      <c r="H51" s="61"/>
    </row>
    <row r="52" spans="1:8" ht="16.5" customHeight="1">
      <c r="A52" s="62"/>
      <c r="B52" s="61"/>
      <c r="C52" s="61"/>
      <c r="D52" s="61"/>
      <c r="E52" s="61"/>
      <c r="F52" s="61"/>
      <c r="G52" s="63" t="s">
        <v>135</v>
      </c>
      <c r="H52" s="63" t="s">
        <v>148</v>
      </c>
    </row>
    <row r="53" spans="1:8">
      <c r="A53" s="64" t="s">
        <v>149</v>
      </c>
      <c r="B53" s="24">
        <v>27246</v>
      </c>
      <c r="C53" s="24">
        <v>27027</v>
      </c>
      <c r="D53" s="24">
        <v>20443</v>
      </c>
      <c r="E53" s="24">
        <v>9109</v>
      </c>
      <c r="F53" s="24">
        <v>11334</v>
      </c>
      <c r="G53" s="24">
        <f>C27-C3</f>
        <v>93</v>
      </c>
      <c r="H53" s="24">
        <f>D27-D3</f>
        <v>-2837</v>
      </c>
    </row>
    <row r="54" spans="1:8">
      <c r="A54" s="65" t="s">
        <v>21</v>
      </c>
      <c r="B54" s="66">
        <v>207</v>
      </c>
      <c r="C54" s="66">
        <v>175</v>
      </c>
      <c r="D54" s="66">
        <v>917</v>
      </c>
      <c r="E54" s="66">
        <v>888</v>
      </c>
      <c r="F54" s="66">
        <v>29</v>
      </c>
      <c r="G54" s="66">
        <f t="shared" ref="G54:H74" si="0">C28-C4</f>
        <v>-1</v>
      </c>
      <c r="H54" s="66">
        <f t="shared" si="0"/>
        <v>-265</v>
      </c>
    </row>
    <row r="55" spans="1:8">
      <c r="A55" s="64" t="s">
        <v>150</v>
      </c>
      <c r="B55" s="24">
        <v>16877</v>
      </c>
      <c r="C55" s="24">
        <v>14676</v>
      </c>
      <c r="D55" s="24">
        <v>90532</v>
      </c>
      <c r="E55" s="24">
        <v>82208</v>
      </c>
      <c r="F55" s="24">
        <v>8324</v>
      </c>
      <c r="G55" s="24">
        <f t="shared" si="0"/>
        <v>-25</v>
      </c>
      <c r="H55" s="24">
        <f t="shared" si="0"/>
        <v>0</v>
      </c>
    </row>
    <row r="56" spans="1:8">
      <c r="A56" s="65" t="s">
        <v>23</v>
      </c>
      <c r="B56" s="66">
        <v>955</v>
      </c>
      <c r="C56" s="66">
        <v>933</v>
      </c>
      <c r="D56" s="66">
        <v>1339</v>
      </c>
      <c r="E56" s="66">
        <v>1297</v>
      </c>
      <c r="F56" s="66">
        <v>42</v>
      </c>
      <c r="G56" s="66">
        <f t="shared" si="0"/>
        <v>8</v>
      </c>
      <c r="H56" s="66">
        <f t="shared" si="0"/>
        <v>161</v>
      </c>
    </row>
    <row r="57" spans="1:8">
      <c r="A57" s="65" t="s">
        <v>24</v>
      </c>
      <c r="B57" s="66">
        <v>585</v>
      </c>
      <c r="C57" s="66">
        <v>517</v>
      </c>
      <c r="D57" s="66">
        <v>5643</v>
      </c>
      <c r="E57" s="66">
        <v>5524</v>
      </c>
      <c r="F57" s="66">
        <v>119</v>
      </c>
      <c r="G57" s="66">
        <f t="shared" si="0"/>
        <v>7</v>
      </c>
      <c r="H57" s="66">
        <f t="shared" si="0"/>
        <v>607</v>
      </c>
    </row>
    <row r="58" spans="1:8">
      <c r="A58" s="64" t="s">
        <v>25</v>
      </c>
      <c r="B58" s="24">
        <v>21136</v>
      </c>
      <c r="C58" s="24">
        <v>18863</v>
      </c>
      <c r="D58" s="24">
        <v>40995</v>
      </c>
      <c r="E58" s="24">
        <v>29133</v>
      </c>
      <c r="F58" s="24">
        <v>11862</v>
      </c>
      <c r="G58" s="24">
        <f t="shared" si="0"/>
        <v>266</v>
      </c>
      <c r="H58" s="24">
        <f t="shared" si="0"/>
        <v>789</v>
      </c>
    </row>
    <row r="59" spans="1:8">
      <c r="A59" s="64" t="s">
        <v>151</v>
      </c>
      <c r="B59" s="24">
        <v>45077</v>
      </c>
      <c r="C59" s="24">
        <v>41591</v>
      </c>
      <c r="D59" s="24">
        <v>71594</v>
      </c>
      <c r="E59" s="24">
        <v>42626</v>
      </c>
      <c r="F59" s="24">
        <v>28968</v>
      </c>
      <c r="G59" s="24">
        <f t="shared" si="0"/>
        <v>326</v>
      </c>
      <c r="H59" s="24">
        <f t="shared" si="0"/>
        <v>-537</v>
      </c>
    </row>
    <row r="60" spans="1:8">
      <c r="A60" s="64" t="s">
        <v>152</v>
      </c>
      <c r="B60" s="24">
        <v>4397</v>
      </c>
      <c r="C60" s="24">
        <v>3991</v>
      </c>
      <c r="D60" s="24">
        <v>20014</v>
      </c>
      <c r="E60" s="24">
        <v>18088</v>
      </c>
      <c r="F60" s="24">
        <v>1926</v>
      </c>
      <c r="G60" s="24">
        <f t="shared" si="0"/>
        <v>-24</v>
      </c>
      <c r="H60" s="24">
        <f t="shared" si="0"/>
        <v>100</v>
      </c>
    </row>
    <row r="61" spans="1:8">
      <c r="A61" s="64" t="s">
        <v>153</v>
      </c>
      <c r="B61" s="24">
        <v>15531</v>
      </c>
      <c r="C61" s="24">
        <v>13832</v>
      </c>
      <c r="D61" s="24">
        <v>31128</v>
      </c>
      <c r="E61" s="24">
        <v>20705</v>
      </c>
      <c r="F61" s="24">
        <v>10423</v>
      </c>
      <c r="G61" s="24">
        <f t="shared" si="0"/>
        <v>278</v>
      </c>
      <c r="H61" s="24">
        <f t="shared" si="0"/>
        <v>-12389</v>
      </c>
    </row>
    <row r="62" spans="1:8">
      <c r="A62" s="64" t="s">
        <v>154</v>
      </c>
      <c r="B62" s="24">
        <v>3829</v>
      </c>
      <c r="C62" s="24">
        <v>3487</v>
      </c>
      <c r="D62" s="24">
        <v>7594</v>
      </c>
      <c r="E62" s="24">
        <v>6398</v>
      </c>
      <c r="F62" s="24">
        <v>1196</v>
      </c>
      <c r="G62" s="24">
        <f t="shared" si="0"/>
        <v>112</v>
      </c>
      <c r="H62" s="24">
        <f t="shared" si="0"/>
        <v>318</v>
      </c>
    </row>
    <row r="63" spans="1:8">
      <c r="A63" s="64" t="s">
        <v>155</v>
      </c>
      <c r="B63" s="24">
        <v>3767</v>
      </c>
      <c r="C63" s="24">
        <v>3619</v>
      </c>
      <c r="D63" s="24">
        <v>8539</v>
      </c>
      <c r="E63" s="24">
        <v>6486</v>
      </c>
      <c r="F63" s="24">
        <v>2053</v>
      </c>
      <c r="G63" s="24">
        <f t="shared" si="0"/>
        <v>17</v>
      </c>
      <c r="H63" s="24">
        <f t="shared" si="0"/>
        <v>-752</v>
      </c>
    </row>
    <row r="64" spans="1:8">
      <c r="A64" s="64" t="s">
        <v>156</v>
      </c>
      <c r="B64" s="24">
        <v>4063</v>
      </c>
      <c r="C64" s="24">
        <v>3687</v>
      </c>
      <c r="D64" s="24">
        <v>2867</v>
      </c>
      <c r="E64" s="24">
        <v>1593</v>
      </c>
      <c r="F64" s="24">
        <v>1274</v>
      </c>
      <c r="G64" s="24">
        <f t="shared" si="0"/>
        <v>170</v>
      </c>
      <c r="H64" s="24">
        <f t="shared" si="0"/>
        <v>-109</v>
      </c>
    </row>
    <row r="65" spans="1:8">
      <c r="A65" s="64" t="s">
        <v>157</v>
      </c>
      <c r="B65" s="24">
        <v>6008</v>
      </c>
      <c r="C65" s="24">
        <v>5506</v>
      </c>
      <c r="D65" s="24">
        <v>9861</v>
      </c>
      <c r="E65" s="24">
        <v>8123</v>
      </c>
      <c r="F65" s="24">
        <v>1738</v>
      </c>
      <c r="G65" s="24">
        <f t="shared" si="0"/>
        <v>306</v>
      </c>
      <c r="H65" s="24">
        <f t="shared" si="0"/>
        <v>-236</v>
      </c>
    </row>
    <row r="66" spans="1:8">
      <c r="A66" s="64" t="s">
        <v>158</v>
      </c>
      <c r="B66" s="24">
        <v>6142</v>
      </c>
      <c r="C66" s="24">
        <v>5707</v>
      </c>
      <c r="D66" s="24">
        <v>29950</v>
      </c>
      <c r="E66" s="24">
        <v>26981</v>
      </c>
      <c r="F66" s="24">
        <v>2969</v>
      </c>
      <c r="G66" s="24">
        <f t="shared" si="0"/>
        <v>176</v>
      </c>
      <c r="H66" s="24">
        <f t="shared" si="0"/>
        <v>2445</v>
      </c>
    </row>
    <row r="67" spans="1:8">
      <c r="A67" s="65" t="s">
        <v>34</v>
      </c>
      <c r="B67" s="66">
        <v>7</v>
      </c>
      <c r="C67" s="66">
        <v>4</v>
      </c>
      <c r="D67" s="66">
        <v>42</v>
      </c>
      <c r="E67" s="66">
        <v>42</v>
      </c>
      <c r="F67" s="66">
        <v>0</v>
      </c>
      <c r="G67" s="66">
        <f t="shared" si="0"/>
        <v>-1</v>
      </c>
      <c r="H67" s="66">
        <f t="shared" si="0"/>
        <v>-2</v>
      </c>
    </row>
    <row r="68" spans="1:8">
      <c r="A68" s="65" t="s">
        <v>35</v>
      </c>
      <c r="B68" s="66">
        <v>1060</v>
      </c>
      <c r="C68" s="66">
        <v>978</v>
      </c>
      <c r="D68" s="66">
        <v>1960</v>
      </c>
      <c r="E68" s="66">
        <v>1604</v>
      </c>
      <c r="F68" s="66">
        <v>356</v>
      </c>
      <c r="G68" s="66">
        <f t="shared" si="0"/>
        <v>22</v>
      </c>
      <c r="H68" s="66">
        <f t="shared" si="0"/>
        <v>-236</v>
      </c>
    </row>
    <row r="69" spans="1:8">
      <c r="A69" s="65" t="s">
        <v>36</v>
      </c>
      <c r="B69" s="66">
        <v>1557</v>
      </c>
      <c r="C69" s="66">
        <v>1383</v>
      </c>
      <c r="D69" s="66">
        <v>13917</v>
      </c>
      <c r="E69" s="66">
        <v>13676</v>
      </c>
      <c r="F69" s="66">
        <v>241</v>
      </c>
      <c r="G69" s="66">
        <f t="shared" si="0"/>
        <v>52</v>
      </c>
      <c r="H69" s="66">
        <f t="shared" si="0"/>
        <v>799</v>
      </c>
    </row>
    <row r="70" spans="1:8">
      <c r="A70" s="64" t="s">
        <v>159</v>
      </c>
      <c r="B70" s="24">
        <v>3209</v>
      </c>
      <c r="C70" s="24">
        <v>2926</v>
      </c>
      <c r="D70" s="24">
        <v>4545</v>
      </c>
      <c r="E70" s="24">
        <v>3403</v>
      </c>
      <c r="F70" s="24">
        <v>1142</v>
      </c>
      <c r="G70" s="24">
        <f t="shared" si="0"/>
        <v>104</v>
      </c>
      <c r="H70" s="24">
        <f t="shared" si="0"/>
        <v>-2686</v>
      </c>
    </row>
    <row r="71" spans="1:8">
      <c r="A71" s="64" t="s">
        <v>160</v>
      </c>
      <c r="B71" s="24">
        <v>7567</v>
      </c>
      <c r="C71" s="24">
        <v>7256</v>
      </c>
      <c r="D71" s="24">
        <v>12892</v>
      </c>
      <c r="E71" s="24">
        <v>6620</v>
      </c>
      <c r="F71" s="24">
        <v>6272</v>
      </c>
      <c r="G71" s="24">
        <f t="shared" si="0"/>
        <v>-6</v>
      </c>
      <c r="H71" s="24">
        <f t="shared" si="0"/>
        <v>-419</v>
      </c>
    </row>
    <row r="72" spans="1:8">
      <c r="A72" s="65" t="s">
        <v>39</v>
      </c>
      <c r="B72" s="66">
        <v>1</v>
      </c>
      <c r="C72" s="66">
        <v>1</v>
      </c>
      <c r="D72" s="66">
        <v>0</v>
      </c>
      <c r="E72" s="66">
        <v>0</v>
      </c>
      <c r="F72" s="66">
        <v>0</v>
      </c>
      <c r="G72" s="66">
        <f t="shared" si="0"/>
        <v>0</v>
      </c>
      <c r="H72" s="66">
        <f t="shared" si="0"/>
        <v>0</v>
      </c>
    </row>
    <row r="73" spans="1:8">
      <c r="A73" s="64" t="s">
        <v>161</v>
      </c>
      <c r="B73" s="24">
        <v>10488</v>
      </c>
      <c r="C73" s="24">
        <v>335</v>
      </c>
      <c r="D73" s="24">
        <v>2783</v>
      </c>
      <c r="E73" s="24">
        <v>2413</v>
      </c>
      <c r="F73" s="24">
        <v>370</v>
      </c>
      <c r="G73" s="24">
        <f t="shared" si="0"/>
        <v>-3</v>
      </c>
      <c r="H73" s="24">
        <f t="shared" si="0"/>
        <v>-143</v>
      </c>
    </row>
    <row r="74" spans="1:8">
      <c r="A74" s="67" t="s">
        <v>41</v>
      </c>
      <c r="B74" s="27">
        <v>179709</v>
      </c>
      <c r="C74" s="27">
        <v>156494</v>
      </c>
      <c r="D74" s="27">
        <v>377555</v>
      </c>
      <c r="E74" s="27">
        <v>286917</v>
      </c>
      <c r="F74" s="27">
        <v>90638</v>
      </c>
      <c r="G74" s="27">
        <f t="shared" si="0"/>
        <v>1877</v>
      </c>
      <c r="H74" s="27">
        <f t="shared" si="0"/>
        <v>-15392</v>
      </c>
    </row>
    <row r="76" spans="1:8" ht="33">
      <c r="A76" s="68" t="s">
        <v>162</v>
      </c>
    </row>
    <row r="78" spans="1:8" ht="33.75" customHeight="1">
      <c r="A78" s="69" t="s">
        <v>19</v>
      </c>
      <c r="B78" s="70" t="s">
        <v>144</v>
      </c>
      <c r="C78" s="70" t="s">
        <v>145</v>
      </c>
      <c r="D78" s="70" t="s">
        <v>146</v>
      </c>
      <c r="E78" s="70" t="s">
        <v>137</v>
      </c>
      <c r="F78" s="70" t="s">
        <v>138</v>
      </c>
      <c r="G78" s="71" t="s">
        <v>147</v>
      </c>
      <c r="H78" s="71"/>
    </row>
    <row r="79" spans="1:8" ht="33.75">
      <c r="A79" s="72"/>
      <c r="B79" s="71"/>
      <c r="C79" s="71"/>
      <c r="D79" s="71"/>
      <c r="E79" s="71"/>
      <c r="F79" s="71"/>
      <c r="G79" s="73" t="s">
        <v>135</v>
      </c>
      <c r="H79" s="73" t="s">
        <v>148</v>
      </c>
    </row>
    <row r="80" spans="1:8">
      <c r="A80" s="74" t="s">
        <v>43</v>
      </c>
      <c r="B80" s="18">
        <v>27246</v>
      </c>
      <c r="C80" s="18">
        <v>27027</v>
      </c>
      <c r="D80" s="18">
        <v>20443</v>
      </c>
      <c r="E80" s="18">
        <v>9109</v>
      </c>
      <c r="F80" s="18">
        <v>11334</v>
      </c>
      <c r="G80" s="18">
        <v>93</v>
      </c>
      <c r="H80" s="18">
        <v>-2837</v>
      </c>
    </row>
    <row r="81" spans="1:8">
      <c r="A81" s="75" t="s">
        <v>44</v>
      </c>
      <c r="B81" s="76">
        <v>16877</v>
      </c>
      <c r="C81" s="76">
        <v>14676</v>
      </c>
      <c r="D81" s="76">
        <v>90532</v>
      </c>
      <c r="E81" s="76">
        <v>82208</v>
      </c>
      <c r="F81" s="76">
        <v>8324</v>
      </c>
      <c r="G81" s="76">
        <v>-25</v>
      </c>
      <c r="H81" s="76">
        <v>0</v>
      </c>
    </row>
    <row r="82" spans="1:8">
      <c r="A82" s="74" t="s">
        <v>45</v>
      </c>
      <c r="B82" s="18">
        <v>21136</v>
      </c>
      <c r="C82" s="18">
        <v>18863</v>
      </c>
      <c r="D82" s="18">
        <v>40995</v>
      </c>
      <c r="E82" s="18">
        <v>29133</v>
      </c>
      <c r="F82" s="18">
        <v>11862</v>
      </c>
      <c r="G82" s="18">
        <v>266</v>
      </c>
      <c r="H82" s="18">
        <v>789</v>
      </c>
    </row>
    <row r="83" spans="1:8">
      <c r="A83" s="75" t="s">
        <v>163</v>
      </c>
      <c r="B83" s="76">
        <v>45077</v>
      </c>
      <c r="C83" s="76">
        <v>41591</v>
      </c>
      <c r="D83" s="76">
        <v>71594</v>
      </c>
      <c r="E83" s="76">
        <v>42626</v>
      </c>
      <c r="F83" s="76">
        <v>28968</v>
      </c>
      <c r="G83" s="76">
        <v>326</v>
      </c>
      <c r="H83" s="76">
        <v>-537</v>
      </c>
    </row>
    <row r="84" spans="1:8">
      <c r="A84" s="74" t="s">
        <v>47</v>
      </c>
      <c r="B84" s="18">
        <v>4397</v>
      </c>
      <c r="C84" s="18">
        <v>3991</v>
      </c>
      <c r="D84" s="18">
        <v>20014</v>
      </c>
      <c r="E84" s="18">
        <v>18088</v>
      </c>
      <c r="F84" s="18">
        <v>1926</v>
      </c>
      <c r="G84" s="18">
        <v>-24</v>
      </c>
      <c r="H84" s="18">
        <v>100</v>
      </c>
    </row>
    <row r="85" spans="1:8">
      <c r="A85" s="75" t="s">
        <v>48</v>
      </c>
      <c r="B85" s="76">
        <v>15531</v>
      </c>
      <c r="C85" s="76">
        <v>13832</v>
      </c>
      <c r="D85" s="76">
        <v>31128</v>
      </c>
      <c r="E85" s="76">
        <v>20705</v>
      </c>
      <c r="F85" s="76">
        <v>10423</v>
      </c>
      <c r="G85" s="76">
        <v>278</v>
      </c>
      <c r="H85" s="76">
        <v>-12389</v>
      </c>
    </row>
    <row r="86" spans="1:8">
      <c r="A86" s="74" t="s">
        <v>49</v>
      </c>
      <c r="B86" s="18">
        <v>3829</v>
      </c>
      <c r="C86" s="18">
        <v>3487</v>
      </c>
      <c r="D86" s="18">
        <v>7594</v>
      </c>
      <c r="E86" s="18">
        <v>6398</v>
      </c>
      <c r="F86" s="18">
        <v>1196</v>
      </c>
      <c r="G86" s="18">
        <v>112</v>
      </c>
      <c r="H86" s="18">
        <v>318</v>
      </c>
    </row>
    <row r="87" spans="1:8">
      <c r="A87" s="77" t="s">
        <v>50</v>
      </c>
      <c r="B87" s="78">
        <v>3767</v>
      </c>
      <c r="C87" s="78">
        <v>3619</v>
      </c>
      <c r="D87" s="78">
        <v>8539</v>
      </c>
      <c r="E87" s="78">
        <v>6486</v>
      </c>
      <c r="F87" s="78">
        <v>2053</v>
      </c>
      <c r="G87" s="78">
        <v>17</v>
      </c>
      <c r="H87" s="78">
        <v>-752</v>
      </c>
    </row>
    <row r="88" spans="1:8">
      <c r="A88" s="74" t="s">
        <v>51</v>
      </c>
      <c r="B88" s="18">
        <v>4063</v>
      </c>
      <c r="C88" s="18">
        <v>3687</v>
      </c>
      <c r="D88" s="18">
        <v>2867</v>
      </c>
      <c r="E88" s="18">
        <v>1593</v>
      </c>
      <c r="F88" s="18">
        <v>1274</v>
      </c>
      <c r="G88" s="18">
        <v>170</v>
      </c>
      <c r="H88" s="18">
        <v>-109</v>
      </c>
    </row>
    <row r="89" spans="1:8">
      <c r="A89" s="75" t="s">
        <v>52</v>
      </c>
      <c r="B89" s="76">
        <v>6008</v>
      </c>
      <c r="C89" s="76">
        <v>5506</v>
      </c>
      <c r="D89" s="76">
        <v>9861</v>
      </c>
      <c r="E89" s="76">
        <v>8123</v>
      </c>
      <c r="F89" s="76">
        <v>1738</v>
      </c>
      <c r="G89" s="76">
        <v>306</v>
      </c>
      <c r="H89" s="76">
        <v>-236</v>
      </c>
    </row>
    <row r="90" spans="1:8">
      <c r="A90" s="74" t="s">
        <v>53</v>
      </c>
      <c r="B90" s="18">
        <v>6142</v>
      </c>
      <c r="C90" s="18">
        <v>5707</v>
      </c>
      <c r="D90" s="18">
        <v>29950</v>
      </c>
      <c r="E90" s="18">
        <v>26981</v>
      </c>
      <c r="F90" s="18">
        <v>2969</v>
      </c>
      <c r="G90" s="18">
        <v>176</v>
      </c>
      <c r="H90" s="18">
        <v>2445</v>
      </c>
    </row>
    <row r="91" spans="1:8">
      <c r="A91" s="75" t="s">
        <v>54</v>
      </c>
      <c r="B91" s="76">
        <v>3209</v>
      </c>
      <c r="C91" s="76">
        <v>2926</v>
      </c>
      <c r="D91" s="76">
        <v>4545</v>
      </c>
      <c r="E91" s="76">
        <v>3403</v>
      </c>
      <c r="F91" s="76">
        <v>1142</v>
      </c>
      <c r="G91" s="76">
        <v>104</v>
      </c>
      <c r="H91" s="76">
        <v>-2686</v>
      </c>
    </row>
    <row r="92" spans="1:8">
      <c r="A92" s="74" t="s">
        <v>55</v>
      </c>
      <c r="B92" s="18">
        <v>7567</v>
      </c>
      <c r="C92" s="18">
        <v>7256</v>
      </c>
      <c r="D92" s="18">
        <v>12892</v>
      </c>
      <c r="E92" s="18">
        <v>6620</v>
      </c>
      <c r="F92" s="18">
        <v>6272</v>
      </c>
      <c r="G92" s="18">
        <v>-6</v>
      </c>
      <c r="H92" s="18">
        <v>-419</v>
      </c>
    </row>
    <row r="93" spans="1:8">
      <c r="A93" s="75" t="s">
        <v>56</v>
      </c>
      <c r="B93" s="76">
        <v>10488</v>
      </c>
      <c r="C93" s="76">
        <v>335</v>
      </c>
      <c r="D93" s="76">
        <v>2783</v>
      </c>
      <c r="E93" s="76">
        <v>2413</v>
      </c>
      <c r="F93" s="76">
        <v>370</v>
      </c>
      <c r="G93" s="76">
        <v>-3</v>
      </c>
      <c r="H93" s="76">
        <v>-143</v>
      </c>
    </row>
    <row r="94" spans="1:8">
      <c r="A94" s="74" t="s">
        <v>57</v>
      </c>
      <c r="B94" s="18">
        <f>B54+B56+B57+B67+B68+B69+B72</f>
        <v>4372</v>
      </c>
      <c r="C94" s="18">
        <f t="shared" ref="C94:H94" si="1">C54+C56+C57+C67+C68+C69+C72</f>
        <v>3991</v>
      </c>
      <c r="D94" s="18">
        <f t="shared" si="1"/>
        <v>23818</v>
      </c>
      <c r="E94" s="18">
        <f t="shared" si="1"/>
        <v>23031</v>
      </c>
      <c r="F94" s="18">
        <f t="shared" si="1"/>
        <v>787</v>
      </c>
      <c r="G94" s="18">
        <f t="shared" si="1"/>
        <v>87</v>
      </c>
      <c r="H94" s="18">
        <f t="shared" si="1"/>
        <v>1064</v>
      </c>
    </row>
    <row r="95" spans="1:8">
      <c r="A95" s="75" t="s">
        <v>41</v>
      </c>
      <c r="B95" s="76">
        <v>179709</v>
      </c>
      <c r="C95" s="76">
        <v>156494</v>
      </c>
      <c r="D95" s="76">
        <v>377555</v>
      </c>
      <c r="E95" s="76">
        <v>286917</v>
      </c>
      <c r="F95" s="76">
        <v>90638</v>
      </c>
      <c r="G95" s="76">
        <v>1877</v>
      </c>
      <c r="H95" s="76">
        <v>-15392</v>
      </c>
    </row>
    <row r="96" spans="1:8">
      <c r="B96" s="26"/>
      <c r="C96" s="26"/>
      <c r="D96" s="26"/>
      <c r="E96" s="26"/>
      <c r="F96" s="26"/>
      <c r="G96" s="26"/>
      <c r="H96" s="26"/>
    </row>
  </sheetData>
  <mergeCells count="14">
    <mergeCell ref="G51:H51"/>
    <mergeCell ref="A78:A79"/>
    <mergeCell ref="B78:B79"/>
    <mergeCell ref="C78:C79"/>
    <mergeCell ref="D78:D79"/>
    <mergeCell ref="E78:E79"/>
    <mergeCell ref="F78:F79"/>
    <mergeCell ref="G78:H78"/>
    <mergeCell ref="A51:A52"/>
    <mergeCell ref="B51:B52"/>
    <mergeCell ref="C51:C52"/>
    <mergeCell ref="D51:D52"/>
    <mergeCell ref="E51:E52"/>
    <mergeCell ref="F51:F5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9"/>
  <sheetViews>
    <sheetView tabSelected="1" topLeftCell="A31" workbookViewId="0">
      <selection activeCell="U59" sqref="U59"/>
    </sheetView>
  </sheetViews>
  <sheetFormatPr defaultRowHeight="15"/>
  <cols>
    <col min="1" max="1" width="19.140625" bestFit="1" customWidth="1"/>
    <col min="2" max="4" width="14.140625" customWidth="1"/>
    <col min="5" max="5" width="17.42578125" customWidth="1"/>
    <col min="6" max="6" width="18.140625" customWidth="1"/>
    <col min="13" max="13" width="10.85546875" customWidth="1"/>
  </cols>
  <sheetData>
    <row r="1" spans="1:6">
      <c r="A1" s="1" t="s">
        <v>0</v>
      </c>
      <c r="B1" s="2" t="s">
        <v>164</v>
      </c>
    </row>
    <row r="2" spans="1:6" ht="25.5" customHeight="1">
      <c r="A2" s="3" t="s">
        <v>1</v>
      </c>
      <c r="B2" s="4" t="s">
        <v>2</v>
      </c>
      <c r="C2" s="4" t="s">
        <v>3</v>
      </c>
      <c r="D2" s="4" t="s">
        <v>107</v>
      </c>
      <c r="E2" s="4" t="s">
        <v>108</v>
      </c>
      <c r="F2" s="4" t="s">
        <v>109</v>
      </c>
    </row>
    <row r="3" spans="1:6">
      <c r="A3" s="5" t="s">
        <v>6</v>
      </c>
      <c r="B3" s="6">
        <v>37055</v>
      </c>
      <c r="C3" s="6">
        <v>31488</v>
      </c>
      <c r="D3" s="6">
        <v>78492</v>
      </c>
      <c r="E3" s="6">
        <v>58766</v>
      </c>
      <c r="F3" s="7">
        <v>19726</v>
      </c>
    </row>
    <row r="4" spans="1:6">
      <c r="A4" s="5" t="s">
        <v>7</v>
      </c>
      <c r="B4" s="6">
        <v>43292</v>
      </c>
      <c r="C4" s="6">
        <v>37533</v>
      </c>
      <c r="D4" s="6">
        <v>101874</v>
      </c>
      <c r="E4" s="6">
        <v>79372</v>
      </c>
      <c r="F4" s="7">
        <v>22502</v>
      </c>
    </row>
    <row r="5" spans="1:6">
      <c r="A5" s="5" t="s">
        <v>8</v>
      </c>
      <c r="B5" s="6">
        <v>44759</v>
      </c>
      <c r="C5" s="6">
        <v>38162</v>
      </c>
      <c r="D5" s="6">
        <v>93275</v>
      </c>
      <c r="E5" s="6">
        <v>70540</v>
      </c>
      <c r="F5" s="7">
        <v>22735</v>
      </c>
    </row>
    <row r="6" spans="1:6">
      <c r="A6" s="5" t="s">
        <v>9</v>
      </c>
      <c r="B6" s="6">
        <v>53313</v>
      </c>
      <c r="C6" s="6">
        <v>47374</v>
      </c>
      <c r="D6" s="6">
        <v>123082</v>
      </c>
      <c r="E6" s="6">
        <v>96135</v>
      </c>
      <c r="F6" s="7">
        <v>26947</v>
      </c>
    </row>
    <row r="7" spans="1:6">
      <c r="A7" s="8" t="s">
        <v>10</v>
      </c>
      <c r="B7" s="9">
        <v>178419</v>
      </c>
      <c r="C7" s="10">
        <v>154557</v>
      </c>
      <c r="D7" s="10">
        <v>396723</v>
      </c>
      <c r="E7" s="10">
        <v>304813</v>
      </c>
      <c r="F7" s="11">
        <v>91910</v>
      </c>
    </row>
    <row r="9" spans="1:6">
      <c r="A9" s="1" t="s">
        <v>0</v>
      </c>
      <c r="B9" s="2" t="s">
        <v>165</v>
      </c>
    </row>
    <row r="10" spans="1:6" ht="25.5" customHeight="1">
      <c r="A10" s="3" t="s">
        <v>1</v>
      </c>
      <c r="B10" s="4" t="s">
        <v>2</v>
      </c>
      <c r="C10" s="4" t="s">
        <v>3</v>
      </c>
      <c r="D10" s="4" t="s">
        <v>107</v>
      </c>
      <c r="E10" s="4" t="s">
        <v>108</v>
      </c>
      <c r="F10" s="4" t="s">
        <v>109</v>
      </c>
    </row>
    <row r="11" spans="1:6">
      <c r="A11" s="5" t="s">
        <v>6</v>
      </c>
      <c r="B11" s="6">
        <v>37112</v>
      </c>
      <c r="C11" s="6">
        <v>31813</v>
      </c>
      <c r="D11" s="6">
        <v>75755</v>
      </c>
      <c r="E11" s="6">
        <v>56107</v>
      </c>
      <c r="F11" s="7">
        <v>19648</v>
      </c>
    </row>
    <row r="12" spans="1:6">
      <c r="A12" s="5" t="s">
        <v>7</v>
      </c>
      <c r="B12" s="6">
        <v>43456</v>
      </c>
      <c r="C12" s="6">
        <v>37814</v>
      </c>
      <c r="D12" s="6">
        <v>97178</v>
      </c>
      <c r="E12" s="6">
        <v>74856</v>
      </c>
      <c r="F12" s="7">
        <v>22322</v>
      </c>
    </row>
    <row r="13" spans="1:6">
      <c r="A13" s="5" t="s">
        <v>8</v>
      </c>
      <c r="B13" s="6">
        <v>44686</v>
      </c>
      <c r="C13" s="6">
        <v>38175</v>
      </c>
      <c r="D13" s="6">
        <v>89222</v>
      </c>
      <c r="E13" s="6">
        <v>66638</v>
      </c>
      <c r="F13" s="7">
        <v>22584</v>
      </c>
    </row>
    <row r="14" spans="1:6">
      <c r="A14" s="5" t="s">
        <v>9</v>
      </c>
      <c r="B14" s="6">
        <v>53302</v>
      </c>
      <c r="C14" s="6">
        <v>47481</v>
      </c>
      <c r="D14" s="6">
        <v>121848</v>
      </c>
      <c r="E14" s="6">
        <v>94959</v>
      </c>
      <c r="F14" s="7">
        <v>26889</v>
      </c>
    </row>
    <row r="15" spans="1:6">
      <c r="A15" s="8" t="s">
        <v>10</v>
      </c>
      <c r="B15" s="9">
        <v>178556</v>
      </c>
      <c r="C15" s="10">
        <v>155283</v>
      </c>
      <c r="D15" s="10">
        <v>384003</v>
      </c>
      <c r="E15" s="10">
        <v>292560</v>
      </c>
      <c r="F15" s="11">
        <v>91443</v>
      </c>
    </row>
    <row r="17" spans="1:13">
      <c r="A17" s="1" t="s">
        <v>0</v>
      </c>
      <c r="B17" s="2" t="s">
        <v>166</v>
      </c>
    </row>
    <row r="18" spans="1:13" ht="25.5">
      <c r="A18" s="3" t="s">
        <v>1</v>
      </c>
      <c r="B18" s="4" t="s">
        <v>2</v>
      </c>
      <c r="C18" s="4" t="s">
        <v>3</v>
      </c>
      <c r="D18" s="4" t="s">
        <v>107</v>
      </c>
      <c r="E18" s="4" t="s">
        <v>108</v>
      </c>
      <c r="F18" s="4" t="s">
        <v>109</v>
      </c>
    </row>
    <row r="19" spans="1:13">
      <c r="A19" s="5" t="s">
        <v>6</v>
      </c>
      <c r="B19" s="6">
        <v>37079</v>
      </c>
      <c r="C19" s="6">
        <v>31760</v>
      </c>
      <c r="D19" s="6">
        <v>76531</v>
      </c>
      <c r="E19" s="6">
        <v>56940</v>
      </c>
      <c r="F19" s="7">
        <v>19591</v>
      </c>
    </row>
    <row r="20" spans="1:13">
      <c r="A20" s="5" t="s">
        <v>7</v>
      </c>
      <c r="B20" s="6">
        <v>43376</v>
      </c>
      <c r="C20" s="6">
        <v>37835</v>
      </c>
      <c r="D20" s="6">
        <v>99604</v>
      </c>
      <c r="E20" s="6">
        <v>77294</v>
      </c>
      <c r="F20" s="7">
        <v>22310</v>
      </c>
    </row>
    <row r="21" spans="1:13">
      <c r="A21" s="5" t="s">
        <v>8</v>
      </c>
      <c r="B21" s="6">
        <v>44652</v>
      </c>
      <c r="C21" s="6">
        <v>38139</v>
      </c>
      <c r="D21" s="6">
        <v>89705</v>
      </c>
      <c r="E21" s="6">
        <v>67168</v>
      </c>
      <c r="F21" s="7">
        <v>22537</v>
      </c>
    </row>
    <row r="22" spans="1:13">
      <c r="A22" s="5" t="s">
        <v>9</v>
      </c>
      <c r="B22" s="6">
        <v>53352</v>
      </c>
      <c r="C22" s="6">
        <v>47491</v>
      </c>
      <c r="D22" s="6">
        <v>123733</v>
      </c>
      <c r="E22" s="6">
        <v>96859</v>
      </c>
      <c r="F22" s="7">
        <v>26874</v>
      </c>
    </row>
    <row r="23" spans="1:13">
      <c r="A23" s="8" t="s">
        <v>10</v>
      </c>
      <c r="B23" s="9">
        <v>178459</v>
      </c>
      <c r="C23" s="10">
        <v>155225</v>
      </c>
      <c r="D23" s="10">
        <v>389573</v>
      </c>
      <c r="E23" s="10">
        <v>298261</v>
      </c>
      <c r="F23" s="11">
        <v>91312</v>
      </c>
    </row>
    <row r="26" spans="1:13">
      <c r="A26" s="79" t="s">
        <v>167</v>
      </c>
      <c r="H26" s="80" t="s">
        <v>168</v>
      </c>
    </row>
    <row r="28" spans="1:13">
      <c r="A28" s="81" t="s">
        <v>1</v>
      </c>
      <c r="B28" s="82" t="s">
        <v>169</v>
      </c>
      <c r="C28" s="82"/>
      <c r="D28" s="82"/>
      <c r="E28" s="82"/>
      <c r="F28" s="82"/>
      <c r="H28" s="83"/>
      <c r="I28" s="84"/>
      <c r="J28" s="84"/>
      <c r="K28" s="84"/>
      <c r="L28" s="84" t="s">
        <v>132</v>
      </c>
      <c r="M28" s="84" t="s">
        <v>133</v>
      </c>
    </row>
    <row r="29" spans="1:13" ht="33.75">
      <c r="A29" s="85"/>
      <c r="B29" s="63" t="s">
        <v>2</v>
      </c>
      <c r="C29" s="63" t="s">
        <v>3</v>
      </c>
      <c r="D29" s="63" t="s">
        <v>170</v>
      </c>
      <c r="E29" s="63" t="s">
        <v>108</v>
      </c>
      <c r="F29" s="63" t="s">
        <v>109</v>
      </c>
      <c r="H29" s="86" t="s">
        <v>1</v>
      </c>
      <c r="I29" s="87" t="s">
        <v>171</v>
      </c>
      <c r="J29" s="87" t="s">
        <v>172</v>
      </c>
      <c r="K29" s="87" t="s">
        <v>173</v>
      </c>
      <c r="L29" s="87" t="s">
        <v>174</v>
      </c>
      <c r="M29" s="87" t="s">
        <v>175</v>
      </c>
    </row>
    <row r="30" spans="1:13">
      <c r="A30" s="88" t="s">
        <v>176</v>
      </c>
      <c r="B30" s="24">
        <v>37079</v>
      </c>
      <c r="C30" s="24">
        <v>31760</v>
      </c>
      <c r="D30" s="24">
        <v>76531</v>
      </c>
      <c r="E30" s="24">
        <v>56940</v>
      </c>
      <c r="F30" s="24">
        <v>19591</v>
      </c>
      <c r="H30" s="86"/>
      <c r="I30" s="89" t="s">
        <v>169</v>
      </c>
      <c r="J30" s="89"/>
      <c r="K30" s="89"/>
      <c r="L30" s="89"/>
      <c r="M30" s="89"/>
    </row>
    <row r="31" spans="1:13">
      <c r="A31" s="90" t="s">
        <v>177</v>
      </c>
      <c r="B31" s="25">
        <v>43376</v>
      </c>
      <c r="C31" s="25">
        <v>37835</v>
      </c>
      <c r="D31" s="25">
        <v>99604</v>
      </c>
      <c r="E31" s="25">
        <v>77294</v>
      </c>
      <c r="F31" s="25">
        <v>22310</v>
      </c>
      <c r="H31" s="17" t="s">
        <v>176</v>
      </c>
      <c r="I31" s="18">
        <v>37079</v>
      </c>
      <c r="J31" s="18">
        <v>31760</v>
      </c>
      <c r="K31" s="18">
        <v>76531</v>
      </c>
      <c r="L31" s="18">
        <v>56940</v>
      </c>
      <c r="M31" s="18">
        <v>19591</v>
      </c>
    </row>
    <row r="32" spans="1:13">
      <c r="A32" s="88" t="s">
        <v>178</v>
      </c>
      <c r="B32" s="24">
        <v>44652</v>
      </c>
      <c r="C32" s="24">
        <v>38139</v>
      </c>
      <c r="D32" s="24">
        <v>89705</v>
      </c>
      <c r="E32" s="24">
        <v>67168</v>
      </c>
      <c r="F32" s="24">
        <v>22537</v>
      </c>
      <c r="H32" s="91" t="s">
        <v>177</v>
      </c>
      <c r="I32" s="92">
        <v>43376</v>
      </c>
      <c r="J32" s="92">
        <v>37835</v>
      </c>
      <c r="K32" s="92">
        <v>99604</v>
      </c>
      <c r="L32" s="92">
        <v>77294</v>
      </c>
      <c r="M32" s="92">
        <v>22310</v>
      </c>
    </row>
    <row r="33" spans="1:13">
      <c r="A33" s="90" t="s">
        <v>179</v>
      </c>
      <c r="B33" s="25">
        <v>53352</v>
      </c>
      <c r="C33" s="25">
        <v>47491</v>
      </c>
      <c r="D33" s="25">
        <v>123733</v>
      </c>
      <c r="E33" s="25">
        <v>96859</v>
      </c>
      <c r="F33" s="25">
        <v>26874</v>
      </c>
      <c r="H33" s="17" t="s">
        <v>178</v>
      </c>
      <c r="I33" s="18">
        <v>44652</v>
      </c>
      <c r="J33" s="18">
        <v>38139</v>
      </c>
      <c r="K33" s="18">
        <v>89705</v>
      </c>
      <c r="L33" s="18">
        <v>67168</v>
      </c>
      <c r="M33" s="18">
        <v>22537</v>
      </c>
    </row>
    <row r="34" spans="1:13">
      <c r="A34" s="93" t="s">
        <v>17</v>
      </c>
      <c r="B34" s="94">
        <v>178459</v>
      </c>
      <c r="C34" s="94">
        <v>155225</v>
      </c>
      <c r="D34" s="94">
        <v>389573</v>
      </c>
      <c r="E34" s="94">
        <v>298261</v>
      </c>
      <c r="F34" s="94">
        <v>91312</v>
      </c>
      <c r="H34" s="91" t="s">
        <v>179</v>
      </c>
      <c r="I34" s="92">
        <v>53352</v>
      </c>
      <c r="J34" s="92">
        <v>47491</v>
      </c>
      <c r="K34" s="92">
        <v>123733</v>
      </c>
      <c r="L34" s="92">
        <v>96859</v>
      </c>
      <c r="M34" s="92">
        <v>26874</v>
      </c>
    </row>
    <row r="35" spans="1:13" ht="15" customHeight="1">
      <c r="A35" s="81" t="s">
        <v>1</v>
      </c>
      <c r="B35" s="82" t="s">
        <v>180</v>
      </c>
      <c r="C35" s="82"/>
      <c r="D35" s="82"/>
      <c r="E35" s="82"/>
      <c r="F35" s="82"/>
      <c r="H35" s="21" t="s">
        <v>17</v>
      </c>
      <c r="I35" s="22">
        <v>178459</v>
      </c>
      <c r="J35" s="22">
        <v>155225</v>
      </c>
      <c r="K35" s="22">
        <v>389573</v>
      </c>
      <c r="L35" s="22">
        <v>298261</v>
      </c>
      <c r="M35" s="22">
        <v>91312</v>
      </c>
    </row>
    <row r="36" spans="1:13" ht="25.5" customHeight="1">
      <c r="A36" s="85"/>
      <c r="B36" s="63" t="s">
        <v>2</v>
      </c>
      <c r="C36" s="63" t="s">
        <v>3</v>
      </c>
      <c r="D36" s="63" t="s">
        <v>181</v>
      </c>
      <c r="E36" s="63" t="s">
        <v>108</v>
      </c>
      <c r="F36" s="63" t="s">
        <v>109</v>
      </c>
      <c r="H36" s="95"/>
      <c r="I36" s="96" t="s">
        <v>182</v>
      </c>
      <c r="J36" s="96"/>
      <c r="K36" s="96"/>
      <c r="L36" s="96"/>
      <c r="M36" s="96"/>
    </row>
    <row r="37" spans="1:13">
      <c r="A37" s="88" t="s">
        <v>176</v>
      </c>
      <c r="B37" s="24">
        <f>B19-B11</f>
        <v>-33</v>
      </c>
      <c r="C37" s="24">
        <f t="shared" ref="C37:F37" si="0">C19-C11</f>
        <v>-53</v>
      </c>
      <c r="D37" s="24">
        <f t="shared" si="0"/>
        <v>776</v>
      </c>
      <c r="E37" s="24">
        <f>E19-E11</f>
        <v>833</v>
      </c>
      <c r="F37" s="24">
        <f t="shared" si="0"/>
        <v>-57</v>
      </c>
      <c r="H37" s="17" t="s">
        <v>176</v>
      </c>
      <c r="I37" s="18">
        <v>-33</v>
      </c>
      <c r="J37" s="18">
        <v>-53</v>
      </c>
      <c r="K37" s="18">
        <v>776</v>
      </c>
      <c r="L37" s="18">
        <v>833</v>
      </c>
      <c r="M37" s="18">
        <v>-57</v>
      </c>
    </row>
    <row r="38" spans="1:13">
      <c r="A38" s="90" t="s">
        <v>177</v>
      </c>
      <c r="B38" s="25">
        <f t="shared" ref="B38:F41" si="1">B20-B12</f>
        <v>-80</v>
      </c>
      <c r="C38" s="25">
        <f t="shared" si="1"/>
        <v>21</v>
      </c>
      <c r="D38" s="25">
        <f t="shared" si="1"/>
        <v>2426</v>
      </c>
      <c r="E38" s="25">
        <f t="shared" si="1"/>
        <v>2438</v>
      </c>
      <c r="F38" s="25">
        <f t="shared" si="1"/>
        <v>-12</v>
      </c>
      <c r="H38" s="91" t="s">
        <v>177</v>
      </c>
      <c r="I38" s="92">
        <v>-80</v>
      </c>
      <c r="J38" s="92">
        <v>21</v>
      </c>
      <c r="K38" s="92">
        <v>2426</v>
      </c>
      <c r="L38" s="92">
        <v>2438</v>
      </c>
      <c r="M38" s="92">
        <v>-12</v>
      </c>
    </row>
    <row r="39" spans="1:13">
      <c r="A39" s="88" t="s">
        <v>178</v>
      </c>
      <c r="B39" s="24">
        <f t="shared" si="1"/>
        <v>-34</v>
      </c>
      <c r="C39" s="24">
        <f t="shared" si="1"/>
        <v>-36</v>
      </c>
      <c r="D39" s="24">
        <f t="shared" si="1"/>
        <v>483</v>
      </c>
      <c r="E39" s="24">
        <f t="shared" si="1"/>
        <v>530</v>
      </c>
      <c r="F39" s="24">
        <f t="shared" si="1"/>
        <v>-47</v>
      </c>
      <c r="H39" s="17" t="s">
        <v>178</v>
      </c>
      <c r="I39" s="18">
        <v>-34</v>
      </c>
      <c r="J39" s="18">
        <v>-36</v>
      </c>
      <c r="K39" s="18">
        <v>483</v>
      </c>
      <c r="L39" s="18">
        <v>530</v>
      </c>
      <c r="M39" s="18">
        <v>-47</v>
      </c>
    </row>
    <row r="40" spans="1:13">
      <c r="A40" s="90" t="s">
        <v>179</v>
      </c>
      <c r="B40" s="25">
        <f t="shared" si="1"/>
        <v>50</v>
      </c>
      <c r="C40" s="25">
        <f t="shared" si="1"/>
        <v>10</v>
      </c>
      <c r="D40" s="25">
        <f t="shared" si="1"/>
        <v>1885</v>
      </c>
      <c r="E40" s="25">
        <f t="shared" si="1"/>
        <v>1900</v>
      </c>
      <c r="F40" s="25">
        <f t="shared" si="1"/>
        <v>-15</v>
      </c>
      <c r="H40" s="91" t="s">
        <v>179</v>
      </c>
      <c r="I40" s="92">
        <v>50</v>
      </c>
      <c r="J40" s="92">
        <v>10</v>
      </c>
      <c r="K40" s="92">
        <v>1885</v>
      </c>
      <c r="L40" s="92">
        <v>1900</v>
      </c>
      <c r="M40" s="92">
        <v>-15</v>
      </c>
    </row>
    <row r="41" spans="1:13" ht="15" customHeight="1">
      <c r="A41" s="93" t="s">
        <v>17</v>
      </c>
      <c r="B41" s="94">
        <f t="shared" si="1"/>
        <v>-97</v>
      </c>
      <c r="C41" s="94">
        <f t="shared" si="1"/>
        <v>-58</v>
      </c>
      <c r="D41" s="94">
        <f t="shared" si="1"/>
        <v>5570</v>
      </c>
      <c r="E41" s="94">
        <f t="shared" si="1"/>
        <v>5701</v>
      </c>
      <c r="F41" s="94">
        <f t="shared" si="1"/>
        <v>-131</v>
      </c>
      <c r="H41" s="21" t="s">
        <v>17</v>
      </c>
      <c r="I41" s="22">
        <v>-97</v>
      </c>
      <c r="J41" s="22">
        <v>-58</v>
      </c>
      <c r="K41" s="22">
        <v>5570</v>
      </c>
      <c r="L41" s="22">
        <v>5701</v>
      </c>
      <c r="M41" s="22">
        <v>-131</v>
      </c>
    </row>
    <row r="42" spans="1:13" ht="25.5" customHeight="1">
      <c r="A42" s="81" t="s">
        <v>1</v>
      </c>
      <c r="B42" s="82" t="s">
        <v>183</v>
      </c>
      <c r="C42" s="82"/>
      <c r="D42" s="82"/>
      <c r="E42" s="82"/>
      <c r="F42" s="82"/>
      <c r="H42" s="95"/>
      <c r="I42" s="96" t="s">
        <v>184</v>
      </c>
      <c r="J42" s="96"/>
      <c r="K42" s="96"/>
      <c r="L42" s="96"/>
      <c r="M42" s="96"/>
    </row>
    <row r="43" spans="1:13" ht="18">
      <c r="A43" s="85"/>
      <c r="B43" s="63" t="s">
        <v>2</v>
      </c>
      <c r="C43" s="63" t="s">
        <v>3</v>
      </c>
      <c r="D43" s="63" t="s">
        <v>181</v>
      </c>
      <c r="E43" s="63" t="s">
        <v>108</v>
      </c>
      <c r="F43" s="63" t="s">
        <v>109</v>
      </c>
      <c r="H43" s="17" t="s">
        <v>176</v>
      </c>
      <c r="I43" s="18">
        <v>24</v>
      </c>
      <c r="J43" s="18">
        <v>272</v>
      </c>
      <c r="K43" s="18">
        <v>-1961</v>
      </c>
      <c r="L43" s="18">
        <v>-1826</v>
      </c>
      <c r="M43" s="18">
        <v>-135</v>
      </c>
    </row>
    <row r="44" spans="1:13">
      <c r="A44" s="88" t="s">
        <v>176</v>
      </c>
      <c r="B44" s="24">
        <f>B19-B3</f>
        <v>24</v>
      </c>
      <c r="C44" s="24">
        <f t="shared" ref="C44:F44" si="2">C19-C3</f>
        <v>272</v>
      </c>
      <c r="D44" s="24">
        <f t="shared" si="2"/>
        <v>-1961</v>
      </c>
      <c r="E44" s="24">
        <f>E19-E3</f>
        <v>-1826</v>
      </c>
      <c r="F44" s="24">
        <f t="shared" si="2"/>
        <v>-135</v>
      </c>
      <c r="H44" s="91" t="s">
        <v>177</v>
      </c>
      <c r="I44" s="92">
        <v>84</v>
      </c>
      <c r="J44" s="92">
        <v>302</v>
      </c>
      <c r="K44" s="92">
        <v>-2270</v>
      </c>
      <c r="L44" s="92">
        <v>-2078</v>
      </c>
      <c r="M44" s="92">
        <v>-192</v>
      </c>
    </row>
    <row r="45" spans="1:13">
      <c r="A45" s="90" t="s">
        <v>177</v>
      </c>
      <c r="B45" s="25">
        <f t="shared" ref="B45:F48" si="3">B20-B4</f>
        <v>84</v>
      </c>
      <c r="C45" s="25">
        <f t="shared" si="3"/>
        <v>302</v>
      </c>
      <c r="D45" s="25">
        <f t="shared" si="3"/>
        <v>-2270</v>
      </c>
      <c r="E45" s="25">
        <f t="shared" si="3"/>
        <v>-2078</v>
      </c>
      <c r="F45" s="25">
        <f t="shared" si="3"/>
        <v>-192</v>
      </c>
      <c r="H45" s="17" t="s">
        <v>178</v>
      </c>
      <c r="I45" s="18">
        <v>-107</v>
      </c>
      <c r="J45" s="18">
        <v>-23</v>
      </c>
      <c r="K45" s="18">
        <v>-3570</v>
      </c>
      <c r="L45" s="18">
        <v>-3372</v>
      </c>
      <c r="M45" s="18">
        <v>-198</v>
      </c>
    </row>
    <row r="46" spans="1:13">
      <c r="A46" s="88" t="s">
        <v>178</v>
      </c>
      <c r="B46" s="24">
        <f t="shared" si="3"/>
        <v>-107</v>
      </c>
      <c r="C46" s="24">
        <f t="shared" si="3"/>
        <v>-23</v>
      </c>
      <c r="D46" s="24">
        <f t="shared" si="3"/>
        <v>-3570</v>
      </c>
      <c r="E46" s="24">
        <f t="shared" si="3"/>
        <v>-3372</v>
      </c>
      <c r="F46" s="24">
        <f t="shared" si="3"/>
        <v>-198</v>
      </c>
      <c r="H46" s="91" t="s">
        <v>179</v>
      </c>
      <c r="I46" s="92">
        <v>39</v>
      </c>
      <c r="J46" s="92">
        <v>117</v>
      </c>
      <c r="K46" s="92">
        <v>651</v>
      </c>
      <c r="L46" s="92">
        <v>724</v>
      </c>
      <c r="M46" s="92">
        <v>-73</v>
      </c>
    </row>
    <row r="47" spans="1:13">
      <c r="A47" s="90" t="s">
        <v>179</v>
      </c>
      <c r="B47" s="25">
        <f t="shared" si="3"/>
        <v>39</v>
      </c>
      <c r="C47" s="25">
        <f t="shared" si="3"/>
        <v>117</v>
      </c>
      <c r="D47" s="25">
        <f t="shared" si="3"/>
        <v>651</v>
      </c>
      <c r="E47" s="25">
        <f t="shared" si="3"/>
        <v>724</v>
      </c>
      <c r="F47" s="25">
        <f t="shared" si="3"/>
        <v>-73</v>
      </c>
      <c r="H47" s="21" t="s">
        <v>17</v>
      </c>
      <c r="I47" s="22">
        <v>40</v>
      </c>
      <c r="J47" s="22">
        <v>668</v>
      </c>
      <c r="K47" s="22">
        <v>-7150</v>
      </c>
      <c r="L47" s="22">
        <v>-6552</v>
      </c>
      <c r="M47" s="22">
        <v>-598</v>
      </c>
    </row>
    <row r="48" spans="1:13">
      <c r="A48" s="93" t="s">
        <v>17</v>
      </c>
      <c r="B48" s="94">
        <f t="shared" si="3"/>
        <v>40</v>
      </c>
      <c r="C48" s="94">
        <f t="shared" si="3"/>
        <v>668</v>
      </c>
      <c r="D48" s="94">
        <f t="shared" si="3"/>
        <v>-7150</v>
      </c>
      <c r="E48" s="94">
        <f t="shared" si="3"/>
        <v>-6552</v>
      </c>
      <c r="F48" s="94">
        <f t="shared" si="3"/>
        <v>-598</v>
      </c>
    </row>
    <row r="51" spans="1:8">
      <c r="A51" s="44" t="s">
        <v>185</v>
      </c>
      <c r="H51" s="80" t="s">
        <v>186</v>
      </c>
    </row>
    <row r="53" spans="1:8">
      <c r="A53" s="97" t="s">
        <v>1</v>
      </c>
      <c r="B53" s="98" t="s">
        <v>187</v>
      </c>
      <c r="C53" s="98"/>
      <c r="D53" s="98"/>
      <c r="E53" s="98"/>
      <c r="F53" s="98"/>
    </row>
    <row r="54" spans="1:8" ht="15.75" thickBot="1">
      <c r="A54" s="99"/>
      <c r="B54" s="100" t="s">
        <v>2</v>
      </c>
      <c r="C54" s="100" t="s">
        <v>3</v>
      </c>
      <c r="D54" s="100" t="s">
        <v>188</v>
      </c>
      <c r="E54" s="100" t="s">
        <v>174</v>
      </c>
      <c r="F54" s="100" t="s">
        <v>175</v>
      </c>
    </row>
    <row r="55" spans="1:8" ht="15.75" thickTop="1">
      <c r="A55" s="101" t="s">
        <v>176</v>
      </c>
      <c r="B55" s="102">
        <f>(B19-B11)/B11*100</f>
        <v>-8.8920025867643887E-2</v>
      </c>
      <c r="C55" s="102">
        <f t="shared" ref="C55:F55" si="4">(C19-C11)/C11*100</f>
        <v>-0.16659856033696918</v>
      </c>
      <c r="D55" s="102">
        <f>(D19-D11)/D11*100</f>
        <v>1.0243548280641541</v>
      </c>
      <c r="E55" s="102">
        <f t="shared" si="4"/>
        <v>1.4846632327517066</v>
      </c>
      <c r="F55" s="102">
        <f t="shared" si="4"/>
        <v>-0.2901058631921824</v>
      </c>
    </row>
    <row r="56" spans="1:8">
      <c r="A56" s="101" t="s">
        <v>177</v>
      </c>
      <c r="B56" s="102">
        <f t="shared" ref="B56:F59" si="5">(B20-B12)/B12*100</f>
        <v>-0.1840942562592047</v>
      </c>
      <c r="C56" s="102">
        <f t="shared" si="5"/>
        <v>5.5534987041836362E-2</v>
      </c>
      <c r="D56" s="102">
        <f t="shared" si="5"/>
        <v>2.4964498137438516</v>
      </c>
      <c r="E56" s="102">
        <f t="shared" si="5"/>
        <v>3.2569199529763817</v>
      </c>
      <c r="F56" s="102">
        <f t="shared" si="5"/>
        <v>-5.3758623779231247E-2</v>
      </c>
    </row>
    <row r="57" spans="1:8">
      <c r="A57" s="101" t="s">
        <v>178</v>
      </c>
      <c r="B57" s="102">
        <f t="shared" si="5"/>
        <v>-7.6086470035357831E-2</v>
      </c>
      <c r="C57" s="102">
        <f t="shared" si="5"/>
        <v>-9.4302554027504912E-2</v>
      </c>
      <c r="D57" s="102">
        <f t="shared" si="5"/>
        <v>0.54134630472305034</v>
      </c>
      <c r="E57" s="102">
        <f t="shared" si="5"/>
        <v>0.79534199705873532</v>
      </c>
      <c r="F57" s="102">
        <f t="shared" si="5"/>
        <v>-0.20811193765497699</v>
      </c>
    </row>
    <row r="58" spans="1:8">
      <c r="A58" s="101" t="s">
        <v>179</v>
      </c>
      <c r="B58" s="102">
        <f t="shared" si="5"/>
        <v>9.3805110502420172E-2</v>
      </c>
      <c r="C58" s="102">
        <f t="shared" si="5"/>
        <v>2.1061056001347906E-2</v>
      </c>
      <c r="D58" s="102">
        <f t="shared" si="5"/>
        <v>1.5470093887466352</v>
      </c>
      <c r="E58" s="102">
        <f t="shared" si="5"/>
        <v>2.0008635305763538</v>
      </c>
      <c r="F58" s="102">
        <f t="shared" si="5"/>
        <v>-5.5784893450853509E-2</v>
      </c>
    </row>
    <row r="59" spans="1:8">
      <c r="A59" s="103" t="s">
        <v>17</v>
      </c>
      <c r="B59" s="102">
        <f t="shared" si="5"/>
        <v>-5.4324693653531667E-2</v>
      </c>
      <c r="C59" s="102">
        <f t="shared" si="5"/>
        <v>-3.7351158851902655E-2</v>
      </c>
      <c r="D59" s="102">
        <f t="shared" si="5"/>
        <v>1.450509501227855</v>
      </c>
      <c r="E59" s="102">
        <f t="shared" si="5"/>
        <v>1.9486601039103091</v>
      </c>
      <c r="F59" s="102">
        <f t="shared" si="5"/>
        <v>-0.14325864199556007</v>
      </c>
    </row>
  </sheetData>
  <mergeCells count="12">
    <mergeCell ref="A42:A43"/>
    <mergeCell ref="B42:F42"/>
    <mergeCell ref="I42:M42"/>
    <mergeCell ref="A53:A54"/>
    <mergeCell ref="B53:F53"/>
    <mergeCell ref="A28:A29"/>
    <mergeCell ref="B28:F28"/>
    <mergeCell ref="H29:H30"/>
    <mergeCell ref="I30:M30"/>
    <mergeCell ref="A35:A36"/>
    <mergeCell ref="B35:F35"/>
    <mergeCell ref="I36:M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Imprese_variazione</vt:lpstr>
      <vt:lpstr>Imprese_settore</vt:lpstr>
      <vt:lpstr>Imprese_attive_variaz</vt:lpstr>
      <vt:lpstr>Addetti_UL</vt:lpstr>
      <vt:lpstr>UL_Variaz x settore</vt:lpstr>
      <vt:lpstr>UL_Variaz_province</vt:lpstr>
    </vt:vector>
  </TitlesOfParts>
  <Company>REGIONE ABRUZZO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Valentino</dc:creator>
  <cp:lastModifiedBy>Tiziana Valentino</cp:lastModifiedBy>
  <dcterms:created xsi:type="dcterms:W3CDTF">2021-08-27T11:59:08Z</dcterms:created>
  <dcterms:modified xsi:type="dcterms:W3CDTF">2021-08-27T12:13:02Z</dcterms:modified>
</cp:coreProperties>
</file>