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Documenti\LAV\Bollettino_settembre\DATI X SITO - B2021_3\"/>
    </mc:Choice>
  </mc:AlternateContent>
  <xr:revisionPtr revIDLastSave="0" documentId="13_ncr:1_{E553830C-B997-40D9-B5D9-290FE77E53E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nte dati" sheetId="5" r:id="rId1"/>
    <sheet name="Import_Ita_Abr" sheetId="1" r:id="rId2"/>
    <sheet name="Import_reg" sheetId="2" r:id="rId3"/>
    <sheet name="Imp_exp_settore" sheetId="3" r:id="rId4"/>
    <sheet name="Export_Ita_Abr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4" l="1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29" i="4"/>
  <c r="J29" i="4"/>
  <c r="X25" i="3" l="1"/>
  <c r="W25" i="3"/>
  <c r="V25" i="3"/>
  <c r="U25" i="3"/>
  <c r="T25" i="3"/>
  <c r="S25" i="3"/>
  <c r="R25" i="3"/>
  <c r="X24" i="3"/>
  <c r="W24" i="3"/>
  <c r="V24" i="3"/>
  <c r="U24" i="3"/>
  <c r="T24" i="3"/>
  <c r="S24" i="3"/>
  <c r="R24" i="3"/>
  <c r="X23" i="3"/>
  <c r="W23" i="3"/>
  <c r="V23" i="3"/>
  <c r="U23" i="3"/>
  <c r="T23" i="3"/>
  <c r="S23" i="3"/>
  <c r="R23" i="3"/>
  <c r="X22" i="3"/>
  <c r="W22" i="3"/>
  <c r="V22" i="3"/>
  <c r="U22" i="3"/>
  <c r="T22" i="3"/>
  <c r="S22" i="3"/>
  <c r="R22" i="3"/>
  <c r="X21" i="3"/>
  <c r="W21" i="3"/>
  <c r="V21" i="3"/>
  <c r="U21" i="3"/>
  <c r="T21" i="3"/>
  <c r="S21" i="3"/>
  <c r="R21" i="3"/>
  <c r="X20" i="3"/>
  <c r="W20" i="3"/>
  <c r="V20" i="3"/>
  <c r="U20" i="3"/>
  <c r="T20" i="3"/>
  <c r="S20" i="3"/>
  <c r="R20" i="3"/>
  <c r="X19" i="3"/>
  <c r="W19" i="3"/>
  <c r="V19" i="3"/>
  <c r="U19" i="3"/>
  <c r="T19" i="3"/>
  <c r="S19" i="3"/>
  <c r="R19" i="3"/>
  <c r="X18" i="3"/>
  <c r="W18" i="3"/>
  <c r="V18" i="3"/>
  <c r="U18" i="3"/>
  <c r="T18" i="3"/>
  <c r="S18" i="3"/>
  <c r="R18" i="3"/>
  <c r="X17" i="3"/>
  <c r="W17" i="3"/>
  <c r="V17" i="3"/>
  <c r="U17" i="3"/>
  <c r="T17" i="3"/>
  <c r="S17" i="3"/>
  <c r="R17" i="3"/>
  <c r="X16" i="3"/>
  <c r="W16" i="3"/>
  <c r="V16" i="3"/>
  <c r="U16" i="3"/>
  <c r="T16" i="3"/>
  <c r="S16" i="3"/>
  <c r="R16" i="3"/>
  <c r="X12" i="3"/>
  <c r="W12" i="3"/>
  <c r="V12" i="3"/>
  <c r="U12" i="3"/>
  <c r="T12" i="3"/>
  <c r="S12" i="3"/>
  <c r="R12" i="3"/>
  <c r="X11" i="3"/>
  <c r="W11" i="3"/>
  <c r="V11" i="3"/>
  <c r="U11" i="3"/>
  <c r="T11" i="3"/>
  <c r="S11" i="3"/>
  <c r="R11" i="3"/>
  <c r="X10" i="3"/>
  <c r="W10" i="3"/>
  <c r="V10" i="3"/>
  <c r="U10" i="3"/>
  <c r="T10" i="3"/>
  <c r="S10" i="3"/>
  <c r="R10" i="3"/>
  <c r="X9" i="3"/>
  <c r="W9" i="3"/>
  <c r="V9" i="3"/>
  <c r="U9" i="3"/>
  <c r="T9" i="3"/>
  <c r="S9" i="3"/>
  <c r="R9" i="3"/>
  <c r="X8" i="3"/>
  <c r="W8" i="3"/>
  <c r="V8" i="3"/>
  <c r="U8" i="3"/>
  <c r="T8" i="3"/>
  <c r="S8" i="3"/>
  <c r="R8" i="3"/>
  <c r="X7" i="3"/>
  <c r="W7" i="3"/>
  <c r="V7" i="3"/>
  <c r="U7" i="3"/>
  <c r="T7" i="3"/>
  <c r="S7" i="3"/>
  <c r="R7" i="3"/>
  <c r="X6" i="3"/>
  <c r="W6" i="3"/>
  <c r="V6" i="3"/>
  <c r="U6" i="3"/>
  <c r="T6" i="3"/>
  <c r="S6" i="3"/>
  <c r="R6" i="3"/>
  <c r="X5" i="3"/>
  <c r="W5" i="3"/>
  <c r="V5" i="3"/>
  <c r="U5" i="3"/>
  <c r="T5" i="3"/>
  <c r="S5" i="3"/>
  <c r="R5" i="3"/>
  <c r="X4" i="3"/>
  <c r="W4" i="3"/>
  <c r="V4" i="3"/>
  <c r="U4" i="3"/>
  <c r="T4" i="3"/>
  <c r="S4" i="3"/>
  <c r="R4" i="3"/>
  <c r="X3" i="3"/>
  <c r="W3" i="3"/>
  <c r="V3" i="3"/>
  <c r="U3" i="3"/>
  <c r="T3" i="3"/>
  <c r="S3" i="3"/>
  <c r="R3" i="3"/>
  <c r="R23" i="2" l="1"/>
  <c r="S23" i="2" s="1"/>
  <c r="Q23" i="2"/>
  <c r="P23" i="2"/>
  <c r="O23" i="2"/>
  <c r="N23" i="2"/>
  <c r="M23" i="2"/>
  <c r="L23" i="2"/>
  <c r="R22" i="2"/>
  <c r="Q22" i="2"/>
  <c r="P22" i="2"/>
  <c r="O22" i="2"/>
  <c r="N22" i="2"/>
  <c r="M22" i="2"/>
  <c r="L22" i="2"/>
  <c r="R21" i="2"/>
  <c r="Q21" i="2"/>
  <c r="P21" i="2"/>
  <c r="O21" i="2"/>
  <c r="N21" i="2"/>
  <c r="M21" i="2"/>
  <c r="L21" i="2"/>
  <c r="R20" i="2"/>
  <c r="Q20" i="2"/>
  <c r="P20" i="2"/>
  <c r="O20" i="2"/>
  <c r="N20" i="2"/>
  <c r="M20" i="2"/>
  <c r="L20" i="2"/>
  <c r="R19" i="2"/>
  <c r="Q19" i="2"/>
  <c r="P19" i="2"/>
  <c r="O19" i="2"/>
  <c r="N19" i="2"/>
  <c r="M19" i="2"/>
  <c r="L19" i="2"/>
  <c r="R18" i="2"/>
  <c r="Q18" i="2"/>
  <c r="P18" i="2"/>
  <c r="O18" i="2"/>
  <c r="N18" i="2"/>
  <c r="M18" i="2"/>
  <c r="L18" i="2"/>
  <c r="R17" i="2"/>
  <c r="Q17" i="2"/>
  <c r="P17" i="2"/>
  <c r="O17" i="2"/>
  <c r="N17" i="2"/>
  <c r="M17" i="2"/>
  <c r="L17" i="2"/>
  <c r="R16" i="2"/>
  <c r="Q16" i="2"/>
  <c r="P16" i="2"/>
  <c r="O16" i="2"/>
  <c r="N16" i="2"/>
  <c r="M16" i="2"/>
  <c r="L16" i="2"/>
  <c r="R15" i="2"/>
  <c r="S15" i="2" s="1"/>
  <c r="Q15" i="2"/>
  <c r="P15" i="2"/>
  <c r="O15" i="2"/>
  <c r="N15" i="2"/>
  <c r="M15" i="2"/>
  <c r="L15" i="2"/>
  <c r="R14" i="2"/>
  <c r="Q14" i="2"/>
  <c r="P14" i="2"/>
  <c r="O14" i="2"/>
  <c r="N14" i="2"/>
  <c r="M14" i="2"/>
  <c r="L14" i="2"/>
  <c r="R13" i="2"/>
  <c r="Q13" i="2"/>
  <c r="P13" i="2"/>
  <c r="O13" i="2"/>
  <c r="N13" i="2"/>
  <c r="M13" i="2"/>
  <c r="L13" i="2"/>
  <c r="R12" i="2"/>
  <c r="Q12" i="2"/>
  <c r="P12" i="2"/>
  <c r="O12" i="2"/>
  <c r="N12" i="2"/>
  <c r="M12" i="2"/>
  <c r="L12" i="2"/>
  <c r="R11" i="2"/>
  <c r="Q11" i="2"/>
  <c r="P11" i="2"/>
  <c r="O11" i="2"/>
  <c r="N11" i="2"/>
  <c r="M11" i="2"/>
  <c r="L11" i="2"/>
  <c r="R10" i="2"/>
  <c r="Q10" i="2"/>
  <c r="P10" i="2"/>
  <c r="O10" i="2"/>
  <c r="N10" i="2"/>
  <c r="M10" i="2"/>
  <c r="L10" i="2"/>
  <c r="R9" i="2"/>
  <c r="Q9" i="2"/>
  <c r="P9" i="2"/>
  <c r="O9" i="2"/>
  <c r="N9" i="2"/>
  <c r="M9" i="2"/>
  <c r="L9" i="2"/>
  <c r="R8" i="2"/>
  <c r="Q8" i="2"/>
  <c r="P8" i="2"/>
  <c r="O8" i="2"/>
  <c r="N8" i="2"/>
  <c r="M8" i="2"/>
  <c r="L8" i="2"/>
  <c r="R7" i="2"/>
  <c r="S7" i="2" s="1"/>
  <c r="Q7" i="2"/>
  <c r="P7" i="2"/>
  <c r="O7" i="2"/>
  <c r="N7" i="2"/>
  <c r="M7" i="2"/>
  <c r="L7" i="2"/>
  <c r="R6" i="2"/>
  <c r="Q6" i="2"/>
  <c r="P6" i="2"/>
  <c r="O6" i="2"/>
  <c r="N6" i="2"/>
  <c r="M6" i="2"/>
  <c r="L6" i="2"/>
  <c r="R5" i="2"/>
  <c r="Q5" i="2"/>
  <c r="P5" i="2"/>
  <c r="O5" i="2"/>
  <c r="N5" i="2"/>
  <c r="M5" i="2"/>
  <c r="L5" i="2"/>
  <c r="R4" i="2"/>
  <c r="Q4" i="2"/>
  <c r="P4" i="2"/>
  <c r="O4" i="2"/>
  <c r="N4" i="2"/>
  <c r="M4" i="2"/>
  <c r="L4" i="2"/>
  <c r="R3" i="2"/>
  <c r="Q3" i="2"/>
  <c r="P3" i="2"/>
  <c r="O3" i="2"/>
  <c r="N3" i="2"/>
  <c r="M3" i="2"/>
  <c r="L3" i="2"/>
  <c r="I28" i="2"/>
  <c r="R24" i="2" s="1"/>
  <c r="H28" i="2"/>
  <c r="Q24" i="2" s="1"/>
  <c r="G28" i="2"/>
  <c r="P24" i="2" s="1"/>
  <c r="F28" i="2"/>
  <c r="O24" i="2" s="1"/>
  <c r="E28" i="2"/>
  <c r="N24" i="2" s="1"/>
  <c r="D28" i="2"/>
  <c r="M24" i="2" s="1"/>
  <c r="C28" i="2"/>
  <c r="L24" i="2" s="1"/>
  <c r="B28" i="2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I57" i="1" s="1"/>
  <c r="H33" i="1"/>
  <c r="G33" i="1"/>
  <c r="F33" i="1"/>
  <c r="E33" i="1"/>
  <c r="D33" i="1"/>
  <c r="C33" i="1"/>
  <c r="B33" i="1"/>
  <c r="K32" i="1"/>
  <c r="K57" i="1" s="1"/>
  <c r="J32" i="1"/>
  <c r="I32" i="1"/>
  <c r="H32" i="1"/>
  <c r="G32" i="1"/>
  <c r="F32" i="1"/>
  <c r="E32" i="1"/>
  <c r="D32" i="1"/>
  <c r="C32" i="1"/>
  <c r="C57" i="1" s="1"/>
  <c r="B32" i="1"/>
  <c r="K28" i="1"/>
  <c r="J28" i="1"/>
  <c r="I28" i="1"/>
  <c r="H28" i="1"/>
  <c r="G28" i="1"/>
  <c r="F28" i="1"/>
  <c r="E28" i="1"/>
  <c r="D28" i="1"/>
  <c r="C28" i="1"/>
  <c r="B28" i="1"/>
  <c r="S16" i="2" l="1"/>
  <c r="S14" i="2"/>
  <c r="S21" i="2"/>
  <c r="S22" i="2"/>
  <c r="S6" i="2"/>
  <c r="S5" i="2"/>
  <c r="S9" i="2"/>
  <c r="S17" i="2"/>
  <c r="S4" i="2"/>
  <c r="S20" i="2"/>
  <c r="S13" i="2"/>
  <c r="S12" i="2"/>
  <c r="S3" i="2"/>
  <c r="S11" i="2"/>
  <c r="S19" i="2"/>
  <c r="S10" i="2"/>
  <c r="S18" i="2"/>
  <c r="S8" i="2"/>
  <c r="B57" i="1"/>
  <c r="J57" i="1"/>
  <c r="H57" i="1"/>
  <c r="D57" i="1"/>
  <c r="G57" i="1"/>
  <c r="E57" i="1"/>
  <c r="F57" i="1"/>
  <c r="S24" i="2"/>
</calcChain>
</file>

<file path=xl/sharedStrings.xml><?xml version="1.0" encoding="utf-8"?>
<sst xmlns="http://schemas.openxmlformats.org/spreadsheetml/2006/main" count="454" uniqueCount="162">
  <si>
    <t>TERRITORIO</t>
  </si>
  <si>
    <t>2019-1°T</t>
  </si>
  <si>
    <t>2019-2°T</t>
  </si>
  <si>
    <t>2019-3°T</t>
  </si>
  <si>
    <t>2019-4°T</t>
  </si>
  <si>
    <t>2020-1°T</t>
  </si>
  <si>
    <t>2020-2°T</t>
  </si>
  <si>
    <t>2020-3°T</t>
  </si>
  <si>
    <t>2020-4°T</t>
  </si>
  <si>
    <t>2021-1°T</t>
  </si>
  <si>
    <t>2021 -2°T</t>
  </si>
  <si>
    <t>import</t>
  </si>
  <si>
    <t xml:space="preserve">101-Piemonte </t>
  </si>
  <si>
    <t>102-Valle d'Aosta/Vallée d'Aoste</t>
  </si>
  <si>
    <t xml:space="preserve">103-Lombardia </t>
  </si>
  <si>
    <t xml:space="preserve">107-Liguria </t>
  </si>
  <si>
    <t>204-Trentino-Alto Adige/Südtirol</t>
  </si>
  <si>
    <t xml:space="preserve">205-Veneto </t>
  </si>
  <si>
    <t xml:space="preserve">206-Friuli-Venezia Giulia </t>
  </si>
  <si>
    <t xml:space="preserve">208-Emilia-Romagna </t>
  </si>
  <si>
    <t xml:space="preserve">309-Toscana </t>
  </si>
  <si>
    <t xml:space="preserve">310-Umbria </t>
  </si>
  <si>
    <t xml:space="preserve">311-Marche </t>
  </si>
  <si>
    <t xml:space="preserve">312-Lazio </t>
  </si>
  <si>
    <t xml:space="preserve">413-Abruzzo </t>
  </si>
  <si>
    <t xml:space="preserve">413066-L'Aquila </t>
  </si>
  <si>
    <t xml:space="preserve">413067-Teramo </t>
  </si>
  <si>
    <t xml:space="preserve">413068-Pescara </t>
  </si>
  <si>
    <t xml:space="preserve">413069-Chieti </t>
  </si>
  <si>
    <t xml:space="preserve">414-Molise </t>
  </si>
  <si>
    <t xml:space="preserve">415-Campania </t>
  </si>
  <si>
    <t xml:space="preserve">416-Puglia </t>
  </si>
  <si>
    <t xml:space="preserve">417-Basilicata </t>
  </si>
  <si>
    <t xml:space="preserve">418-Calabria </t>
  </si>
  <si>
    <t xml:space="preserve">519-Sicilia </t>
  </si>
  <si>
    <t xml:space="preserve">520-Sardegna </t>
  </si>
  <si>
    <t xml:space="preserve">697-Regioni diverse o non specificate </t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</si>
  <si>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</si>
  <si>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</si>
  <si>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</si>
  <si>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</si>
  <si>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</si>
  <si>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</si>
  <si>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</si>
  <si>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</si>
  <si>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</si>
  <si>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T2-2021</t>
  </si>
  <si>
    <t>Importazioni dell'Abruzzo e dell'Italia. Valori in milioni di euro. 2° trimestre 2019 - 2° trimestre 2021</t>
  </si>
  <si>
    <t xml:space="preserve">Abruzzo </t>
  </si>
  <si>
    <t>Italia</t>
  </si>
  <si>
    <t>Territorio</t>
  </si>
  <si>
    <t>Variazione imp % 4 trimestre 2020 /4 trimestre 2019</t>
  </si>
  <si>
    <t>Basilicata</t>
  </si>
  <si>
    <t>Toscana</t>
  </si>
  <si>
    <t>Calabria</t>
  </si>
  <si>
    <t>Molise</t>
  </si>
  <si>
    <t>Abruzzo</t>
  </si>
  <si>
    <t>Piemonte</t>
  </si>
  <si>
    <t>Umbria</t>
  </si>
  <si>
    <t>Veneto</t>
  </si>
  <si>
    <t>Emilia-Romagna</t>
  </si>
  <si>
    <t>Lombardia</t>
  </si>
  <si>
    <t>Friuli-V. G.</t>
  </si>
  <si>
    <t>Trentino A. A.</t>
  </si>
  <si>
    <t>Lazio</t>
  </si>
  <si>
    <t>Campania</t>
  </si>
  <si>
    <t>Puglia</t>
  </si>
  <si>
    <t>Non indicato</t>
  </si>
  <si>
    <t>Marche</t>
  </si>
  <si>
    <t>Sardegna</t>
  </si>
  <si>
    <t>Sicilia</t>
  </si>
  <si>
    <t>Liguria</t>
  </si>
  <si>
    <t>Valle d'Aosta</t>
  </si>
  <si>
    <t xml:space="preserve">  L'Aquila </t>
  </si>
  <si>
    <t xml:space="preserve">  Teramo </t>
  </si>
  <si>
    <t xml:space="preserve">  Pescara </t>
  </si>
  <si>
    <t xml:space="preserve">  Chieti </t>
  </si>
  <si>
    <t>Variazione % T2-2021 /T2-2020</t>
  </si>
  <si>
    <t>Interscambio commerciale in valore Abruzzo -[MONDO] per Sezioni 'Ateco 2007'</t>
  </si>
  <si>
    <t>(Valori in Euro)</t>
  </si>
  <si>
    <t>T1</t>
  </si>
  <si>
    <t>T2</t>
  </si>
  <si>
    <t>T3</t>
  </si>
  <si>
    <t>T4-2018</t>
  </si>
  <si>
    <t>Sezioni</t>
  </si>
  <si>
    <t>IMP2018</t>
  </si>
  <si>
    <t>IMP2019</t>
  </si>
  <si>
    <t>IMP2020</t>
  </si>
  <si>
    <t>IMP2021</t>
  </si>
  <si>
    <t>A-PRODOTTI DELL'AGRICOLTURA, DELLA SILVICOLTURA E DELLA PESCA</t>
  </si>
  <si>
    <t>A-Agricoltura, silvicoltura e pesca</t>
  </si>
  <si>
    <t>B-PRODOTTI DELL'ESTRAZIONE DI MINERALI DA CAVE E MINIERE</t>
  </si>
  <si>
    <t>B-Estraz. Minerali</t>
  </si>
  <si>
    <t>C-PRODOTTI DELLE ATTIVITÀ MANIFATTURIERE</t>
  </si>
  <si>
    <t>C-Manifatturiero</t>
  </si>
  <si>
    <t>E-PRODOTTI DELLE ATTIVITÀ DI TRATTAMENTO DEI RIFIUTI E RISANAMENTO</t>
  </si>
  <si>
    <t>E- Trattamento rifiuti e risanamento</t>
  </si>
  <si>
    <t>J-PRODOTTI DELLE ATTIVITÀ DEI SERVIZI DI INFORMAZIONE E COMUNICAZIONE</t>
  </si>
  <si>
    <t>J-Servizi informazione e comunicazione</t>
  </si>
  <si>
    <t>M-PRODOTTI DELLE ATTIVITÀ PROFESSIONALI, SCIENTIFICHE E TECNICHE</t>
  </si>
  <si>
    <t>M-Attività profes., scientifiche e tecniche</t>
  </si>
  <si>
    <t>R-PRODOTTI DELLE ATTIVITÀ ARTISTICHE, SPORTIVE, DI INTRATTENIMENTO E DIVERTIMENTO</t>
  </si>
  <si>
    <t>R-Attività artistiche, sportive e intratt.</t>
  </si>
  <si>
    <t>S-PRODOTTI DELLE ALTRE ATTIVITÀ DI SERVIZI</t>
  </si>
  <si>
    <t>S-Altre attività di servizi</t>
  </si>
  <si>
    <t>V-MERCI DICHIARATE COME PROVVISTE DI BORDO, MERCI NAZIONALI DI RITORNO E RESPINTE, MERCI VARIE</t>
  </si>
  <si>
    <t>V-Merci provv. bordo, nazionali di ritorno e varie</t>
  </si>
  <si>
    <t>Totale</t>
  </si>
  <si>
    <t>EXP2018</t>
  </si>
  <si>
    <t>EXP2019</t>
  </si>
  <si>
    <t>EXP2020</t>
  </si>
  <si>
    <t>EXP2021</t>
  </si>
  <si>
    <t xml:space="preserve">S </t>
  </si>
  <si>
    <t>Tipo dato</t>
  </si>
  <si>
    <t>esportazioni - valore (milioni di euro)</t>
  </si>
  <si>
    <t>Merce Ateco 2007</t>
  </si>
  <si>
    <t>totale</t>
  </si>
  <si>
    <t>Paese partner</t>
  </si>
  <si>
    <t>Mondo</t>
  </si>
  <si>
    <t>Seleziona periodo</t>
  </si>
  <si>
    <t xml:space="preserve">  T1-2019</t>
  </si>
  <si>
    <t xml:space="preserve">  T2-2019</t>
  </si>
  <si>
    <t xml:space="preserve">  T3-2019</t>
  </si>
  <si>
    <t xml:space="preserve">  T4-2019</t>
  </si>
  <si>
    <t xml:space="preserve">  T1-2020</t>
  </si>
  <si>
    <t xml:space="preserve">  T2-2020</t>
  </si>
  <si>
    <t xml:space="preserve">  T3-2020</t>
  </si>
  <si>
    <t xml:space="preserve">  T4-2020</t>
  </si>
  <si>
    <t xml:space="preserve">  T1-2021</t>
  </si>
  <si>
    <t xml:space="preserve">  T2-2021</t>
  </si>
  <si>
    <t xml:space="preserve">  Piemonte</t>
  </si>
  <si>
    <t xml:space="preserve">  Liguria</t>
  </si>
  <si>
    <t xml:space="preserve">  Valle d'Aosta / Vallée d'Aoste</t>
  </si>
  <si>
    <t xml:space="preserve">  Sicilia</t>
  </si>
  <si>
    <t xml:space="preserve">  Friuli-Venezia Giulia</t>
  </si>
  <si>
    <t xml:space="preserve">  Lombardia</t>
  </si>
  <si>
    <t xml:space="preserve">  Puglia</t>
  </si>
  <si>
    <t xml:space="preserve">  Trentino Alto Adige / Südtirol</t>
  </si>
  <si>
    <t xml:space="preserve">  Umbria</t>
  </si>
  <si>
    <t xml:space="preserve">  Veneto</t>
  </si>
  <si>
    <t xml:space="preserve">  Sardegna</t>
  </si>
  <si>
    <t xml:space="preserve">  Calabria</t>
  </si>
  <si>
    <t xml:space="preserve">  Emilia-Romagna</t>
  </si>
  <si>
    <t xml:space="preserve">  Marche</t>
  </si>
  <si>
    <t xml:space="preserve">  Toscana</t>
  </si>
  <si>
    <t xml:space="preserve">  Campania</t>
  </si>
  <si>
    <t xml:space="preserve">  Lazio</t>
  </si>
  <si>
    <t xml:space="preserve">  Abruzzo</t>
  </si>
  <si>
    <t xml:space="preserve">  Molise</t>
  </si>
  <si>
    <t xml:space="preserve">  Basilicata</t>
  </si>
  <si>
    <t>Esportazioni dell'Abruzzo e dell'Italia. Valori in milioni di euro. 2° trimestre 2019 - 2° trimestre 2021</t>
  </si>
  <si>
    <t xml:space="preserve">  Valle d'Aosta</t>
  </si>
  <si>
    <t xml:space="preserve">  Trentino A. A.</t>
  </si>
  <si>
    <t xml:space="preserve">  Friuli-V. G.</t>
  </si>
  <si>
    <t>Importazioni dell'Abruzzo per sezione ateco 2007  al 2° trimestre 2021. Valori in migliaia di euro.</t>
  </si>
  <si>
    <t xml:space="preserve">Esportazioni dell'Abruzzo per sezione ateco 2007 al 2° trimestre 2021. Valori in migliaia di euro. </t>
  </si>
  <si>
    <t>Fonte dati:</t>
  </si>
  <si>
    <t>Coeweb</t>
  </si>
  <si>
    <t>ISTAT</t>
  </si>
  <si>
    <t>Importazioni per regione. Valori in milioni di euro. 1° trimestre 2020 - 1° trimestre 2021</t>
  </si>
  <si>
    <t>Esportazioni per regione. Valori in milioni di euro. 2° trimestre 2020 - 2° trimestre 2021</t>
  </si>
  <si>
    <t>Variazione % 
T2-2021 /T2-2020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</si>
</sst>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.5"/>
      <color theme="1"/>
      <name val="Verdana"/>
      <family val="2"/>
    </font>
    <font>
      <sz val="7.5"/>
      <color theme="1"/>
      <name val="Verdana"/>
      <family val="2"/>
    </font>
    <font>
      <b/>
      <sz val="7"/>
      <color theme="1"/>
      <name val="Verdana"/>
      <family val="2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color rgb="FF0070C0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b/>
      <sz val="8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10"/>
      <color rgb="FF0070C0"/>
      <name val="Times"/>
      <family val="1"/>
    </font>
    <font>
      <sz val="8"/>
      <color theme="1"/>
      <name val="Arial"/>
      <family val="2"/>
    </font>
    <font>
      <sz val="7.5"/>
      <color rgb="FFC00000"/>
      <name val="Verdana"/>
      <family val="2"/>
    </font>
    <font>
      <b/>
      <sz val="7.5"/>
      <color rgb="FFC00000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sz val="10"/>
      <name val="Arial"/>
    </font>
    <font>
      <sz val="8"/>
      <name val="Verdana"/>
      <family val="2"/>
    </font>
    <font>
      <b/>
      <sz val="10"/>
      <name val="Arial"/>
      <family val="2"/>
    </font>
    <font>
      <b/>
      <sz val="10"/>
      <color rgb="FF0070C0"/>
      <name val="Times New Roman"/>
      <family val="1"/>
    </font>
    <font>
      <sz val="8"/>
      <name val="Calibri"/>
      <family val="2"/>
      <scheme val="minor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5">
    <xf numFmtId="0" fontId="0" fillId="0" borderId="0"/>
    <xf numFmtId="0" fontId="6" fillId="0" borderId="0"/>
    <xf numFmtId="0" fontId="21" fillId="0" borderId="0"/>
    <xf numFmtId="0" fontId="1" fillId="0" borderId="0"/>
    <xf numFmtId="0" fontId="31" fillId="0" borderId="0" applyNumberFormat="0" applyFill="0" applyBorder="0" applyAlignment="0" applyProtection="0"/>
  </cellStyleXfs>
  <cellXfs count="23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vertical="center" readingOrder="1"/>
    </xf>
    <xf numFmtId="3" fontId="3" fillId="5" borderId="0" xfId="0" applyNumberFormat="1" applyFont="1" applyFill="1" applyAlignment="1">
      <alignment horizontal="right" wrapText="1"/>
    </xf>
    <xf numFmtId="3" fontId="7" fillId="0" borderId="5" xfId="1" applyNumberFormat="1" applyFont="1" applyFill="1" applyBorder="1" applyAlignment="1">
      <alignment horizontal="left" vertical="center"/>
    </xf>
    <xf numFmtId="3" fontId="7" fillId="0" borderId="4" xfId="1" applyNumberFormat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vertical="center"/>
    </xf>
    <xf numFmtId="3" fontId="9" fillId="0" borderId="0" xfId="1" applyNumberFormat="1" applyFont="1" applyFill="1" applyAlignment="1">
      <alignment vertical="center"/>
    </xf>
    <xf numFmtId="0" fontId="7" fillId="0" borderId="6" xfId="1" applyFont="1" applyFill="1" applyBorder="1" applyAlignment="1">
      <alignment vertical="center"/>
    </xf>
    <xf numFmtId="3" fontId="10" fillId="0" borderId="0" xfId="0" applyNumberFormat="1" applyFont="1" applyFill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wrapText="1"/>
    </xf>
    <xf numFmtId="0" fontId="11" fillId="0" borderId="8" xfId="1" applyFont="1" applyFill="1" applyBorder="1" applyAlignment="1">
      <alignment vertical="center"/>
    </xf>
    <xf numFmtId="3" fontId="11" fillId="0" borderId="9" xfId="1" applyNumberFormat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3" fontId="11" fillId="0" borderId="7" xfId="1" applyNumberFormat="1" applyFont="1" applyFill="1" applyBorder="1" applyAlignment="1">
      <alignment vertical="center"/>
    </xf>
    <xf numFmtId="3" fontId="3" fillId="2" borderId="7" xfId="0" applyNumberFormat="1" applyFont="1" applyFill="1" applyBorder="1" applyAlignment="1">
      <alignment horizontal="right" wrapText="1"/>
    </xf>
    <xf numFmtId="3" fontId="7" fillId="3" borderId="5" xfId="1" applyNumberFormat="1" applyFont="1" applyFill="1" applyBorder="1" applyAlignment="1">
      <alignment horizontal="left" vertical="center"/>
    </xf>
    <xf numFmtId="3" fontId="12" fillId="3" borderId="4" xfId="1" applyNumberFormat="1" applyFont="1" applyFill="1" applyBorder="1" applyAlignment="1">
      <alignment horizontal="right" vertical="center"/>
    </xf>
    <xf numFmtId="3" fontId="7" fillId="3" borderId="4" xfId="1" applyNumberFormat="1" applyFont="1" applyFill="1" applyBorder="1" applyAlignment="1">
      <alignment horizontal="right" vertical="center"/>
    </xf>
    <xf numFmtId="0" fontId="7" fillId="3" borderId="4" xfId="1" applyFont="1" applyFill="1" applyBorder="1" applyAlignment="1">
      <alignment horizontal="right" vertical="center" wrapText="1"/>
    </xf>
    <xf numFmtId="0" fontId="9" fillId="0" borderId="6" xfId="1" applyFont="1" applyBorder="1" applyAlignment="1">
      <alignment vertical="center"/>
    </xf>
    <xf numFmtId="3" fontId="13" fillId="0" borderId="0" xfId="1" applyNumberFormat="1" applyFont="1" applyAlignment="1">
      <alignment vertical="center"/>
    </xf>
    <xf numFmtId="3" fontId="9" fillId="0" borderId="0" xfId="1" applyNumberFormat="1" applyFont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3" borderId="6" xfId="1" applyFont="1" applyFill="1" applyBorder="1" applyAlignment="1">
      <alignment vertical="center"/>
    </xf>
    <xf numFmtId="3" fontId="13" fillId="3" borderId="0" xfId="1" applyNumberFormat="1" applyFont="1" applyFill="1" applyAlignment="1">
      <alignment vertical="center"/>
    </xf>
    <xf numFmtId="3" fontId="9" fillId="3" borderId="0" xfId="1" applyNumberFormat="1" applyFont="1" applyFill="1" applyAlignment="1">
      <alignment vertical="center"/>
    </xf>
    <xf numFmtId="165" fontId="9" fillId="3" borderId="0" xfId="1" applyNumberFormat="1" applyFont="1" applyFill="1" applyAlignment="1">
      <alignment vertical="center"/>
    </xf>
    <xf numFmtId="0" fontId="7" fillId="0" borderId="6" xfId="1" applyFont="1" applyBorder="1" applyAlignment="1">
      <alignment vertical="center"/>
    </xf>
    <xf numFmtId="3" fontId="12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165" fontId="10" fillId="0" borderId="0" xfId="0" applyNumberFormat="1" applyFont="1" applyAlignment="1">
      <alignment horizontal="right" vertical="center" wrapText="1"/>
    </xf>
    <xf numFmtId="0" fontId="7" fillId="3" borderId="6" xfId="1" applyFont="1" applyFill="1" applyBorder="1" applyAlignment="1">
      <alignment vertical="center"/>
    </xf>
    <xf numFmtId="3" fontId="12" fillId="3" borderId="0" xfId="0" applyNumberFormat="1" applyFont="1" applyFill="1" applyAlignment="1">
      <alignment horizontal="right" vertical="center" wrapText="1"/>
    </xf>
    <xf numFmtId="3" fontId="10" fillId="3" borderId="0" xfId="0" applyNumberFormat="1" applyFont="1" applyFill="1" applyAlignment="1">
      <alignment horizontal="right" vertical="center" wrapText="1"/>
    </xf>
    <xf numFmtId="165" fontId="10" fillId="3" borderId="0" xfId="0" applyNumberFormat="1" applyFont="1" applyFill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0" fillId="0" borderId="0" xfId="0" applyAlignment="1"/>
    <xf numFmtId="0" fontId="0" fillId="4" borderId="0" xfId="0" applyFill="1" applyAlignment="1"/>
    <xf numFmtId="0" fontId="0" fillId="5" borderId="0" xfId="0" applyFill="1" applyAlignment="1"/>
    <xf numFmtId="0" fontId="0" fillId="6" borderId="0" xfId="0" applyFill="1" applyAlignment="1"/>
    <xf numFmtId="0" fontId="0" fillId="7" borderId="0" xfId="0" applyFill="1" applyAlignment="1"/>
    <xf numFmtId="0" fontId="0" fillId="7" borderId="11" xfId="0" applyFill="1" applyBorder="1" applyAlignment="1"/>
    <xf numFmtId="0" fontId="0" fillId="4" borderId="12" xfId="0" applyFill="1" applyBorder="1" applyAlignment="1"/>
    <xf numFmtId="0" fontId="0" fillId="5" borderId="12" xfId="0" applyFill="1" applyBorder="1" applyAlignment="1"/>
    <xf numFmtId="0" fontId="0" fillId="6" borderId="12" xfId="0" applyFill="1" applyBorder="1" applyAlignment="1"/>
    <xf numFmtId="0" fontId="0" fillId="7" borderId="13" xfId="0" applyFill="1" applyBorder="1" applyAlignment="1"/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2" fillId="7" borderId="14" xfId="0" applyFont="1" applyFill="1" applyBorder="1" applyAlignment="1">
      <alignment horizontal="right" vertical="center" wrapText="1"/>
    </xf>
    <xf numFmtId="0" fontId="2" fillId="7" borderId="15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3" fillId="0" borderId="16" xfId="0" applyFont="1" applyBorder="1" applyAlignment="1">
      <alignment wrapText="1"/>
    </xf>
    <xf numFmtId="3" fontId="3" fillId="4" borderId="16" xfId="0" applyNumberFormat="1" applyFont="1" applyFill="1" applyBorder="1" applyAlignment="1">
      <alignment horizontal="right" wrapText="1"/>
    </xf>
    <xf numFmtId="3" fontId="3" fillId="5" borderId="16" xfId="0" applyNumberFormat="1" applyFont="1" applyFill="1" applyBorder="1" applyAlignment="1">
      <alignment horizontal="right" wrapText="1"/>
    </xf>
    <xf numFmtId="3" fontId="3" fillId="6" borderId="16" xfId="0" applyNumberFormat="1" applyFont="1" applyFill="1" applyBorder="1" applyAlignment="1">
      <alignment horizontal="right" wrapText="1"/>
    </xf>
    <xf numFmtId="3" fontId="3" fillId="7" borderId="16" xfId="0" applyNumberFormat="1" applyFont="1" applyFill="1" applyBorder="1" applyAlignment="1">
      <alignment horizontal="right" wrapText="1"/>
    </xf>
    <xf numFmtId="3" fontId="3" fillId="6" borderId="17" xfId="0" applyNumberFormat="1" applyFont="1" applyFill="1" applyBorder="1" applyAlignment="1">
      <alignment horizontal="right" wrapText="1"/>
    </xf>
    <xf numFmtId="3" fontId="3" fillId="7" borderId="18" xfId="0" applyNumberFormat="1" applyFont="1" applyFill="1" applyBorder="1" applyAlignment="1">
      <alignment horizontal="right" wrapText="1"/>
    </xf>
    <xf numFmtId="3" fontId="3" fillId="7" borderId="19" xfId="0" applyNumberFormat="1" applyFont="1" applyFill="1" applyBorder="1" applyAlignment="1">
      <alignment horizontal="right" wrapText="1"/>
    </xf>
    <xf numFmtId="0" fontId="15" fillId="0" borderId="6" xfId="0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right" wrapText="1"/>
    </xf>
    <xf numFmtId="3" fontId="15" fillId="0" borderId="0" xfId="0" applyNumberFormat="1" applyFont="1" applyFill="1" applyBorder="1" applyAlignment="1">
      <alignment horizontal="right" wrapText="1"/>
    </xf>
    <xf numFmtId="0" fontId="15" fillId="3" borderId="6" xfId="0" applyFont="1" applyFill="1" applyBorder="1" applyAlignment="1">
      <alignment wrapText="1"/>
    </xf>
    <xf numFmtId="3" fontId="13" fillId="3" borderId="0" xfId="0" applyNumberFormat="1" applyFont="1" applyFill="1" applyBorder="1" applyAlignment="1">
      <alignment horizontal="right" wrapText="1"/>
    </xf>
    <xf numFmtId="3" fontId="15" fillId="3" borderId="0" xfId="0" applyNumberFormat="1" applyFont="1" applyFill="1" applyBorder="1" applyAlignment="1">
      <alignment horizontal="right" wrapText="1"/>
    </xf>
    <xf numFmtId="0" fontId="16" fillId="0" borderId="16" xfId="0" applyFont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3" fontId="3" fillId="7" borderId="20" xfId="0" applyNumberFormat="1" applyFont="1" applyFill="1" applyBorder="1" applyAlignment="1">
      <alignment horizontal="right" wrapText="1"/>
    </xf>
    <xf numFmtId="3" fontId="3" fillId="4" borderId="21" xfId="0" applyNumberFormat="1" applyFont="1" applyFill="1" applyBorder="1" applyAlignment="1">
      <alignment horizontal="right" wrapText="1"/>
    </xf>
    <xf numFmtId="3" fontId="3" fillId="5" borderId="21" xfId="0" applyNumberFormat="1" applyFont="1" applyFill="1" applyBorder="1" applyAlignment="1">
      <alignment horizontal="right" wrapText="1"/>
    </xf>
    <xf numFmtId="3" fontId="3" fillId="6" borderId="21" xfId="0" applyNumberFormat="1" applyFont="1" applyFill="1" applyBorder="1" applyAlignment="1">
      <alignment horizontal="right" wrapText="1"/>
    </xf>
    <xf numFmtId="3" fontId="3" fillId="7" borderId="22" xfId="0" applyNumberFormat="1" applyFont="1" applyFill="1" applyBorder="1" applyAlignment="1">
      <alignment horizontal="right" wrapText="1"/>
    </xf>
    <xf numFmtId="0" fontId="10" fillId="3" borderId="6" xfId="0" applyFont="1" applyFill="1" applyBorder="1" applyAlignment="1">
      <alignment wrapText="1"/>
    </xf>
    <xf numFmtId="3" fontId="12" fillId="3" borderId="0" xfId="0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0" fontId="0" fillId="2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0" borderId="11" xfId="0" applyFill="1" applyBorder="1"/>
    <xf numFmtId="0" fontId="0" fillId="2" borderId="12" xfId="0" applyFill="1" applyBorder="1"/>
    <xf numFmtId="0" fontId="0" fillId="8" borderId="12" xfId="0" applyFill="1" applyBorder="1"/>
    <xf numFmtId="0" fontId="0" fillId="9" borderId="12" xfId="0" applyFill="1" applyBorder="1"/>
    <xf numFmtId="0" fontId="0" fillId="10" borderId="13" xfId="0" applyFill="1" applyBorder="1"/>
    <xf numFmtId="0" fontId="2" fillId="2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right" vertical="center" wrapText="1"/>
    </xf>
    <xf numFmtId="0" fontId="2" fillId="10" borderId="14" xfId="0" applyFont="1" applyFill="1" applyBorder="1" applyAlignment="1">
      <alignment horizontal="right" vertical="center" wrapText="1"/>
    </xf>
    <xf numFmtId="0" fontId="2" fillId="10" borderId="15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right" wrapText="1"/>
    </xf>
    <xf numFmtId="3" fontId="3" fillId="8" borderId="16" xfId="0" applyNumberFormat="1" applyFont="1" applyFill="1" applyBorder="1" applyAlignment="1">
      <alignment horizontal="right" wrapText="1"/>
    </xf>
    <xf numFmtId="3" fontId="3" fillId="9" borderId="16" xfId="0" applyNumberFormat="1" applyFont="1" applyFill="1" applyBorder="1" applyAlignment="1">
      <alignment horizontal="right" wrapText="1"/>
    </xf>
    <xf numFmtId="3" fontId="3" fillId="10" borderId="16" xfId="0" applyNumberFormat="1" applyFont="1" applyFill="1" applyBorder="1" applyAlignment="1">
      <alignment horizontal="right" wrapText="1"/>
    </xf>
    <xf numFmtId="3" fontId="3" fillId="9" borderId="17" xfId="0" applyNumberFormat="1" applyFont="1" applyFill="1" applyBorder="1" applyAlignment="1">
      <alignment horizontal="right" wrapText="1"/>
    </xf>
    <xf numFmtId="3" fontId="3" fillId="10" borderId="18" xfId="0" applyNumberFormat="1" applyFont="1" applyFill="1" applyBorder="1" applyAlignment="1">
      <alignment horizontal="right" wrapText="1"/>
    </xf>
    <xf numFmtId="3" fontId="3" fillId="10" borderId="19" xfId="0" applyNumberFormat="1" applyFont="1" applyFill="1" applyBorder="1" applyAlignment="1">
      <alignment horizontal="right" wrapText="1"/>
    </xf>
    <xf numFmtId="3" fontId="3" fillId="2" borderId="17" xfId="0" applyNumberFormat="1" applyFont="1" applyFill="1" applyBorder="1" applyAlignment="1">
      <alignment horizontal="right" wrapText="1"/>
    </xf>
    <xf numFmtId="0" fontId="15" fillId="4" borderId="6" xfId="0" applyFont="1" applyFill="1" applyBorder="1" applyAlignment="1">
      <alignment wrapText="1"/>
    </xf>
    <xf numFmtId="3" fontId="13" fillId="4" borderId="0" xfId="0" applyNumberFormat="1" applyFont="1" applyFill="1" applyBorder="1" applyAlignment="1">
      <alignment horizontal="right" wrapText="1"/>
    </xf>
    <xf numFmtId="3" fontId="15" fillId="4" borderId="0" xfId="0" applyNumberFormat="1" applyFont="1" applyFill="1" applyBorder="1" applyAlignment="1">
      <alignment horizontal="right" wrapText="1"/>
    </xf>
    <xf numFmtId="0" fontId="9" fillId="4" borderId="6" xfId="0" applyFont="1" applyFill="1" applyBorder="1" applyAlignment="1">
      <alignment wrapText="1"/>
    </xf>
    <xf numFmtId="3" fontId="3" fillId="10" borderId="20" xfId="0" applyNumberFormat="1" applyFont="1" applyFill="1" applyBorder="1" applyAlignment="1">
      <alignment horizontal="right" wrapText="1"/>
    </xf>
    <xf numFmtId="3" fontId="3" fillId="2" borderId="21" xfId="0" applyNumberFormat="1" applyFont="1" applyFill="1" applyBorder="1" applyAlignment="1">
      <alignment horizontal="right" wrapText="1"/>
    </xf>
    <xf numFmtId="3" fontId="3" fillId="8" borderId="21" xfId="0" applyNumberFormat="1" applyFont="1" applyFill="1" applyBorder="1" applyAlignment="1">
      <alignment horizontal="right" wrapText="1"/>
    </xf>
    <xf numFmtId="3" fontId="3" fillId="9" borderId="21" xfId="0" applyNumberFormat="1" applyFont="1" applyFill="1" applyBorder="1" applyAlignment="1">
      <alignment horizontal="right" wrapText="1"/>
    </xf>
    <xf numFmtId="3" fontId="3" fillId="10" borderId="22" xfId="0" applyNumberFormat="1" applyFont="1" applyFill="1" applyBorder="1" applyAlignment="1">
      <alignment horizontal="right" wrapText="1"/>
    </xf>
    <xf numFmtId="3" fontId="3" fillId="2" borderId="23" xfId="0" applyNumberFormat="1" applyFont="1" applyFill="1" applyBorder="1" applyAlignment="1">
      <alignment horizontal="right" wrapText="1"/>
    </xf>
    <xf numFmtId="0" fontId="10" fillId="4" borderId="6" xfId="0" applyFont="1" applyFill="1" applyBorder="1" applyAlignment="1">
      <alignment wrapText="1"/>
    </xf>
    <xf numFmtId="3" fontId="12" fillId="4" borderId="0" xfId="0" applyNumberFormat="1" applyFont="1" applyFill="1" applyBorder="1" applyAlignment="1">
      <alignment horizontal="right" wrapText="1"/>
    </xf>
    <xf numFmtId="3" fontId="10" fillId="4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0" fillId="5" borderId="0" xfId="0" applyFill="1"/>
    <xf numFmtId="0" fontId="2" fillId="0" borderId="2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8" borderId="2" xfId="0" applyFont="1" applyFill="1" applyBorder="1" applyAlignment="1">
      <alignment horizontal="right" vertical="center" wrapText="1"/>
    </xf>
    <xf numFmtId="3" fontId="3" fillId="8" borderId="0" xfId="0" applyNumberFormat="1" applyFont="1" applyFill="1" applyAlignment="1">
      <alignment horizontal="right" wrapText="1"/>
    </xf>
    <xf numFmtId="0" fontId="1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6" borderId="0" xfId="0" applyFill="1"/>
    <xf numFmtId="0" fontId="2" fillId="6" borderId="2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right" vertical="center" wrapText="1"/>
    </xf>
    <xf numFmtId="3" fontId="3" fillId="6" borderId="0" xfId="0" applyNumberFormat="1" applyFont="1" applyFill="1" applyAlignment="1">
      <alignment horizontal="right" wrapText="1"/>
    </xf>
    <xf numFmtId="3" fontId="3" fillId="9" borderId="0" xfId="0" applyNumberFormat="1" applyFont="1" applyFill="1" applyAlignment="1">
      <alignment horizontal="right" wrapText="1"/>
    </xf>
    <xf numFmtId="0" fontId="16" fillId="0" borderId="0" xfId="0" applyFont="1" applyAlignment="1">
      <alignment wrapText="1"/>
    </xf>
    <xf numFmtId="0" fontId="0" fillId="7" borderId="0" xfId="0" applyFill="1"/>
    <xf numFmtId="0" fontId="2" fillId="7" borderId="2" xfId="0" applyFont="1" applyFill="1" applyBorder="1" applyAlignment="1">
      <alignment horizontal="right" vertical="center" wrapText="1"/>
    </xf>
    <xf numFmtId="0" fontId="2" fillId="10" borderId="2" xfId="0" applyFont="1" applyFill="1" applyBorder="1" applyAlignment="1">
      <alignment horizontal="right" vertical="center" wrapText="1"/>
    </xf>
    <xf numFmtId="3" fontId="3" fillId="7" borderId="0" xfId="0" applyNumberFormat="1" applyFont="1" applyFill="1" applyAlignment="1">
      <alignment horizontal="right" wrapText="1"/>
    </xf>
    <xf numFmtId="3" fontId="3" fillId="10" borderId="0" xfId="0" applyNumberFormat="1" applyFont="1" applyFill="1" applyAlignment="1">
      <alignment horizontal="right" wrapText="1"/>
    </xf>
    <xf numFmtId="0" fontId="14" fillId="0" borderId="0" xfId="0" applyFont="1" applyAlignment="1"/>
    <xf numFmtId="0" fontId="18" fillId="11" borderId="24" xfId="1" applyFont="1" applyFill="1" applyBorder="1" applyAlignment="1">
      <alignment horizontal="right" vertical="top" wrapText="1"/>
    </xf>
    <xf numFmtId="0" fontId="6" fillId="0" borderId="0" xfId="1"/>
    <xf numFmtId="0" fontId="18" fillId="12" borderId="28" xfId="1" applyFont="1" applyFill="1" applyBorder="1" applyAlignment="1">
      <alignment vertical="center" wrapText="1"/>
    </xf>
    <xf numFmtId="0" fontId="19" fillId="12" borderId="29" xfId="1" applyFont="1" applyFill="1" applyBorder="1" applyAlignment="1">
      <alignment horizontal="center" vertical="top" wrapText="1"/>
    </xf>
    <xf numFmtId="0" fontId="19" fillId="12" borderId="0" xfId="1" applyFont="1" applyFill="1" applyBorder="1" applyAlignment="1">
      <alignment horizontal="center" vertical="top" wrapText="1"/>
    </xf>
    <xf numFmtId="0" fontId="20" fillId="13" borderId="29" xfId="1" applyFont="1" applyFill="1" applyBorder="1" applyAlignment="1">
      <alignment wrapText="1"/>
    </xf>
    <xf numFmtId="0" fontId="22" fillId="13" borderId="29" xfId="1" applyFont="1" applyFill="1" applyBorder="1" applyAlignment="1">
      <alignment vertical="top" wrapText="1"/>
    </xf>
    <xf numFmtId="3" fontId="9" fillId="0" borderId="29" xfId="1" applyNumberFormat="1" applyFont="1" applyBorder="1" applyAlignment="1">
      <alignment horizontal="right"/>
    </xf>
    <xf numFmtId="3" fontId="3" fillId="0" borderId="0" xfId="3" applyNumberFormat="1" applyFont="1" applyAlignment="1">
      <alignment horizontal="right" wrapText="1"/>
    </xf>
    <xf numFmtId="3" fontId="9" fillId="14" borderId="29" xfId="1" applyNumberFormat="1" applyFont="1" applyFill="1" applyBorder="1" applyAlignment="1">
      <alignment horizontal="right"/>
    </xf>
    <xf numFmtId="164" fontId="6" fillId="0" borderId="0" xfId="1" applyNumberFormat="1"/>
    <xf numFmtId="0" fontId="20" fillId="13" borderId="29" xfId="1" applyFont="1" applyFill="1" applyBorder="1" applyAlignment="1">
      <alignment vertical="top" wrapText="1"/>
    </xf>
    <xf numFmtId="3" fontId="7" fillId="0" borderId="29" xfId="1" applyNumberFormat="1" applyFont="1" applyBorder="1" applyAlignment="1">
      <alignment horizontal="right"/>
    </xf>
    <xf numFmtId="3" fontId="2" fillId="0" borderId="0" xfId="3" applyNumberFormat="1" applyFont="1" applyAlignment="1">
      <alignment horizontal="right" wrapText="1"/>
    </xf>
    <xf numFmtId="0" fontId="23" fillId="0" borderId="0" xfId="1" applyFont="1"/>
    <xf numFmtId="0" fontId="20" fillId="0" borderId="30" xfId="1" applyFont="1" applyBorder="1" applyAlignment="1">
      <alignment vertical="top" wrapText="1"/>
    </xf>
    <xf numFmtId="3" fontId="7" fillId="15" borderId="29" xfId="1" applyNumberFormat="1" applyFont="1" applyFill="1" applyBorder="1" applyAlignment="1">
      <alignment horizontal="right"/>
    </xf>
    <xf numFmtId="0" fontId="24" fillId="0" borderId="0" xfId="1" applyFont="1"/>
    <xf numFmtId="0" fontId="8" fillId="0" borderId="0" xfId="2" applyFont="1" applyAlignment="1">
      <alignment horizontal="left" vertical="center" readingOrder="1"/>
    </xf>
    <xf numFmtId="0" fontId="25" fillId="0" borderId="0" xfId="1" applyFont="1"/>
    <xf numFmtId="0" fontId="7" fillId="4" borderId="5" xfId="1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26" fillId="4" borderId="4" xfId="1" applyFont="1" applyFill="1" applyBorder="1" applyAlignment="1">
      <alignment vertical="center"/>
    </xf>
    <xf numFmtId="0" fontId="7" fillId="4" borderId="4" xfId="1" applyFont="1" applyFill="1" applyBorder="1" applyAlignment="1">
      <alignment vertical="center"/>
    </xf>
    <xf numFmtId="0" fontId="7" fillId="4" borderId="4" xfId="1" applyFont="1" applyFill="1" applyBorder="1" applyAlignment="1">
      <alignment horizontal="right" vertical="center" wrapText="1"/>
    </xf>
    <xf numFmtId="0" fontId="26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 wrapText="1"/>
    </xf>
    <xf numFmtId="0" fontId="6" fillId="0" borderId="0" xfId="1" applyBorder="1"/>
    <xf numFmtId="3" fontId="27" fillId="0" borderId="0" xfId="1" applyNumberFormat="1" applyFont="1" applyAlignment="1">
      <alignment vertical="center"/>
    </xf>
    <xf numFmtId="0" fontId="28" fillId="0" borderId="0" xfId="1" applyFont="1" applyBorder="1"/>
    <xf numFmtId="0" fontId="9" fillId="4" borderId="6" xfId="1" applyFont="1" applyFill="1" applyBorder="1" applyAlignment="1">
      <alignment vertical="center"/>
    </xf>
    <xf numFmtId="3" fontId="13" fillId="4" borderId="0" xfId="1" applyNumberFormat="1" applyFont="1" applyFill="1" applyAlignment="1">
      <alignment vertical="center"/>
    </xf>
    <xf numFmtId="3" fontId="27" fillId="4" borderId="0" xfId="1" applyNumberFormat="1" applyFont="1" applyFill="1" applyAlignment="1">
      <alignment vertical="center"/>
    </xf>
    <xf numFmtId="3" fontId="9" fillId="4" borderId="0" xfId="1" applyNumberFormat="1" applyFont="1" applyFill="1" applyAlignment="1">
      <alignment vertical="center"/>
    </xf>
    <xf numFmtId="165" fontId="9" fillId="4" borderId="0" xfId="1" applyNumberFormat="1" applyFont="1" applyFill="1" applyAlignment="1">
      <alignment vertical="center"/>
    </xf>
    <xf numFmtId="0" fontId="28" fillId="0" borderId="0" xfId="1" applyFont="1"/>
    <xf numFmtId="0" fontId="8" fillId="0" borderId="0" xfId="1" applyFont="1" applyAlignment="1">
      <alignment horizontal="left" vertical="center" readingOrder="1"/>
    </xf>
    <xf numFmtId="0" fontId="29" fillId="0" borderId="0" xfId="1" applyFont="1"/>
    <xf numFmtId="0" fontId="7" fillId="4" borderId="6" xfId="1" applyFont="1" applyFill="1" applyBorder="1" applyAlignment="1">
      <alignment vertical="center"/>
    </xf>
    <xf numFmtId="3" fontId="12" fillId="4" borderId="0" xfId="1" applyNumberFormat="1" applyFont="1" applyFill="1" applyAlignment="1">
      <alignment vertical="center"/>
    </xf>
    <xf numFmtId="3" fontId="26" fillId="4" borderId="0" xfId="1" applyNumberFormat="1" applyFont="1" applyFill="1" applyAlignment="1">
      <alignment vertical="center"/>
    </xf>
    <xf numFmtId="3" fontId="7" fillId="4" borderId="0" xfId="1" applyNumberFormat="1" applyFont="1" applyFill="1" applyAlignment="1">
      <alignment vertical="center"/>
    </xf>
    <xf numFmtId="165" fontId="7" fillId="4" borderId="0" xfId="1" applyNumberFormat="1" applyFont="1" applyFill="1" applyAlignment="1">
      <alignment vertical="center"/>
    </xf>
    <xf numFmtId="164" fontId="6" fillId="0" borderId="0" xfId="1" applyNumberFormat="1" applyFont="1" applyBorder="1"/>
    <xf numFmtId="164" fontId="6" fillId="0" borderId="0" xfId="1" applyNumberFormat="1" applyBorder="1"/>
    <xf numFmtId="0" fontId="23" fillId="0" borderId="0" xfId="1" applyFont="1" applyBorder="1"/>
    <xf numFmtId="0" fontId="6" fillId="0" borderId="0" xfId="1" applyFill="1"/>
    <xf numFmtId="0" fontId="6" fillId="0" borderId="0" xfId="1" applyFill="1" applyBorder="1"/>
    <xf numFmtId="0" fontId="19" fillId="0" borderId="0" xfId="1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 wrapText="1"/>
    </xf>
    <xf numFmtId="3" fontId="3" fillId="0" borderId="0" xfId="3" applyNumberFormat="1" applyFont="1" applyFill="1" applyAlignment="1">
      <alignment horizontal="right" wrapText="1"/>
    </xf>
    <xf numFmtId="3" fontId="3" fillId="0" borderId="0" xfId="3" applyNumberFormat="1" applyFont="1" applyFill="1" applyBorder="1" applyAlignment="1">
      <alignment horizontal="right" wrapText="1"/>
    </xf>
    <xf numFmtId="0" fontId="6" fillId="0" borderId="0" xfId="1" applyFont="1" applyFill="1" applyBorder="1"/>
    <xf numFmtId="0" fontId="23" fillId="0" borderId="0" xfId="1" applyFont="1" applyFill="1" applyBorder="1"/>
    <xf numFmtId="0" fontId="23" fillId="0" borderId="0" xfId="1" applyFont="1" applyFill="1"/>
    <xf numFmtId="3" fontId="23" fillId="0" borderId="0" xfId="1" applyNumberFormat="1" applyFont="1" applyFill="1" applyBorder="1"/>
    <xf numFmtId="164" fontId="6" fillId="0" borderId="0" xfId="1" applyNumberFormat="1" applyFill="1" applyBorder="1"/>
    <xf numFmtId="164" fontId="28" fillId="0" borderId="0" xfId="1" applyNumberFormat="1" applyFont="1" applyFill="1" applyBorder="1"/>
    <xf numFmtId="164" fontId="28" fillId="0" borderId="0" xfId="1" applyNumberFormat="1" applyFont="1" applyFill="1"/>
    <xf numFmtId="164" fontId="29" fillId="0" borderId="0" xfId="1" applyNumberFormat="1" applyFont="1" applyFill="1"/>
    <xf numFmtId="164" fontId="29" fillId="0" borderId="0" xfId="1" applyNumberFormat="1" applyFont="1" applyFill="1" applyBorder="1"/>
    <xf numFmtId="0" fontId="31" fillId="0" borderId="0" xfId="4"/>
    <xf numFmtId="0" fontId="30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164" fontId="3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9" fillId="11" borderId="25" xfId="1" applyFont="1" applyFill="1" applyBorder="1" applyAlignment="1">
      <alignment horizontal="left" vertical="top" wrapText="1"/>
    </xf>
    <xf numFmtId="0" fontId="19" fillId="11" borderId="0" xfId="1" applyFont="1" applyFill="1" applyBorder="1" applyAlignment="1">
      <alignment horizontal="left" vertical="top" wrapText="1"/>
    </xf>
    <xf numFmtId="0" fontId="19" fillId="11" borderId="26" xfId="1" applyFont="1" applyFill="1" applyBorder="1" applyAlignment="1">
      <alignment horizontal="left" vertical="top" wrapText="1"/>
    </xf>
    <xf numFmtId="0" fontId="19" fillId="11" borderId="27" xfId="1" applyFont="1" applyFill="1" applyBorder="1" applyAlignment="1">
      <alignment horizontal="left" vertical="top" wrapText="1"/>
    </xf>
  </cellXfs>
  <cellStyles count="5">
    <cellStyle name="Collegamento ipertestuale" xfId="4" builtinId="8"/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7029914529913"/>
          <c:y val="5.7746362433862435E-2"/>
          <c:w val="0.75277948717948717"/>
          <c:h val="0.8186408730158729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8229221347331585E-2"/>
                  <c:y val="-3.5173519976669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4F-469F-AA9F-984B55EFCB11}"/>
                </c:ext>
              </c:extLst>
            </c:dLbl>
            <c:dLbl>
              <c:idx val="2"/>
              <c:layout>
                <c:manualLayout>
                  <c:x val="-6.3784776902887141E-2"/>
                  <c:y val="2.9641294838145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4F-469F-AA9F-984B55EFCB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4F-469F-AA9F-984B55EFCB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4F-469F-AA9F-984B55EFCB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Import_Ita_Abr!$C$30:$K$30</c:f>
              <c:strCache>
                <c:ptCount val="9"/>
                <c:pt idx="0">
                  <c:v>T2-2019</c:v>
                </c:pt>
                <c:pt idx="1">
                  <c:v>T3-2019</c:v>
                </c:pt>
                <c:pt idx="2">
                  <c:v>T4-2019</c:v>
                </c:pt>
                <c:pt idx="3">
                  <c:v>T1-2020</c:v>
                </c:pt>
                <c:pt idx="4">
                  <c:v>T2-2020</c:v>
                </c:pt>
                <c:pt idx="5">
                  <c:v>T3-2020</c:v>
                </c:pt>
                <c:pt idx="6">
                  <c:v>T4-2020</c:v>
                </c:pt>
                <c:pt idx="7">
                  <c:v>T1-2021</c:v>
                </c:pt>
                <c:pt idx="8">
                  <c:v>T2-2021</c:v>
                </c:pt>
              </c:strCache>
            </c:strRef>
          </c:cat>
          <c:val>
            <c:numRef>
              <c:f>Import_Ita_Abr!$C$57:$K$57</c:f>
              <c:numCache>
                <c:formatCode>#,##0</c:formatCode>
                <c:ptCount val="9"/>
                <c:pt idx="0">
                  <c:v>109259.57587300001</c:v>
                </c:pt>
                <c:pt idx="1">
                  <c:v>101865.819724</c:v>
                </c:pt>
                <c:pt idx="2">
                  <c:v>105746.41251999997</c:v>
                </c:pt>
                <c:pt idx="3">
                  <c:v>100508.17987100001</c:v>
                </c:pt>
                <c:pt idx="4">
                  <c:v>77928.500387000007</c:v>
                </c:pt>
                <c:pt idx="5">
                  <c:v>90561.238046000013</c:v>
                </c:pt>
                <c:pt idx="6">
                  <c:v>100971.489525</c:v>
                </c:pt>
                <c:pt idx="7">
                  <c:v>106375.016768</c:v>
                </c:pt>
                <c:pt idx="8">
                  <c:v>115023.11383100001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4F-469F-AA9F-984B55EFC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73064"/>
        <c:axId val="646474376"/>
      </c:lineChart>
      <c:lineChart>
        <c:grouping val="standard"/>
        <c:varyColors val="0"/>
        <c:ser>
          <c:idx val="1"/>
          <c:order val="1"/>
          <c:tx>
            <c:strRef>
              <c:f>Import_Ita_Abr!$A$44</c:f>
              <c:strCache>
                <c:ptCount val="1"/>
                <c:pt idx="0">
                  <c:v>Abruzzo 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Import_Ita_Abr!$C$44:$K$44</c:f>
              <c:numCache>
                <c:formatCode>#,##0</c:formatCode>
                <c:ptCount val="9"/>
                <c:pt idx="0">
                  <c:v>1072.422497</c:v>
                </c:pt>
                <c:pt idx="1">
                  <c:v>1044.1028699999999</c:v>
                </c:pt>
                <c:pt idx="2">
                  <c:v>1015.305562</c:v>
                </c:pt>
                <c:pt idx="3">
                  <c:v>996.31590700000004</c:v>
                </c:pt>
                <c:pt idx="4">
                  <c:v>858.49186399999996</c:v>
                </c:pt>
                <c:pt idx="5">
                  <c:v>971.95153000000005</c:v>
                </c:pt>
                <c:pt idx="6">
                  <c:v>1036.003158</c:v>
                </c:pt>
                <c:pt idx="7">
                  <c:v>1167.831277</c:v>
                </c:pt>
                <c:pt idx="8">
                  <c:v>1269.472859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4F-469F-AA9F-984B55EFC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307984"/>
        <c:axId val="678309296"/>
      </c:lineChart>
      <c:catAx>
        <c:axId val="64647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6474376"/>
        <c:crosses val="autoZero"/>
        <c:auto val="1"/>
        <c:lblAlgn val="ctr"/>
        <c:lblOffset val="100"/>
        <c:noMultiLvlLbl val="0"/>
      </c:catAx>
      <c:valAx>
        <c:axId val="64647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it-IT" sz="1000">
                    <a:solidFill>
                      <a:srgbClr val="0070C0"/>
                    </a:solidFill>
                    <a:latin typeface="+mn-lt"/>
                    <a:cs typeface="Arial" panose="020B0604020202020204" pitchFamily="34" charset="0"/>
                  </a:rPr>
                  <a:t>Importazioni</a:t>
                </a:r>
                <a:r>
                  <a:rPr lang="it-IT" sz="1000" baseline="0">
                    <a:solidFill>
                      <a:srgbClr val="0070C0"/>
                    </a:solidFill>
                    <a:latin typeface="+mn-lt"/>
                    <a:cs typeface="Arial" panose="020B0604020202020204" pitchFamily="34" charset="0"/>
                  </a:rPr>
                  <a:t> dell'Italia</a:t>
                </a:r>
                <a:endParaRPr lang="it-IT" sz="1000">
                  <a:solidFill>
                    <a:srgbClr val="0070C0"/>
                  </a:solidFill>
                  <a:latin typeface="+mn-lt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473064"/>
        <c:crosses val="autoZero"/>
        <c:crossBetween val="between"/>
      </c:valAx>
      <c:valAx>
        <c:axId val="678309296"/>
        <c:scaling>
          <c:orientation val="minMax"/>
          <c:max val="2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>
                    <a:solidFill>
                      <a:srgbClr val="00B050"/>
                    </a:solidFill>
                    <a:latin typeface="+mn-lt"/>
                    <a:cs typeface="Arial" panose="020B0604020202020204" pitchFamily="34" charset="0"/>
                  </a:rPr>
                  <a:t>Importazioni dell'Abruzzo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8307984"/>
        <c:crosses val="max"/>
        <c:crossBetween val="between"/>
      </c:valAx>
      <c:catAx>
        <c:axId val="678307984"/>
        <c:scaling>
          <c:orientation val="minMax"/>
        </c:scaling>
        <c:delete val="1"/>
        <c:axPos val="b"/>
        <c:majorTickMark val="out"/>
        <c:minorTickMark val="none"/>
        <c:tickLblPos val="nextTo"/>
        <c:crossAx val="678309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59644444444447"/>
          <c:y val="4.9398125118579272E-2"/>
          <c:w val="0.73872863247863252"/>
          <c:h val="0.71573322997702182"/>
        </c:manualLayout>
      </c:layout>
      <c:lineChart>
        <c:grouping val="standard"/>
        <c:varyColors val="0"/>
        <c:ser>
          <c:idx val="1"/>
          <c:order val="1"/>
          <c:tx>
            <c:strRef>
              <c:f>Export_Ita_Abr!$A$29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7517901696414737E-2"/>
                  <c:y val="5.2671450251805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54-4637-BB59-7E9FA17CF1F1}"/>
                </c:ext>
              </c:extLst>
            </c:dLbl>
            <c:dLbl>
              <c:idx val="4"/>
              <c:layout>
                <c:manualLayout>
                  <c:x val="-5.7351113410082012E-2"/>
                  <c:y val="3.7290487444137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54-4637-BB59-7E9FA17CF1F1}"/>
                </c:ext>
              </c:extLst>
            </c:dLbl>
            <c:dLbl>
              <c:idx val="7"/>
              <c:layout>
                <c:manualLayout>
                  <c:x val="-6.2564850992816737E-2"/>
                  <c:y val="5.8599337412216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54-4637-BB59-7E9FA17CF1F1}"/>
                </c:ext>
              </c:extLst>
            </c:dLbl>
            <c:dLbl>
              <c:idx val="8"/>
              <c:layout>
                <c:manualLayout>
                  <c:x val="-5.2137375827347378E-2"/>
                  <c:y val="5.3272124920196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54-4637-BB59-7E9FA17CF1F1}"/>
                </c:ext>
              </c:extLst>
            </c:dLbl>
            <c:dLbl>
              <c:idx val="9"/>
              <c:layout>
                <c:manualLayout>
                  <c:x val="-5.9957982201449378E-2"/>
                  <c:y val="5.8599337412216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54-4637-BB59-7E9FA17CF1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Export_Ita_Abr!$C$4:$K$4</c:f>
              <c:strCache>
                <c:ptCount val="9"/>
                <c:pt idx="0">
                  <c:v>  T2-2019</c:v>
                </c:pt>
                <c:pt idx="1">
                  <c:v>  T3-2019</c:v>
                </c:pt>
                <c:pt idx="2">
                  <c:v>  T4-2019</c:v>
                </c:pt>
                <c:pt idx="3">
                  <c:v>  T1-2020</c:v>
                </c:pt>
                <c:pt idx="4">
                  <c:v>  T2-2020</c:v>
                </c:pt>
                <c:pt idx="5">
                  <c:v>  T3-2020</c:v>
                </c:pt>
                <c:pt idx="6">
                  <c:v>  T4-2020</c:v>
                </c:pt>
                <c:pt idx="7">
                  <c:v>  T1-2021</c:v>
                </c:pt>
                <c:pt idx="8">
                  <c:v>  T2-2021</c:v>
                </c:pt>
              </c:strCache>
            </c:strRef>
          </c:cat>
          <c:val>
            <c:numRef>
              <c:f>Export_Ita_Abr!$C$29:$K$29</c:f>
              <c:numCache>
                <c:formatCode>#,##0</c:formatCode>
                <c:ptCount val="9"/>
                <c:pt idx="0">
                  <c:v>124080</c:v>
                </c:pt>
                <c:pt idx="1">
                  <c:v>115644</c:v>
                </c:pt>
                <c:pt idx="2">
                  <c:v>124381</c:v>
                </c:pt>
                <c:pt idx="3">
                  <c:v>112719</c:v>
                </c:pt>
                <c:pt idx="4">
                  <c:v>88660</c:v>
                </c:pt>
                <c:pt idx="5">
                  <c:v>110027</c:v>
                </c:pt>
                <c:pt idx="6">
                  <c:v>122154</c:v>
                </c:pt>
                <c:pt idx="7">
                  <c:v>117896</c:v>
                </c:pt>
                <c:pt idx="8">
                  <c:v>132200.23998199997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54-4637-BB59-7E9FA17CF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05304"/>
        <c:axId val="469905960"/>
      </c:lineChart>
      <c:lineChart>
        <c:grouping val="standard"/>
        <c:varyColors val="0"/>
        <c:ser>
          <c:idx val="0"/>
          <c:order val="0"/>
          <c:tx>
            <c:strRef>
              <c:f>Export_Ita_Abr!$A$18</c:f>
              <c:strCache>
                <c:ptCount val="1"/>
                <c:pt idx="0">
                  <c:v>  Abruzzo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Export_Ita_Abr!$C$4:$K$4</c:f>
              <c:strCache>
                <c:ptCount val="9"/>
                <c:pt idx="0">
                  <c:v>  T2-2019</c:v>
                </c:pt>
                <c:pt idx="1">
                  <c:v>  T3-2019</c:v>
                </c:pt>
                <c:pt idx="2">
                  <c:v>  T4-2019</c:v>
                </c:pt>
                <c:pt idx="3">
                  <c:v>  T1-2020</c:v>
                </c:pt>
                <c:pt idx="4">
                  <c:v>  T2-2020</c:v>
                </c:pt>
                <c:pt idx="5">
                  <c:v>  T3-2020</c:v>
                </c:pt>
                <c:pt idx="6">
                  <c:v>  T4-2020</c:v>
                </c:pt>
                <c:pt idx="7">
                  <c:v>  T1-2021</c:v>
                </c:pt>
                <c:pt idx="8">
                  <c:v>  T2-2021</c:v>
                </c:pt>
              </c:strCache>
            </c:strRef>
          </c:cat>
          <c:val>
            <c:numRef>
              <c:f>Export_Ita_Abr!$C$18:$K$18</c:f>
              <c:numCache>
                <c:formatCode>#,##0</c:formatCode>
                <c:ptCount val="9"/>
                <c:pt idx="0">
                  <c:v>2213</c:v>
                </c:pt>
                <c:pt idx="1">
                  <c:v>2058</c:v>
                </c:pt>
                <c:pt idx="2">
                  <c:v>2235</c:v>
                </c:pt>
                <c:pt idx="3">
                  <c:v>2059</c:v>
                </c:pt>
                <c:pt idx="4">
                  <c:v>1602</c:v>
                </c:pt>
                <c:pt idx="5">
                  <c:v>2090</c:v>
                </c:pt>
                <c:pt idx="6">
                  <c:v>2419</c:v>
                </c:pt>
                <c:pt idx="7">
                  <c:v>2315</c:v>
                </c:pt>
                <c:pt idx="8">
                  <c:v>2366.9265420000002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54-4637-BB59-7E9FA17CF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83416"/>
        <c:axId val="453790960"/>
      </c:lineChart>
      <c:catAx>
        <c:axId val="46990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9905960"/>
        <c:crosses val="autoZero"/>
        <c:auto val="1"/>
        <c:lblAlgn val="ctr"/>
        <c:lblOffset val="100"/>
        <c:noMultiLvlLbl val="0"/>
      </c:catAx>
      <c:valAx>
        <c:axId val="469905960"/>
        <c:scaling>
          <c:orientation val="minMax"/>
          <c:max val="1330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solidFill>
                      <a:srgbClr val="0070C0"/>
                    </a:solidFill>
                  </a:rPr>
                  <a:t>Esportazioni dell'Italia</a:t>
                </a:r>
              </a:p>
            </c:rich>
          </c:tx>
          <c:layout>
            <c:manualLayout>
              <c:xMode val="edge"/>
              <c:yMode val="edge"/>
              <c:x val="0"/>
              <c:y val="0.177416666666666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9905304"/>
        <c:crosses val="autoZero"/>
        <c:crossBetween val="between"/>
      </c:valAx>
      <c:valAx>
        <c:axId val="453790960"/>
        <c:scaling>
          <c:orientation val="minMax"/>
          <c:max val="35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solidFill>
                      <a:srgbClr val="00B050"/>
                    </a:solidFill>
                  </a:rPr>
                  <a:t>Esportazioni dell'Abruzzo</a:t>
                </a:r>
              </a:p>
            </c:rich>
          </c:tx>
          <c:layout>
            <c:manualLayout>
              <c:xMode val="edge"/>
              <c:yMode val="edge"/>
              <c:x val="0.94820470085470088"/>
              <c:y val="0.13285530679933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783416"/>
        <c:crosses val="max"/>
        <c:crossBetween val="between"/>
      </c:valAx>
      <c:catAx>
        <c:axId val="453783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37909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6998433029050534"/>
          <c:y val="0.91233626336677398"/>
          <c:w val="0.4608124023671315"/>
          <c:h val="8.0959334927499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36512</xdr:colOff>
      <xdr:row>26</xdr:row>
      <xdr:rowOff>88900</xdr:rowOff>
    </xdr:from>
    <xdr:to>
      <xdr:col>18</xdr:col>
      <xdr:colOff>439787</xdr:colOff>
      <xdr:row>39</xdr:row>
      <xdr:rowOff>60175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126626</xdr:colOff>
      <xdr:row>2</xdr:row>
      <xdr:rowOff>92072</xdr:rowOff>
    </xdr:from>
    <xdr:to>
      <xdr:col>15</xdr:col>
      <xdr:colOff>1124871</xdr:colOff>
      <xdr:row>17</xdr:row>
      <xdr:rowOff>122823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2CA56B8-C211-4176-969A-7A3A6719D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eweb.istat.it/" TargetMode="External"/><Relationship Id="rId1" Type="http://schemas.openxmlformats.org/officeDocument/2006/relationships/hyperlink" Target="http://dati.istat.i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F5F3-5A40-450F-A34E-F75916EAE51D}">
  <dimension ref="A1:B2"/>
  <sheetViews>
    <sheetView tabSelected="1" workbookViewId="0">
      <selection activeCell="E29" sqref="E29"/>
    </sheetView>
  </sheetViews>
  <sheetFormatPr defaultRowHeight="15" x14ac:dyDescent="0.25"/>
  <cols>
    <col min="1" max="1" width="10.5703125" bestFit="1" customWidth="1"/>
  </cols>
  <sheetData>
    <row r="1" spans="1:2" x14ac:dyDescent="0.25">
      <c r="A1" s="220" t="s">
        <v>156</v>
      </c>
      <c r="B1" s="219" t="s">
        <v>158</v>
      </c>
    </row>
    <row r="2" spans="1:2" x14ac:dyDescent="0.25">
      <c r="B2" s="219" t="s">
        <v>157</v>
      </c>
    </row>
  </sheetData>
  <hyperlinks>
    <hyperlink ref="B1" r:id="rId1" xr:uid="{EB85599D-A010-43DC-838E-8EED76576B8B}"/>
    <hyperlink ref="B2" r:id="rId2" xr:uid="{563B8715-1171-4F97-89DC-1C40627DCF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zoomScaleNormal="100" workbookViewId="0">
      <selection activeCell="N34" sqref="N34"/>
    </sheetView>
  </sheetViews>
  <sheetFormatPr defaultRowHeight="15" x14ac:dyDescent="0.25"/>
  <cols>
    <col min="1" max="1" width="32.28515625" customWidth="1"/>
    <col min="2" max="2" width="14.5703125" bestFit="1" customWidth="1"/>
    <col min="3" max="6" width="13.140625" bestFit="1" customWidth="1"/>
    <col min="7" max="8" width="12.140625" bestFit="1" customWidth="1"/>
    <col min="9" max="11" width="13.140625" bestFit="1" customWidth="1"/>
    <col min="12" max="12" width="3.5703125" customWidth="1"/>
    <col min="13" max="15" width="13.140625" customWidth="1"/>
    <col min="16" max="16" width="14.5703125" customWidth="1"/>
  </cols>
  <sheetData>
    <row r="1" spans="1:19" ht="39.75" thickBot="1" x14ac:dyDescent="0.3">
      <c r="A1" s="22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21"/>
      <c r="M1" s="3" t="s">
        <v>50</v>
      </c>
      <c r="N1" s="14" t="s">
        <v>40</v>
      </c>
      <c r="O1" s="14" t="s">
        <v>44</v>
      </c>
      <c r="P1" s="3" t="s">
        <v>51</v>
      </c>
    </row>
    <row r="2" spans="1:19" ht="15.75" thickBot="1" x14ac:dyDescent="0.3">
      <c r="A2" s="225"/>
      <c r="B2" s="2" t="s">
        <v>11</v>
      </c>
      <c r="C2" s="2" t="s">
        <v>11</v>
      </c>
      <c r="D2" s="2" t="s">
        <v>11</v>
      </c>
      <c r="E2" s="2" t="s">
        <v>11</v>
      </c>
      <c r="F2" s="2" t="s">
        <v>11</v>
      </c>
      <c r="G2" s="2" t="s">
        <v>11</v>
      </c>
      <c r="H2" s="2" t="s">
        <v>11</v>
      </c>
      <c r="I2" s="2" t="s">
        <v>11</v>
      </c>
      <c r="J2" s="2" t="s">
        <v>11</v>
      </c>
      <c r="K2" s="2" t="s">
        <v>11</v>
      </c>
      <c r="L2" s="70"/>
      <c r="M2" s="3" t="s">
        <v>52</v>
      </c>
      <c r="N2" s="4">
        <v>425.007383</v>
      </c>
      <c r="O2" s="4">
        <v>661.77072299999998</v>
      </c>
      <c r="P2" s="223">
        <f t="shared" ref="P2:P23" si="0">(O2-N2)/N2*100</f>
        <v>55.708053429274187</v>
      </c>
    </row>
    <row r="3" spans="1:19" x14ac:dyDescent="0.25">
      <c r="A3" s="3" t="s">
        <v>12</v>
      </c>
      <c r="B3" s="4">
        <v>8079247411</v>
      </c>
      <c r="C3" s="4">
        <v>8753890584</v>
      </c>
      <c r="D3" s="4">
        <v>7626665328</v>
      </c>
      <c r="E3" s="4">
        <v>7764434158</v>
      </c>
      <c r="F3" s="4">
        <v>7715776373</v>
      </c>
      <c r="G3" s="4">
        <v>5487605212</v>
      </c>
      <c r="H3" s="4">
        <v>6785908676</v>
      </c>
      <c r="I3" s="4">
        <v>7857093534</v>
      </c>
      <c r="J3" s="4">
        <v>8229299662</v>
      </c>
      <c r="K3" s="4">
        <v>8929279115</v>
      </c>
      <c r="L3" s="4"/>
      <c r="M3" s="3" t="s">
        <v>53</v>
      </c>
      <c r="N3" s="4">
        <v>6442.0435299999999</v>
      </c>
      <c r="O3" s="4">
        <v>8072.0986000000003</v>
      </c>
      <c r="P3" s="223">
        <f t="shared" si="0"/>
        <v>25.303384902771686</v>
      </c>
    </row>
    <row r="4" spans="1:19" x14ac:dyDescent="0.25">
      <c r="A4" s="3" t="s">
        <v>13</v>
      </c>
      <c r="B4" s="4">
        <v>78397983</v>
      </c>
      <c r="C4" s="4">
        <v>74428796</v>
      </c>
      <c r="D4" s="4">
        <v>66023809</v>
      </c>
      <c r="E4" s="4">
        <v>110749545</v>
      </c>
      <c r="F4" s="4">
        <v>71215080</v>
      </c>
      <c r="G4" s="4">
        <v>57759158</v>
      </c>
      <c r="H4" s="4">
        <v>63533256</v>
      </c>
      <c r="I4" s="4">
        <v>61323225</v>
      </c>
      <c r="J4" s="4">
        <v>81816464</v>
      </c>
      <c r="K4" s="4">
        <v>84949839</v>
      </c>
      <c r="L4" s="4"/>
      <c r="M4" s="3" t="s">
        <v>54</v>
      </c>
      <c r="N4" s="4">
        <v>198.706805</v>
      </c>
      <c r="O4" s="4">
        <v>211.19832700000001</v>
      </c>
      <c r="P4" s="223">
        <f t="shared" si="0"/>
        <v>6.2864087618941911</v>
      </c>
    </row>
    <row r="5" spans="1:19" x14ac:dyDescent="0.25">
      <c r="A5" s="3" t="s">
        <v>14</v>
      </c>
      <c r="B5" s="4">
        <v>34082097126</v>
      </c>
      <c r="C5" s="4">
        <v>34389991751</v>
      </c>
      <c r="D5" s="4">
        <v>31604771632</v>
      </c>
      <c r="E5" s="4">
        <v>34029969223</v>
      </c>
      <c r="F5" s="4">
        <v>32234678666</v>
      </c>
      <c r="G5" s="4">
        <v>25883301888</v>
      </c>
      <c r="H5" s="4">
        <v>28227591176</v>
      </c>
      <c r="I5" s="4">
        <v>33070121960</v>
      </c>
      <c r="J5" s="4">
        <v>34745446560</v>
      </c>
      <c r="K5" s="4">
        <v>37742189164</v>
      </c>
      <c r="L5" s="4"/>
      <c r="M5" s="3" t="s">
        <v>55</v>
      </c>
      <c r="N5" s="4">
        <v>170.60076100000001</v>
      </c>
      <c r="O5" s="4">
        <v>178.88587200000001</v>
      </c>
      <c r="P5" s="223">
        <f t="shared" si="0"/>
        <v>4.8564326157958932</v>
      </c>
    </row>
    <row r="6" spans="1:19" x14ac:dyDescent="0.25">
      <c r="A6" s="3" t="s">
        <v>15</v>
      </c>
      <c r="B6" s="4">
        <v>2516454197</v>
      </c>
      <c r="C6" s="4">
        <v>2618662222</v>
      </c>
      <c r="D6" s="4">
        <v>2480657716</v>
      </c>
      <c r="E6" s="4">
        <v>3237874576</v>
      </c>
      <c r="F6" s="4">
        <v>2372398407</v>
      </c>
      <c r="G6" s="4">
        <v>1575188799</v>
      </c>
      <c r="H6" s="4">
        <v>2028714108</v>
      </c>
      <c r="I6" s="4">
        <v>2068986796</v>
      </c>
      <c r="J6" s="4">
        <v>2069583495</v>
      </c>
      <c r="K6" s="4">
        <v>2623726450</v>
      </c>
      <c r="L6" s="4"/>
      <c r="M6" s="3" t="s">
        <v>56</v>
      </c>
      <c r="N6" s="14">
        <v>1015.305562</v>
      </c>
      <c r="O6" s="14">
        <v>1036.003158</v>
      </c>
      <c r="P6" s="223">
        <f t="shared" si="0"/>
        <v>2.0385583192540393</v>
      </c>
    </row>
    <row r="7" spans="1:19" x14ac:dyDescent="0.25">
      <c r="A7" s="3" t="s">
        <v>16</v>
      </c>
      <c r="B7" s="4">
        <v>1840586282</v>
      </c>
      <c r="C7" s="4">
        <v>1840706604</v>
      </c>
      <c r="D7" s="4">
        <v>1833536196</v>
      </c>
      <c r="E7" s="4">
        <v>1891278427</v>
      </c>
      <c r="F7" s="4">
        <v>1756860822</v>
      </c>
      <c r="G7" s="4">
        <v>1331536743</v>
      </c>
      <c r="H7" s="4">
        <v>1663678276</v>
      </c>
      <c r="I7" s="4">
        <v>1801498248</v>
      </c>
      <c r="J7" s="4">
        <v>1840878561</v>
      </c>
      <c r="K7" s="4">
        <v>2043656828</v>
      </c>
      <c r="L7" s="4"/>
      <c r="M7" s="3" t="s">
        <v>57</v>
      </c>
      <c r="N7" s="4">
        <v>7764.434158</v>
      </c>
      <c r="O7" s="4">
        <v>7857.0935339999996</v>
      </c>
      <c r="P7" s="223">
        <f t="shared" si="0"/>
        <v>1.1933822106602454</v>
      </c>
    </row>
    <row r="8" spans="1:19" x14ac:dyDescent="0.25">
      <c r="A8" s="3" t="s">
        <v>17</v>
      </c>
      <c r="B8" s="4">
        <v>12705753506</v>
      </c>
      <c r="C8" s="4">
        <v>12260075325</v>
      </c>
      <c r="D8" s="4">
        <v>11406198990</v>
      </c>
      <c r="E8" s="4">
        <v>11514419154</v>
      </c>
      <c r="F8" s="4">
        <v>11519050345</v>
      </c>
      <c r="G8" s="4">
        <v>8561720110</v>
      </c>
      <c r="H8" s="4">
        <v>10003660514</v>
      </c>
      <c r="I8" s="4">
        <v>11393296010</v>
      </c>
      <c r="J8" s="4">
        <v>12167051793</v>
      </c>
      <c r="K8" s="4">
        <v>13333415314</v>
      </c>
      <c r="L8" s="4"/>
      <c r="M8" s="3" t="s">
        <v>58</v>
      </c>
      <c r="N8" s="4">
        <v>707.873784</v>
      </c>
      <c r="O8" s="4">
        <v>708.86178199999995</v>
      </c>
      <c r="P8" s="223">
        <f t="shared" si="0"/>
        <v>0.13957262188988592</v>
      </c>
    </row>
    <row r="9" spans="1:19" x14ac:dyDescent="0.25">
      <c r="A9" s="3" t="s">
        <v>18</v>
      </c>
      <c r="B9" s="4">
        <v>2080424566</v>
      </c>
      <c r="C9" s="4">
        <v>2114781638</v>
      </c>
      <c r="D9" s="4">
        <v>1923823783</v>
      </c>
      <c r="E9" s="4">
        <v>1868263232</v>
      </c>
      <c r="F9" s="4">
        <v>1817587869</v>
      </c>
      <c r="G9" s="4">
        <v>1573758226</v>
      </c>
      <c r="H9" s="4">
        <v>1628786999</v>
      </c>
      <c r="I9" s="4">
        <v>1808392218</v>
      </c>
      <c r="J9" s="4">
        <v>2014636312</v>
      </c>
      <c r="K9" s="4">
        <v>2382464668</v>
      </c>
      <c r="L9" s="4"/>
      <c r="M9" s="3" t="s">
        <v>59</v>
      </c>
      <c r="N9" s="4">
        <v>11514.419153999999</v>
      </c>
      <c r="O9" s="4">
        <v>11393.29601</v>
      </c>
      <c r="P9" s="223">
        <f t="shared" si="0"/>
        <v>-1.0519257843581473</v>
      </c>
    </row>
    <row r="10" spans="1:19" ht="19.5" x14ac:dyDescent="0.25">
      <c r="A10" s="3" t="s">
        <v>19</v>
      </c>
      <c r="B10" s="4">
        <v>9432415404</v>
      </c>
      <c r="C10" s="4">
        <v>9404699792</v>
      </c>
      <c r="D10" s="4">
        <v>8632020233</v>
      </c>
      <c r="E10" s="4">
        <v>9382188917</v>
      </c>
      <c r="F10" s="4">
        <v>8768123287</v>
      </c>
      <c r="G10" s="4">
        <v>7478362476</v>
      </c>
      <c r="H10" s="4">
        <v>8165558082</v>
      </c>
      <c r="I10" s="4">
        <v>9229548909</v>
      </c>
      <c r="J10" s="4">
        <v>9858388070</v>
      </c>
      <c r="K10" s="4">
        <v>10358121261</v>
      </c>
      <c r="L10" s="4"/>
      <c r="M10" s="3" t="s">
        <v>60</v>
      </c>
      <c r="N10" s="4">
        <v>9382.1889169999995</v>
      </c>
      <c r="O10" s="4">
        <v>9229.5489089999992</v>
      </c>
      <c r="P10" s="223">
        <f t="shared" si="0"/>
        <v>-1.6269125398170696</v>
      </c>
      <c r="S10" s="222"/>
    </row>
    <row r="11" spans="1:19" x14ac:dyDescent="0.25">
      <c r="A11" s="3" t="s">
        <v>20</v>
      </c>
      <c r="B11" s="4">
        <v>6638448701</v>
      </c>
      <c r="C11" s="4">
        <v>6837461662</v>
      </c>
      <c r="D11" s="4">
        <v>6711951001</v>
      </c>
      <c r="E11" s="4">
        <v>6442043530</v>
      </c>
      <c r="F11" s="4">
        <v>6358268463</v>
      </c>
      <c r="G11" s="4">
        <v>5441363095</v>
      </c>
      <c r="H11" s="4">
        <v>8091841712</v>
      </c>
      <c r="I11" s="4">
        <v>8072098600</v>
      </c>
      <c r="J11" s="4">
        <v>6990363889</v>
      </c>
      <c r="K11" s="4">
        <v>7683464081</v>
      </c>
      <c r="L11" s="4"/>
      <c r="M11" s="3" t="s">
        <v>61</v>
      </c>
      <c r="N11" s="4">
        <v>34029.969223</v>
      </c>
      <c r="O11" s="4">
        <v>33070.121959999997</v>
      </c>
      <c r="P11" s="223">
        <f t="shared" si="0"/>
        <v>-2.8205939791190486</v>
      </c>
    </row>
    <row r="12" spans="1:19" x14ac:dyDescent="0.25">
      <c r="A12" s="3" t="s">
        <v>21</v>
      </c>
      <c r="B12" s="4">
        <v>721577595</v>
      </c>
      <c r="C12" s="4">
        <v>757347966</v>
      </c>
      <c r="D12" s="4">
        <v>667601512</v>
      </c>
      <c r="E12" s="4">
        <v>707873784</v>
      </c>
      <c r="F12" s="4">
        <v>707184554</v>
      </c>
      <c r="G12" s="4">
        <v>515007412</v>
      </c>
      <c r="H12" s="4">
        <v>547496493</v>
      </c>
      <c r="I12" s="4">
        <v>708861782</v>
      </c>
      <c r="J12" s="4">
        <v>782436064</v>
      </c>
      <c r="K12" s="4">
        <v>844615485</v>
      </c>
      <c r="L12" s="4"/>
      <c r="M12" s="3" t="s">
        <v>62</v>
      </c>
      <c r="N12" s="4">
        <v>1868.263232</v>
      </c>
      <c r="O12" s="4">
        <v>1808.392218</v>
      </c>
      <c r="P12" s="223">
        <f t="shared" si="0"/>
        <v>-3.2046348166851932</v>
      </c>
    </row>
    <row r="13" spans="1:19" x14ac:dyDescent="0.25">
      <c r="A13" s="3" t="s">
        <v>22</v>
      </c>
      <c r="B13" s="4">
        <v>1876172328</v>
      </c>
      <c r="C13" s="4">
        <v>1939097899</v>
      </c>
      <c r="D13" s="4">
        <v>1907136648</v>
      </c>
      <c r="E13" s="4">
        <v>1982097625</v>
      </c>
      <c r="F13" s="4">
        <v>1952018641</v>
      </c>
      <c r="G13" s="4">
        <v>1772354277</v>
      </c>
      <c r="H13" s="4">
        <v>1537053404</v>
      </c>
      <c r="I13" s="4">
        <v>1542734214</v>
      </c>
      <c r="J13" s="4">
        <v>1669632215</v>
      </c>
      <c r="K13" s="4">
        <v>2121022107</v>
      </c>
      <c r="L13" s="4"/>
      <c r="M13" s="3" t="s">
        <v>49</v>
      </c>
      <c r="N13" s="14">
        <v>105746.41252</v>
      </c>
      <c r="O13" s="14">
        <v>100971.489525</v>
      </c>
      <c r="P13" s="223">
        <f t="shared" si="0"/>
        <v>-4.515446795036107</v>
      </c>
    </row>
    <row r="14" spans="1:19" x14ac:dyDescent="0.25">
      <c r="A14" s="3" t="s">
        <v>23</v>
      </c>
      <c r="B14" s="4">
        <v>9355792545</v>
      </c>
      <c r="C14" s="4">
        <v>9372335633</v>
      </c>
      <c r="D14" s="4">
        <v>9491782584</v>
      </c>
      <c r="E14" s="4">
        <v>9483215391</v>
      </c>
      <c r="F14" s="4">
        <v>9165867528</v>
      </c>
      <c r="G14" s="4">
        <v>7732985739</v>
      </c>
      <c r="H14" s="4">
        <v>8927136431</v>
      </c>
      <c r="I14" s="4">
        <v>9008794444</v>
      </c>
      <c r="J14" s="4">
        <v>9280854317</v>
      </c>
      <c r="K14" s="4">
        <v>8772881710</v>
      </c>
      <c r="L14" s="4"/>
      <c r="M14" s="3" t="s">
        <v>63</v>
      </c>
      <c r="N14" s="4">
        <v>1891.278427</v>
      </c>
      <c r="O14" s="4">
        <v>1801.4982480000001</v>
      </c>
      <c r="P14" s="223">
        <f t="shared" si="0"/>
        <v>-4.7470630298687304</v>
      </c>
    </row>
    <row r="15" spans="1:19" x14ac:dyDescent="0.25">
      <c r="A15" s="5" t="s">
        <v>24</v>
      </c>
      <c r="B15" s="6">
        <v>1041723991</v>
      </c>
      <c r="C15" s="6">
        <v>1072422497</v>
      </c>
      <c r="D15" s="6">
        <v>1044102870</v>
      </c>
      <c r="E15" s="6">
        <v>1015305562</v>
      </c>
      <c r="F15" s="6">
        <v>996315907</v>
      </c>
      <c r="G15" s="6">
        <v>858491864</v>
      </c>
      <c r="H15" s="6">
        <v>971951530</v>
      </c>
      <c r="I15" s="6">
        <v>1036003158</v>
      </c>
      <c r="J15" s="7">
        <v>1167831277</v>
      </c>
      <c r="K15" s="7">
        <v>1269472859</v>
      </c>
      <c r="L15" s="4"/>
      <c r="M15" s="3" t="s">
        <v>64</v>
      </c>
      <c r="N15" s="4">
        <v>9483.2153909999997</v>
      </c>
      <c r="O15" s="4">
        <v>9008.7944439999992</v>
      </c>
      <c r="P15" s="223">
        <f t="shared" si="0"/>
        <v>-5.0027435573196772</v>
      </c>
    </row>
    <row r="16" spans="1:19" x14ac:dyDescent="0.25">
      <c r="A16" s="8" t="s">
        <v>25</v>
      </c>
      <c r="B16" s="9">
        <v>145302630</v>
      </c>
      <c r="C16" s="9">
        <v>145521666</v>
      </c>
      <c r="D16" s="9">
        <v>141236495</v>
      </c>
      <c r="E16" s="9">
        <v>151893747</v>
      </c>
      <c r="F16" s="9">
        <v>152344520</v>
      </c>
      <c r="G16" s="9">
        <v>143670046</v>
      </c>
      <c r="H16" s="9">
        <v>156792278</v>
      </c>
      <c r="I16" s="9">
        <v>148597279</v>
      </c>
      <c r="J16" s="9">
        <v>157325898</v>
      </c>
      <c r="K16" s="9">
        <v>176565689</v>
      </c>
      <c r="L16" s="4"/>
      <c r="M16" s="5" t="s">
        <v>65</v>
      </c>
      <c r="N16" s="4">
        <v>3566.2827419999999</v>
      </c>
      <c r="O16" s="4">
        <v>3381.1226729999998</v>
      </c>
      <c r="P16" s="223">
        <f t="shared" si="0"/>
        <v>-5.1919626792170934</v>
      </c>
    </row>
    <row r="17" spans="1:16" x14ac:dyDescent="0.25">
      <c r="A17" s="8" t="s">
        <v>26</v>
      </c>
      <c r="B17" s="9">
        <v>216780784</v>
      </c>
      <c r="C17" s="9">
        <v>215518973</v>
      </c>
      <c r="D17" s="9">
        <v>214492745</v>
      </c>
      <c r="E17" s="9">
        <v>207982630</v>
      </c>
      <c r="F17" s="9">
        <v>211319202</v>
      </c>
      <c r="G17" s="9">
        <v>151811922</v>
      </c>
      <c r="H17" s="9">
        <v>214569189</v>
      </c>
      <c r="I17" s="9">
        <v>229609861</v>
      </c>
      <c r="J17" s="9">
        <v>253355264</v>
      </c>
      <c r="K17" s="9">
        <v>262651410</v>
      </c>
      <c r="L17" s="4"/>
      <c r="M17" s="3" t="s">
        <v>66</v>
      </c>
      <c r="N17" s="4">
        <v>2420.442669</v>
      </c>
      <c r="O17" s="4">
        <v>2111.4554010000002</v>
      </c>
      <c r="P17" s="223">
        <f t="shared" si="0"/>
        <v>-12.765733803877172</v>
      </c>
    </row>
    <row r="18" spans="1:16" x14ac:dyDescent="0.25">
      <c r="A18" s="8" t="s">
        <v>27</v>
      </c>
      <c r="B18" s="9">
        <v>116827044</v>
      </c>
      <c r="C18" s="9">
        <v>129102928</v>
      </c>
      <c r="D18" s="9">
        <v>132291040</v>
      </c>
      <c r="E18" s="9">
        <v>111227868</v>
      </c>
      <c r="F18" s="9">
        <v>106428663</v>
      </c>
      <c r="G18" s="9">
        <v>95697851</v>
      </c>
      <c r="H18" s="9">
        <v>101322351</v>
      </c>
      <c r="I18" s="9">
        <v>102091048</v>
      </c>
      <c r="J18" s="9">
        <v>110172792</v>
      </c>
      <c r="K18" s="9">
        <v>132748877</v>
      </c>
      <c r="L18" s="4"/>
      <c r="M18" s="3" t="s">
        <v>67</v>
      </c>
      <c r="N18" s="4">
        <v>3721.6522490000002</v>
      </c>
      <c r="O18" s="4">
        <v>2909.9173900000001</v>
      </c>
      <c r="P18" s="223">
        <f t="shared" si="0"/>
        <v>-21.811142059769594</v>
      </c>
    </row>
    <row r="19" spans="1:16" x14ac:dyDescent="0.25">
      <c r="A19" s="8" t="s">
        <v>28</v>
      </c>
      <c r="B19" s="9">
        <v>562813533</v>
      </c>
      <c r="C19" s="9">
        <v>582278930</v>
      </c>
      <c r="D19" s="9">
        <v>556082590</v>
      </c>
      <c r="E19" s="9">
        <v>544201317</v>
      </c>
      <c r="F19" s="9">
        <v>526223522</v>
      </c>
      <c r="G19" s="9">
        <v>467312045</v>
      </c>
      <c r="H19" s="9">
        <v>499267712</v>
      </c>
      <c r="I19" s="9">
        <v>555704970</v>
      </c>
      <c r="J19" s="9">
        <v>646977323</v>
      </c>
      <c r="K19" s="9">
        <v>697506883</v>
      </c>
      <c r="L19" s="4"/>
      <c r="M19" s="3" t="s">
        <v>68</v>
      </c>
      <c r="N19" s="4">
        <v>1982.0976250000001</v>
      </c>
      <c r="O19" s="4">
        <v>1542.7342140000001</v>
      </c>
      <c r="P19" s="223">
        <f t="shared" si="0"/>
        <v>-22.166587833936788</v>
      </c>
    </row>
    <row r="20" spans="1:16" x14ac:dyDescent="0.25">
      <c r="A20" s="3" t="s">
        <v>29</v>
      </c>
      <c r="B20" s="4">
        <v>134982264</v>
      </c>
      <c r="C20" s="4">
        <v>130059489</v>
      </c>
      <c r="D20" s="4">
        <v>141955755</v>
      </c>
      <c r="E20" s="4">
        <v>170600761</v>
      </c>
      <c r="F20" s="4">
        <v>204676105</v>
      </c>
      <c r="G20" s="4">
        <v>115118023</v>
      </c>
      <c r="H20" s="4">
        <v>147303798</v>
      </c>
      <c r="I20" s="4">
        <v>178885872</v>
      </c>
      <c r="J20" s="4">
        <v>189103662</v>
      </c>
      <c r="K20" s="4">
        <v>194212439</v>
      </c>
      <c r="L20" s="4"/>
      <c r="M20" s="3" t="s">
        <v>69</v>
      </c>
      <c r="N20" s="4">
        <v>1922.538751</v>
      </c>
      <c r="O20" s="4">
        <v>1289.6195190000001</v>
      </c>
      <c r="P20" s="223">
        <f t="shared" si="0"/>
        <v>-32.921012992366983</v>
      </c>
    </row>
    <row r="21" spans="1:16" x14ac:dyDescent="0.25">
      <c r="A21" s="3" t="s">
        <v>30</v>
      </c>
      <c r="B21" s="4">
        <v>3507418834</v>
      </c>
      <c r="C21" s="4">
        <v>3699213618</v>
      </c>
      <c r="D21" s="4">
        <v>3455658296</v>
      </c>
      <c r="E21" s="4">
        <v>3566282742</v>
      </c>
      <c r="F21" s="4">
        <v>3434330108</v>
      </c>
      <c r="G21" s="4">
        <v>2702179306</v>
      </c>
      <c r="H21" s="4">
        <v>3121805842</v>
      </c>
      <c r="I21" s="4">
        <v>3381122673</v>
      </c>
      <c r="J21" s="4">
        <v>3695738248</v>
      </c>
      <c r="K21" s="4">
        <v>3774178794</v>
      </c>
      <c r="L21" s="4"/>
      <c r="M21" s="3" t="s">
        <v>70</v>
      </c>
      <c r="N21" s="4">
        <v>3891.4680360000002</v>
      </c>
      <c r="O21" s="4">
        <v>2568.7665219999999</v>
      </c>
      <c r="P21" s="223">
        <f t="shared" si="0"/>
        <v>-33.989782307439725</v>
      </c>
    </row>
    <row r="22" spans="1:16" x14ac:dyDescent="0.25">
      <c r="A22" s="3" t="s">
        <v>31</v>
      </c>
      <c r="B22" s="4">
        <v>2439191598</v>
      </c>
      <c r="C22" s="4">
        <v>2629315090</v>
      </c>
      <c r="D22" s="4">
        <v>2310911156</v>
      </c>
      <c r="E22" s="4">
        <v>2420442669</v>
      </c>
      <c r="F22" s="4">
        <v>2211207947</v>
      </c>
      <c r="G22" s="4">
        <v>1634982925</v>
      </c>
      <c r="H22" s="4">
        <v>1988469311</v>
      </c>
      <c r="I22" s="4">
        <v>2111455401</v>
      </c>
      <c r="J22" s="4">
        <v>2249987082</v>
      </c>
      <c r="K22" s="4">
        <v>2405214231</v>
      </c>
      <c r="L22" s="4"/>
      <c r="M22" s="3" t="s">
        <v>71</v>
      </c>
      <c r="N22" s="4">
        <v>3237.8745760000002</v>
      </c>
      <c r="O22" s="4">
        <v>2068.9867960000001</v>
      </c>
      <c r="P22" s="223">
        <f t="shared" si="0"/>
        <v>-36.10046506013888</v>
      </c>
    </row>
    <row r="23" spans="1:16" x14ac:dyDescent="0.25">
      <c r="A23" s="3" t="s">
        <v>32</v>
      </c>
      <c r="B23" s="4">
        <v>535892686</v>
      </c>
      <c r="C23" s="4">
        <v>558816133</v>
      </c>
      <c r="D23" s="4">
        <v>498068298</v>
      </c>
      <c r="E23" s="4">
        <v>425007383</v>
      </c>
      <c r="F23" s="4">
        <v>446393348</v>
      </c>
      <c r="G23" s="4">
        <v>286093502</v>
      </c>
      <c r="H23" s="4">
        <v>465052978</v>
      </c>
      <c r="I23" s="4">
        <v>661770723</v>
      </c>
      <c r="J23" s="4">
        <v>519564748</v>
      </c>
      <c r="K23" s="4">
        <v>420192847</v>
      </c>
      <c r="L23" s="4"/>
      <c r="M23" s="3" t="s">
        <v>72</v>
      </c>
      <c r="N23" s="4">
        <v>110.749545</v>
      </c>
      <c r="O23" s="4">
        <v>61.323225000000001</v>
      </c>
      <c r="P23" s="223">
        <f t="shared" si="0"/>
        <v>-44.628914728272697</v>
      </c>
    </row>
    <row r="24" spans="1:16" x14ac:dyDescent="0.25">
      <c r="A24" s="3" t="s">
        <v>33</v>
      </c>
      <c r="B24" s="4">
        <v>180432332</v>
      </c>
      <c r="C24" s="4">
        <v>191232133</v>
      </c>
      <c r="D24" s="4">
        <v>160761050</v>
      </c>
      <c r="E24" s="4">
        <v>198706805</v>
      </c>
      <c r="F24" s="4">
        <v>181569466</v>
      </c>
      <c r="G24" s="4">
        <v>136752136</v>
      </c>
      <c r="H24" s="4">
        <v>160165901</v>
      </c>
      <c r="I24" s="4">
        <v>211198327</v>
      </c>
      <c r="J24" s="4">
        <v>174919386</v>
      </c>
      <c r="K24" s="4">
        <v>218885871</v>
      </c>
      <c r="L24" s="4"/>
    </row>
    <row r="25" spans="1:16" x14ac:dyDescent="0.25">
      <c r="A25" s="3" t="s">
        <v>34</v>
      </c>
      <c r="B25" s="4">
        <v>3431753523</v>
      </c>
      <c r="C25" s="4">
        <v>3744749360</v>
      </c>
      <c r="D25" s="4">
        <v>4266323348</v>
      </c>
      <c r="E25" s="4">
        <v>3891468036</v>
      </c>
      <c r="F25" s="4">
        <v>3843901307</v>
      </c>
      <c r="G25" s="4">
        <v>1855116983</v>
      </c>
      <c r="H25" s="4">
        <v>2619028765</v>
      </c>
      <c r="I25" s="4">
        <v>2568766522</v>
      </c>
      <c r="J25" s="4">
        <v>3448849912</v>
      </c>
      <c r="K25" s="4">
        <v>3963393936</v>
      </c>
      <c r="L25" s="4"/>
      <c r="M25" s="12" t="s">
        <v>47</v>
      </c>
    </row>
    <row r="26" spans="1:16" x14ac:dyDescent="0.25">
      <c r="A26" s="3" t="s">
        <v>35</v>
      </c>
      <c r="B26" s="4">
        <v>1572647214</v>
      </c>
      <c r="C26" s="4">
        <v>2047121873</v>
      </c>
      <c r="D26" s="4">
        <v>2088166894</v>
      </c>
      <c r="E26" s="4">
        <v>1922538751</v>
      </c>
      <c r="F26" s="4">
        <v>1667475995</v>
      </c>
      <c r="G26" s="4">
        <v>733718557</v>
      </c>
      <c r="H26" s="4">
        <v>1210423074</v>
      </c>
      <c r="I26" s="4">
        <v>1289619519</v>
      </c>
      <c r="J26" s="4">
        <v>1518961258</v>
      </c>
      <c r="K26" s="4">
        <v>1796850360</v>
      </c>
      <c r="L26" s="4"/>
    </row>
    <row r="27" spans="1:16" x14ac:dyDescent="0.25">
      <c r="A27" s="3" t="s">
        <v>36</v>
      </c>
      <c r="B27" s="4">
        <v>5113008449</v>
      </c>
      <c r="C27" s="4">
        <v>4823165808</v>
      </c>
      <c r="D27" s="4">
        <v>3547702625</v>
      </c>
      <c r="E27" s="4">
        <v>3721652249</v>
      </c>
      <c r="F27" s="4">
        <v>3083279653</v>
      </c>
      <c r="G27" s="4">
        <v>2195103956</v>
      </c>
      <c r="H27" s="4">
        <v>2206077720</v>
      </c>
      <c r="I27" s="4">
        <v>2909917390</v>
      </c>
      <c r="J27" s="4">
        <v>3679673793</v>
      </c>
      <c r="K27" s="4">
        <v>4060926472</v>
      </c>
      <c r="L27" s="4"/>
    </row>
    <row r="28" spans="1:16" x14ac:dyDescent="0.25">
      <c r="B28" s="6">
        <f>SUM(B3:B15,B20:B27)</f>
        <v>107364418535</v>
      </c>
      <c r="C28" s="6">
        <f t="shared" ref="C28:K28" si="1">SUM(C3:C15,C20:C27)</f>
        <v>109259575873</v>
      </c>
      <c r="D28" s="6">
        <f t="shared" si="1"/>
        <v>101865819724</v>
      </c>
      <c r="E28" s="6">
        <f t="shared" si="1"/>
        <v>105746412520</v>
      </c>
      <c r="F28" s="6">
        <f t="shared" si="1"/>
        <v>100508179871</v>
      </c>
      <c r="G28" s="6">
        <f t="shared" si="1"/>
        <v>77928500387</v>
      </c>
      <c r="H28" s="6">
        <f t="shared" si="1"/>
        <v>90561238046</v>
      </c>
      <c r="I28" s="6">
        <f t="shared" si="1"/>
        <v>100971489525</v>
      </c>
      <c r="J28" s="6">
        <f t="shared" si="1"/>
        <v>106375016768</v>
      </c>
      <c r="K28" s="6">
        <f t="shared" si="1"/>
        <v>115023113831</v>
      </c>
      <c r="L28" s="6"/>
    </row>
    <row r="29" spans="1:16" ht="15.75" thickBot="1" x14ac:dyDescent="0.3"/>
    <row r="30" spans="1:16" ht="15.75" thickBot="1" x14ac:dyDescent="0.3">
      <c r="A30" s="10" t="s">
        <v>0</v>
      </c>
      <c r="B30" s="1" t="s">
        <v>37</v>
      </c>
      <c r="C30" s="1" t="s">
        <v>38</v>
      </c>
      <c r="D30" s="1" t="s">
        <v>39</v>
      </c>
      <c r="E30" s="1" t="s">
        <v>40</v>
      </c>
      <c r="F30" s="1" t="s">
        <v>41</v>
      </c>
      <c r="G30" s="1" t="s">
        <v>42</v>
      </c>
      <c r="H30" s="1" t="s">
        <v>43</v>
      </c>
      <c r="I30" s="1" t="s">
        <v>44</v>
      </c>
      <c r="J30" s="1" t="s">
        <v>45</v>
      </c>
      <c r="K30" s="1" t="s">
        <v>46</v>
      </c>
      <c r="L30" s="221"/>
      <c r="M30" s="221"/>
      <c r="N30" s="221"/>
      <c r="O30" s="221"/>
    </row>
    <row r="31" spans="1:16" ht="15.75" thickBot="1" x14ac:dyDescent="0.3">
      <c r="A31" s="11"/>
      <c r="B31" s="2" t="s">
        <v>11</v>
      </c>
      <c r="C31" s="2" t="s">
        <v>11</v>
      </c>
      <c r="D31" s="2" t="s">
        <v>11</v>
      </c>
      <c r="E31" s="2" t="s">
        <v>11</v>
      </c>
      <c r="F31" s="2" t="s">
        <v>11</v>
      </c>
      <c r="G31" s="2" t="s">
        <v>11</v>
      </c>
      <c r="H31" s="2" t="s">
        <v>11</v>
      </c>
      <c r="I31" s="2" t="s">
        <v>11</v>
      </c>
      <c r="J31" s="2" t="s">
        <v>11</v>
      </c>
      <c r="K31" s="2" t="s">
        <v>11</v>
      </c>
      <c r="L31" s="70"/>
      <c r="M31" s="70"/>
      <c r="N31" s="70"/>
      <c r="O31" s="70"/>
    </row>
    <row r="32" spans="1:16" x14ac:dyDescent="0.25">
      <c r="A32" s="3" t="s">
        <v>12</v>
      </c>
      <c r="B32" s="4">
        <f t="shared" ref="B32:K32" si="2">B3/1000000</f>
        <v>8079.2474110000003</v>
      </c>
      <c r="C32" s="4">
        <f t="shared" si="2"/>
        <v>8753.8905840000007</v>
      </c>
      <c r="D32" s="4">
        <f t="shared" si="2"/>
        <v>7626.665328</v>
      </c>
      <c r="E32" s="4">
        <f t="shared" si="2"/>
        <v>7764.434158</v>
      </c>
      <c r="F32" s="4">
        <f t="shared" si="2"/>
        <v>7715.7763729999997</v>
      </c>
      <c r="G32" s="4">
        <f t="shared" si="2"/>
        <v>5487.6052120000004</v>
      </c>
      <c r="H32" s="4">
        <f t="shared" si="2"/>
        <v>6785.908676</v>
      </c>
      <c r="I32" s="4">
        <f t="shared" si="2"/>
        <v>7857.0935339999996</v>
      </c>
      <c r="J32" s="4">
        <f t="shared" si="2"/>
        <v>8229.2996619999994</v>
      </c>
      <c r="K32" s="4">
        <f t="shared" si="2"/>
        <v>8929.2791149999994</v>
      </c>
      <c r="L32" s="4"/>
      <c r="M32" s="4"/>
      <c r="N32" s="4"/>
      <c r="O32" s="4"/>
    </row>
    <row r="33" spans="1:15" x14ac:dyDescent="0.25">
      <c r="A33" s="3" t="s">
        <v>13</v>
      </c>
      <c r="B33" s="4">
        <f t="shared" ref="B33:K33" si="3">B4/1000000</f>
        <v>78.397982999999996</v>
      </c>
      <c r="C33" s="4">
        <f t="shared" si="3"/>
        <v>74.428796000000006</v>
      </c>
      <c r="D33" s="4">
        <f t="shared" si="3"/>
        <v>66.023809</v>
      </c>
      <c r="E33" s="4">
        <f t="shared" si="3"/>
        <v>110.749545</v>
      </c>
      <c r="F33" s="4">
        <f t="shared" si="3"/>
        <v>71.21508</v>
      </c>
      <c r="G33" s="4">
        <f t="shared" si="3"/>
        <v>57.759157999999999</v>
      </c>
      <c r="H33" s="4">
        <f t="shared" si="3"/>
        <v>63.533256000000002</v>
      </c>
      <c r="I33" s="4">
        <f t="shared" si="3"/>
        <v>61.323225000000001</v>
      </c>
      <c r="J33" s="4">
        <f t="shared" si="3"/>
        <v>81.816463999999996</v>
      </c>
      <c r="K33" s="4">
        <f t="shared" si="3"/>
        <v>84.949838999999997</v>
      </c>
      <c r="L33" s="4"/>
      <c r="M33" s="4"/>
      <c r="N33" s="4"/>
      <c r="O33" s="4"/>
    </row>
    <row r="34" spans="1:15" x14ac:dyDescent="0.25">
      <c r="A34" s="3" t="s">
        <v>14</v>
      </c>
      <c r="B34" s="4">
        <f t="shared" ref="B34:K34" si="4">B5/1000000</f>
        <v>34082.097126000001</v>
      </c>
      <c r="C34" s="4">
        <f t="shared" si="4"/>
        <v>34389.991751000001</v>
      </c>
      <c r="D34" s="4">
        <f t="shared" si="4"/>
        <v>31604.771632</v>
      </c>
      <c r="E34" s="4">
        <f t="shared" si="4"/>
        <v>34029.969223</v>
      </c>
      <c r="F34" s="4">
        <f t="shared" si="4"/>
        <v>32234.678666</v>
      </c>
      <c r="G34" s="4">
        <f t="shared" si="4"/>
        <v>25883.301888000002</v>
      </c>
      <c r="H34" s="4">
        <f t="shared" si="4"/>
        <v>28227.591176000002</v>
      </c>
      <c r="I34" s="4">
        <f t="shared" si="4"/>
        <v>33070.121959999997</v>
      </c>
      <c r="J34" s="4">
        <f t="shared" si="4"/>
        <v>34745.446559999997</v>
      </c>
      <c r="K34" s="4">
        <f t="shared" si="4"/>
        <v>37742.189164000003</v>
      </c>
      <c r="L34" s="4"/>
      <c r="M34" s="4"/>
      <c r="N34" s="4"/>
      <c r="O34" s="4"/>
    </row>
    <row r="35" spans="1:15" x14ac:dyDescent="0.25">
      <c r="A35" s="3" t="s">
        <v>15</v>
      </c>
      <c r="B35" s="4">
        <f t="shared" ref="B35:K35" si="5">B6/1000000</f>
        <v>2516.454197</v>
      </c>
      <c r="C35" s="4">
        <f t="shared" si="5"/>
        <v>2618.6622219999999</v>
      </c>
      <c r="D35" s="4">
        <f t="shared" si="5"/>
        <v>2480.6577160000002</v>
      </c>
      <c r="E35" s="4">
        <f t="shared" si="5"/>
        <v>3237.8745760000002</v>
      </c>
      <c r="F35" s="4">
        <f t="shared" si="5"/>
        <v>2372.3984070000001</v>
      </c>
      <c r="G35" s="4">
        <f t="shared" si="5"/>
        <v>1575.188799</v>
      </c>
      <c r="H35" s="4">
        <f t="shared" si="5"/>
        <v>2028.7141079999999</v>
      </c>
      <c r="I35" s="4">
        <f t="shared" si="5"/>
        <v>2068.9867960000001</v>
      </c>
      <c r="J35" s="4">
        <f t="shared" si="5"/>
        <v>2069.5834949999999</v>
      </c>
      <c r="K35" s="4">
        <f t="shared" si="5"/>
        <v>2623.7264500000001</v>
      </c>
      <c r="L35" s="4"/>
      <c r="M35" s="4"/>
      <c r="N35" s="4"/>
      <c r="O35" s="4"/>
    </row>
    <row r="36" spans="1:15" x14ac:dyDescent="0.25">
      <c r="A36" s="3" t="s">
        <v>16</v>
      </c>
      <c r="B36" s="4">
        <f t="shared" ref="B36:K36" si="6">B7/1000000</f>
        <v>1840.586282</v>
      </c>
      <c r="C36" s="4">
        <f t="shared" si="6"/>
        <v>1840.706604</v>
      </c>
      <c r="D36" s="4">
        <f t="shared" si="6"/>
        <v>1833.536196</v>
      </c>
      <c r="E36" s="4">
        <f t="shared" si="6"/>
        <v>1891.278427</v>
      </c>
      <c r="F36" s="4">
        <f t="shared" si="6"/>
        <v>1756.8608220000001</v>
      </c>
      <c r="G36" s="4">
        <f t="shared" si="6"/>
        <v>1331.5367429999999</v>
      </c>
      <c r="H36" s="4">
        <f t="shared" si="6"/>
        <v>1663.6782760000001</v>
      </c>
      <c r="I36" s="4">
        <f t="shared" si="6"/>
        <v>1801.4982480000001</v>
      </c>
      <c r="J36" s="4">
        <f t="shared" si="6"/>
        <v>1840.878561</v>
      </c>
      <c r="K36" s="4">
        <f t="shared" si="6"/>
        <v>2043.6568279999999</v>
      </c>
      <c r="L36" s="4"/>
    </row>
    <row r="37" spans="1:15" x14ac:dyDescent="0.25">
      <c r="A37" s="3" t="s">
        <v>17</v>
      </c>
      <c r="B37" s="4">
        <f t="shared" ref="B37:K37" si="7">B8/1000000</f>
        <v>12705.753505999999</v>
      </c>
      <c r="C37" s="4">
        <f t="shared" si="7"/>
        <v>12260.075325</v>
      </c>
      <c r="D37" s="4">
        <f t="shared" si="7"/>
        <v>11406.198990000001</v>
      </c>
      <c r="E37" s="4">
        <f t="shared" si="7"/>
        <v>11514.419153999999</v>
      </c>
      <c r="F37" s="4">
        <f t="shared" si="7"/>
        <v>11519.050345</v>
      </c>
      <c r="G37" s="4">
        <f t="shared" si="7"/>
        <v>8561.7201100000002</v>
      </c>
      <c r="H37" s="4">
        <f t="shared" si="7"/>
        <v>10003.660513999999</v>
      </c>
      <c r="I37" s="4">
        <f t="shared" si="7"/>
        <v>11393.29601</v>
      </c>
      <c r="J37" s="4">
        <f t="shared" si="7"/>
        <v>12167.051793000001</v>
      </c>
      <c r="K37" s="4">
        <f t="shared" si="7"/>
        <v>13333.415314</v>
      </c>
      <c r="L37" s="4"/>
    </row>
    <row r="38" spans="1:15" x14ac:dyDescent="0.25">
      <c r="A38" s="3" t="s">
        <v>18</v>
      </c>
      <c r="B38" s="4">
        <f t="shared" ref="B38:K38" si="8">B9/1000000</f>
        <v>2080.4245660000001</v>
      </c>
      <c r="C38" s="4">
        <f t="shared" si="8"/>
        <v>2114.7816379999999</v>
      </c>
      <c r="D38" s="4">
        <f t="shared" si="8"/>
        <v>1923.823783</v>
      </c>
      <c r="E38" s="4">
        <f t="shared" si="8"/>
        <v>1868.263232</v>
      </c>
      <c r="F38" s="4">
        <f t="shared" si="8"/>
        <v>1817.587869</v>
      </c>
      <c r="G38" s="4">
        <f t="shared" si="8"/>
        <v>1573.7582259999999</v>
      </c>
      <c r="H38" s="4">
        <f t="shared" si="8"/>
        <v>1628.7869989999999</v>
      </c>
      <c r="I38" s="4">
        <f t="shared" si="8"/>
        <v>1808.392218</v>
      </c>
      <c r="J38" s="4">
        <f t="shared" si="8"/>
        <v>2014.6363120000001</v>
      </c>
      <c r="K38" s="4">
        <f t="shared" si="8"/>
        <v>2382.4646680000001</v>
      </c>
      <c r="L38" s="4"/>
    </row>
    <row r="39" spans="1:15" x14ac:dyDescent="0.25">
      <c r="A39" s="3" t="s">
        <v>19</v>
      </c>
      <c r="B39" s="4">
        <f t="shared" ref="B39:K39" si="9">B10/1000000</f>
        <v>9432.4154039999994</v>
      </c>
      <c r="C39" s="4">
        <f t="shared" si="9"/>
        <v>9404.6997919999994</v>
      </c>
      <c r="D39" s="4">
        <f t="shared" si="9"/>
        <v>8632.0202329999993</v>
      </c>
      <c r="E39" s="4">
        <f t="shared" si="9"/>
        <v>9382.1889169999995</v>
      </c>
      <c r="F39" s="4">
        <f t="shared" si="9"/>
        <v>8768.1232870000003</v>
      </c>
      <c r="G39" s="4">
        <f t="shared" si="9"/>
        <v>7478.3624760000002</v>
      </c>
      <c r="H39" s="4">
        <f t="shared" si="9"/>
        <v>8165.5580819999996</v>
      </c>
      <c r="I39" s="4">
        <f t="shared" si="9"/>
        <v>9229.5489089999992</v>
      </c>
      <c r="J39" s="4">
        <f t="shared" si="9"/>
        <v>9858.3880700000009</v>
      </c>
      <c r="K39" s="4">
        <f t="shared" si="9"/>
        <v>10358.121261</v>
      </c>
      <c r="L39" s="4"/>
    </row>
    <row r="40" spans="1:15" x14ac:dyDescent="0.25">
      <c r="A40" s="3" t="s">
        <v>20</v>
      </c>
      <c r="B40" s="4">
        <f t="shared" ref="B40:K40" si="10">B11/1000000</f>
        <v>6638.4487010000003</v>
      </c>
      <c r="C40" s="4">
        <f t="shared" si="10"/>
        <v>6837.4616619999997</v>
      </c>
      <c r="D40" s="4">
        <f t="shared" si="10"/>
        <v>6711.9510010000004</v>
      </c>
      <c r="E40" s="4">
        <f t="shared" si="10"/>
        <v>6442.0435299999999</v>
      </c>
      <c r="F40" s="4">
        <f t="shared" si="10"/>
        <v>6358.2684630000003</v>
      </c>
      <c r="G40" s="4">
        <f t="shared" si="10"/>
        <v>5441.3630949999997</v>
      </c>
      <c r="H40" s="4">
        <f t="shared" si="10"/>
        <v>8091.8417120000004</v>
      </c>
      <c r="I40" s="4">
        <f t="shared" si="10"/>
        <v>8072.0986000000003</v>
      </c>
      <c r="J40" s="4">
        <f t="shared" si="10"/>
        <v>6990.3638890000002</v>
      </c>
      <c r="K40" s="4">
        <f t="shared" si="10"/>
        <v>7683.4640810000001</v>
      </c>
      <c r="L40" s="4"/>
    </row>
    <row r="41" spans="1:15" x14ac:dyDescent="0.25">
      <c r="A41" s="3" t="s">
        <v>21</v>
      </c>
      <c r="B41" s="4">
        <f t="shared" ref="B41:K41" si="11">B12/1000000</f>
        <v>721.57759499999997</v>
      </c>
      <c r="C41" s="4">
        <f t="shared" si="11"/>
        <v>757.34796600000004</v>
      </c>
      <c r="D41" s="4">
        <f t="shared" si="11"/>
        <v>667.60151199999996</v>
      </c>
      <c r="E41" s="4">
        <f t="shared" si="11"/>
        <v>707.873784</v>
      </c>
      <c r="F41" s="4">
        <f t="shared" si="11"/>
        <v>707.18455400000005</v>
      </c>
      <c r="G41" s="4">
        <f t="shared" si="11"/>
        <v>515.00741200000004</v>
      </c>
      <c r="H41" s="4">
        <f t="shared" si="11"/>
        <v>547.49649299999999</v>
      </c>
      <c r="I41" s="4">
        <f t="shared" si="11"/>
        <v>708.86178199999995</v>
      </c>
      <c r="J41" s="4">
        <f t="shared" si="11"/>
        <v>782.43606399999999</v>
      </c>
      <c r="K41" s="4">
        <f t="shared" si="11"/>
        <v>844.61548500000004</v>
      </c>
      <c r="L41" s="4"/>
    </row>
    <row r="42" spans="1:15" x14ac:dyDescent="0.25">
      <c r="A42" s="3" t="s">
        <v>22</v>
      </c>
      <c r="B42" s="4">
        <f t="shared" ref="B42:K42" si="12">B13/1000000</f>
        <v>1876.1723280000001</v>
      </c>
      <c r="C42" s="4">
        <f t="shared" si="12"/>
        <v>1939.0978990000001</v>
      </c>
      <c r="D42" s="4">
        <f t="shared" si="12"/>
        <v>1907.1366479999999</v>
      </c>
      <c r="E42" s="4">
        <f t="shared" si="12"/>
        <v>1982.0976250000001</v>
      </c>
      <c r="F42" s="4">
        <f t="shared" si="12"/>
        <v>1952.0186409999999</v>
      </c>
      <c r="G42" s="4">
        <f t="shared" si="12"/>
        <v>1772.3542769999999</v>
      </c>
      <c r="H42" s="4">
        <f t="shared" si="12"/>
        <v>1537.053404</v>
      </c>
      <c r="I42" s="4">
        <f t="shared" si="12"/>
        <v>1542.7342140000001</v>
      </c>
      <c r="J42" s="4">
        <f t="shared" si="12"/>
        <v>1669.6322150000001</v>
      </c>
      <c r="K42" s="4">
        <f t="shared" si="12"/>
        <v>2121.0221069999998</v>
      </c>
      <c r="L42" s="4"/>
    </row>
    <row r="43" spans="1:15" x14ac:dyDescent="0.25">
      <c r="A43" s="3" t="s">
        <v>23</v>
      </c>
      <c r="B43" s="4">
        <f t="shared" ref="B43:K43" si="13">B14/1000000</f>
        <v>9355.7925450000002</v>
      </c>
      <c r="C43" s="4">
        <f t="shared" si="13"/>
        <v>9372.3356330000006</v>
      </c>
      <c r="D43" s="4">
        <f t="shared" si="13"/>
        <v>9491.7825840000005</v>
      </c>
      <c r="E43" s="4">
        <f t="shared" si="13"/>
        <v>9483.2153909999997</v>
      </c>
      <c r="F43" s="4">
        <f t="shared" si="13"/>
        <v>9165.8675280000007</v>
      </c>
      <c r="G43" s="4">
        <f t="shared" si="13"/>
        <v>7732.9857389999997</v>
      </c>
      <c r="H43" s="4">
        <f t="shared" si="13"/>
        <v>8927.1364310000008</v>
      </c>
      <c r="I43" s="4">
        <f t="shared" si="13"/>
        <v>9008.7944439999992</v>
      </c>
      <c r="J43" s="4">
        <f t="shared" si="13"/>
        <v>9280.8543169999994</v>
      </c>
      <c r="K43" s="4">
        <f t="shared" si="13"/>
        <v>8772.8817099999997</v>
      </c>
      <c r="L43" s="4"/>
    </row>
    <row r="44" spans="1:15" x14ac:dyDescent="0.25">
      <c r="A44" s="5" t="s">
        <v>48</v>
      </c>
      <c r="B44" s="4">
        <f t="shared" ref="B44:K44" si="14">B15/1000000</f>
        <v>1041.7239910000001</v>
      </c>
      <c r="C44" s="4">
        <f t="shared" si="14"/>
        <v>1072.422497</v>
      </c>
      <c r="D44" s="4">
        <f t="shared" si="14"/>
        <v>1044.1028699999999</v>
      </c>
      <c r="E44" s="4">
        <f t="shared" si="14"/>
        <v>1015.305562</v>
      </c>
      <c r="F44" s="4">
        <f t="shared" si="14"/>
        <v>996.31590700000004</v>
      </c>
      <c r="G44" s="4">
        <f t="shared" si="14"/>
        <v>858.49186399999996</v>
      </c>
      <c r="H44" s="4">
        <f t="shared" si="14"/>
        <v>971.95153000000005</v>
      </c>
      <c r="I44" s="4">
        <f t="shared" si="14"/>
        <v>1036.003158</v>
      </c>
      <c r="J44" s="4">
        <f t="shared" si="14"/>
        <v>1167.831277</v>
      </c>
      <c r="K44" s="4">
        <f t="shared" si="14"/>
        <v>1269.472859</v>
      </c>
      <c r="L44" s="4"/>
    </row>
    <row r="45" spans="1:15" x14ac:dyDescent="0.25">
      <c r="A45" s="8" t="s">
        <v>25</v>
      </c>
      <c r="B45" s="9">
        <f t="shared" ref="B45:K45" si="15">B16/1000000</f>
        <v>145.30262999999999</v>
      </c>
      <c r="C45" s="9">
        <f t="shared" si="15"/>
        <v>145.52166600000001</v>
      </c>
      <c r="D45" s="9">
        <f t="shared" si="15"/>
        <v>141.23649499999999</v>
      </c>
      <c r="E45" s="9">
        <f t="shared" si="15"/>
        <v>151.89374699999999</v>
      </c>
      <c r="F45" s="9">
        <f t="shared" si="15"/>
        <v>152.34451999999999</v>
      </c>
      <c r="G45" s="9">
        <f t="shared" si="15"/>
        <v>143.67004600000001</v>
      </c>
      <c r="H45" s="9">
        <f t="shared" si="15"/>
        <v>156.79227800000001</v>
      </c>
      <c r="I45" s="9">
        <f t="shared" si="15"/>
        <v>148.59727899999999</v>
      </c>
      <c r="J45" s="9">
        <f t="shared" si="15"/>
        <v>157.325898</v>
      </c>
      <c r="K45" s="9">
        <f t="shared" si="15"/>
        <v>176.56568899999999</v>
      </c>
      <c r="L45" s="9"/>
    </row>
    <row r="46" spans="1:15" x14ac:dyDescent="0.25">
      <c r="A46" s="8" t="s">
        <v>26</v>
      </c>
      <c r="B46" s="9">
        <f t="shared" ref="B46:K46" si="16">B17/1000000</f>
        <v>216.78078400000001</v>
      </c>
      <c r="C46" s="9">
        <f t="shared" si="16"/>
        <v>215.51897299999999</v>
      </c>
      <c r="D46" s="9">
        <f t="shared" si="16"/>
        <v>214.49274500000001</v>
      </c>
      <c r="E46" s="9">
        <f t="shared" si="16"/>
        <v>207.98263</v>
      </c>
      <c r="F46" s="9">
        <f t="shared" si="16"/>
        <v>211.31920199999999</v>
      </c>
      <c r="G46" s="9">
        <f t="shared" si="16"/>
        <v>151.81192200000001</v>
      </c>
      <c r="H46" s="9">
        <f t="shared" si="16"/>
        <v>214.56918899999999</v>
      </c>
      <c r="I46" s="9">
        <f t="shared" si="16"/>
        <v>229.609861</v>
      </c>
      <c r="J46" s="9">
        <f t="shared" si="16"/>
        <v>253.35526400000001</v>
      </c>
      <c r="K46" s="9">
        <f t="shared" si="16"/>
        <v>262.65141</v>
      </c>
      <c r="L46" s="9"/>
    </row>
    <row r="47" spans="1:15" x14ac:dyDescent="0.25">
      <c r="A47" s="8" t="s">
        <v>27</v>
      </c>
      <c r="B47" s="9">
        <f t="shared" ref="B47:K47" si="17">B18/1000000</f>
        <v>116.827044</v>
      </c>
      <c r="C47" s="9">
        <f t="shared" si="17"/>
        <v>129.10292799999999</v>
      </c>
      <c r="D47" s="9">
        <f t="shared" si="17"/>
        <v>132.29104000000001</v>
      </c>
      <c r="E47" s="9">
        <f t="shared" si="17"/>
        <v>111.227868</v>
      </c>
      <c r="F47" s="9">
        <f t="shared" si="17"/>
        <v>106.428663</v>
      </c>
      <c r="G47" s="9">
        <f t="shared" si="17"/>
        <v>95.697851</v>
      </c>
      <c r="H47" s="9">
        <f t="shared" si="17"/>
        <v>101.322351</v>
      </c>
      <c r="I47" s="9">
        <f t="shared" si="17"/>
        <v>102.091048</v>
      </c>
      <c r="J47" s="9">
        <f t="shared" si="17"/>
        <v>110.172792</v>
      </c>
      <c r="K47" s="9">
        <f t="shared" si="17"/>
        <v>132.74887699999999</v>
      </c>
      <c r="L47" s="9"/>
    </row>
    <row r="48" spans="1:15" x14ac:dyDescent="0.25">
      <c r="A48" s="8" t="s">
        <v>28</v>
      </c>
      <c r="B48" s="9">
        <f t="shared" ref="B48:K48" si="18">B19/1000000</f>
        <v>562.81353300000001</v>
      </c>
      <c r="C48" s="9">
        <f t="shared" si="18"/>
        <v>582.27892999999995</v>
      </c>
      <c r="D48" s="9">
        <f t="shared" si="18"/>
        <v>556.08258999999998</v>
      </c>
      <c r="E48" s="9">
        <f t="shared" si="18"/>
        <v>544.20131700000002</v>
      </c>
      <c r="F48" s="9">
        <f t="shared" si="18"/>
        <v>526.223522</v>
      </c>
      <c r="G48" s="9">
        <f t="shared" si="18"/>
        <v>467.31204500000001</v>
      </c>
      <c r="H48" s="9">
        <f t="shared" si="18"/>
        <v>499.26771200000002</v>
      </c>
      <c r="I48" s="9">
        <f t="shared" si="18"/>
        <v>555.70497</v>
      </c>
      <c r="J48" s="9">
        <f t="shared" si="18"/>
        <v>646.97732299999996</v>
      </c>
      <c r="K48" s="9">
        <f t="shared" si="18"/>
        <v>697.50688300000002</v>
      </c>
      <c r="L48" s="9"/>
    </row>
    <row r="49" spans="1:12" x14ac:dyDescent="0.25">
      <c r="A49" s="3" t="s">
        <v>29</v>
      </c>
      <c r="B49" s="4">
        <f t="shared" ref="B49:K49" si="19">B20/1000000</f>
        <v>134.98226399999999</v>
      </c>
      <c r="C49" s="4">
        <f t="shared" si="19"/>
        <v>130.05948900000001</v>
      </c>
      <c r="D49" s="4">
        <f t="shared" si="19"/>
        <v>141.95575500000001</v>
      </c>
      <c r="E49" s="4">
        <f t="shared" si="19"/>
        <v>170.60076100000001</v>
      </c>
      <c r="F49" s="4">
        <f t="shared" si="19"/>
        <v>204.67610500000001</v>
      </c>
      <c r="G49" s="4">
        <f t="shared" si="19"/>
        <v>115.11802299999999</v>
      </c>
      <c r="H49" s="4">
        <f t="shared" si="19"/>
        <v>147.303798</v>
      </c>
      <c r="I49" s="4">
        <f t="shared" si="19"/>
        <v>178.88587200000001</v>
      </c>
      <c r="J49" s="4">
        <f t="shared" si="19"/>
        <v>189.10366200000001</v>
      </c>
      <c r="K49" s="4">
        <f t="shared" si="19"/>
        <v>194.21243899999999</v>
      </c>
      <c r="L49" s="4"/>
    </row>
    <row r="50" spans="1:12" x14ac:dyDescent="0.25">
      <c r="A50" s="3" t="s">
        <v>30</v>
      </c>
      <c r="B50" s="4">
        <f t="shared" ref="B50:K50" si="20">B21/1000000</f>
        <v>3507.4188340000001</v>
      </c>
      <c r="C50" s="4">
        <f t="shared" si="20"/>
        <v>3699.2136180000002</v>
      </c>
      <c r="D50" s="4">
        <f t="shared" si="20"/>
        <v>3455.6582960000001</v>
      </c>
      <c r="E50" s="4">
        <f t="shared" si="20"/>
        <v>3566.2827419999999</v>
      </c>
      <c r="F50" s="4">
        <f t="shared" si="20"/>
        <v>3434.3301080000001</v>
      </c>
      <c r="G50" s="4">
        <f t="shared" si="20"/>
        <v>2702.179306</v>
      </c>
      <c r="H50" s="4">
        <f t="shared" si="20"/>
        <v>3121.8058420000002</v>
      </c>
      <c r="I50" s="4">
        <f t="shared" si="20"/>
        <v>3381.1226729999998</v>
      </c>
      <c r="J50" s="4">
        <f t="shared" si="20"/>
        <v>3695.7382480000001</v>
      </c>
      <c r="K50" s="4">
        <f t="shared" si="20"/>
        <v>3774.1787939999999</v>
      </c>
      <c r="L50" s="4"/>
    </row>
    <row r="51" spans="1:12" x14ac:dyDescent="0.25">
      <c r="A51" s="3" t="s">
        <v>31</v>
      </c>
      <c r="B51" s="4">
        <f t="shared" ref="B51:K51" si="21">B22/1000000</f>
        <v>2439.1915979999999</v>
      </c>
      <c r="C51" s="4">
        <f t="shared" si="21"/>
        <v>2629.3150900000001</v>
      </c>
      <c r="D51" s="4">
        <f t="shared" si="21"/>
        <v>2310.9111560000001</v>
      </c>
      <c r="E51" s="4">
        <f t="shared" si="21"/>
        <v>2420.442669</v>
      </c>
      <c r="F51" s="4">
        <f t="shared" si="21"/>
        <v>2211.2079469999999</v>
      </c>
      <c r="G51" s="4">
        <f t="shared" si="21"/>
        <v>1634.982925</v>
      </c>
      <c r="H51" s="4">
        <f t="shared" si="21"/>
        <v>1988.4693110000001</v>
      </c>
      <c r="I51" s="4">
        <f t="shared" si="21"/>
        <v>2111.4554010000002</v>
      </c>
      <c r="J51" s="4">
        <f t="shared" si="21"/>
        <v>2249.9870820000001</v>
      </c>
      <c r="K51" s="4">
        <f t="shared" si="21"/>
        <v>2405.2142309999999</v>
      </c>
      <c r="L51" s="4"/>
    </row>
    <row r="52" spans="1:12" x14ac:dyDescent="0.25">
      <c r="A52" s="3" t="s">
        <v>32</v>
      </c>
      <c r="B52" s="4">
        <f t="shared" ref="B52:K52" si="22">B23/1000000</f>
        <v>535.89268600000003</v>
      </c>
      <c r="C52" s="4">
        <f t="shared" si="22"/>
        <v>558.81613300000004</v>
      </c>
      <c r="D52" s="4">
        <f t="shared" si="22"/>
        <v>498.06829800000003</v>
      </c>
      <c r="E52" s="4">
        <f t="shared" si="22"/>
        <v>425.007383</v>
      </c>
      <c r="F52" s="4">
        <f t="shared" si="22"/>
        <v>446.393348</v>
      </c>
      <c r="G52" s="4">
        <f t="shared" si="22"/>
        <v>286.093502</v>
      </c>
      <c r="H52" s="4">
        <f t="shared" si="22"/>
        <v>465.052978</v>
      </c>
      <c r="I52" s="4">
        <f t="shared" si="22"/>
        <v>661.77072299999998</v>
      </c>
      <c r="J52" s="4">
        <f t="shared" si="22"/>
        <v>519.56474800000001</v>
      </c>
      <c r="K52" s="4">
        <f t="shared" si="22"/>
        <v>420.19284699999997</v>
      </c>
      <c r="L52" s="4"/>
    </row>
    <row r="53" spans="1:12" x14ac:dyDescent="0.25">
      <c r="A53" s="3" t="s">
        <v>33</v>
      </c>
      <c r="B53" s="4">
        <f t="shared" ref="B53:K53" si="23">B24/1000000</f>
        <v>180.432332</v>
      </c>
      <c r="C53" s="4">
        <f t="shared" si="23"/>
        <v>191.232133</v>
      </c>
      <c r="D53" s="4">
        <f t="shared" si="23"/>
        <v>160.76105000000001</v>
      </c>
      <c r="E53" s="4">
        <f t="shared" si="23"/>
        <v>198.706805</v>
      </c>
      <c r="F53" s="4">
        <f t="shared" si="23"/>
        <v>181.56946600000001</v>
      </c>
      <c r="G53" s="4">
        <f t="shared" si="23"/>
        <v>136.75213600000001</v>
      </c>
      <c r="H53" s="4">
        <f t="shared" si="23"/>
        <v>160.16590099999999</v>
      </c>
      <c r="I53" s="4">
        <f t="shared" si="23"/>
        <v>211.19832700000001</v>
      </c>
      <c r="J53" s="4">
        <f t="shared" si="23"/>
        <v>174.919386</v>
      </c>
      <c r="K53" s="4">
        <f t="shared" si="23"/>
        <v>218.88587100000001</v>
      </c>
      <c r="L53" s="4"/>
    </row>
    <row r="54" spans="1:12" x14ac:dyDescent="0.25">
      <c r="A54" s="3" t="s">
        <v>34</v>
      </c>
      <c r="B54" s="4">
        <f t="shared" ref="B54:K54" si="24">B25/1000000</f>
        <v>3431.7535229999999</v>
      </c>
      <c r="C54" s="4">
        <f t="shared" si="24"/>
        <v>3744.7493599999998</v>
      </c>
      <c r="D54" s="4">
        <f t="shared" si="24"/>
        <v>4266.3233479999999</v>
      </c>
      <c r="E54" s="4">
        <f t="shared" si="24"/>
        <v>3891.4680360000002</v>
      </c>
      <c r="F54" s="4">
        <f t="shared" si="24"/>
        <v>3843.9013070000001</v>
      </c>
      <c r="G54" s="4">
        <f t="shared" si="24"/>
        <v>1855.1169829999999</v>
      </c>
      <c r="H54" s="4">
        <f t="shared" si="24"/>
        <v>2619.028765</v>
      </c>
      <c r="I54" s="4">
        <f t="shared" si="24"/>
        <v>2568.7665219999999</v>
      </c>
      <c r="J54" s="4">
        <f t="shared" si="24"/>
        <v>3448.8499120000001</v>
      </c>
      <c r="K54" s="4">
        <f t="shared" si="24"/>
        <v>3963.3939359999999</v>
      </c>
      <c r="L54" s="4"/>
    </row>
    <row r="55" spans="1:12" x14ac:dyDescent="0.25">
      <c r="A55" s="3" t="s">
        <v>35</v>
      </c>
      <c r="B55" s="4">
        <f t="shared" ref="B55:K55" si="25">B26/1000000</f>
        <v>1572.6472140000001</v>
      </c>
      <c r="C55" s="4">
        <f t="shared" si="25"/>
        <v>2047.1218730000001</v>
      </c>
      <c r="D55" s="4">
        <f t="shared" si="25"/>
        <v>2088.166894</v>
      </c>
      <c r="E55" s="4">
        <f t="shared" si="25"/>
        <v>1922.538751</v>
      </c>
      <c r="F55" s="4">
        <f t="shared" si="25"/>
        <v>1667.475995</v>
      </c>
      <c r="G55" s="4">
        <f t="shared" si="25"/>
        <v>733.71855700000003</v>
      </c>
      <c r="H55" s="4">
        <f t="shared" si="25"/>
        <v>1210.423074</v>
      </c>
      <c r="I55" s="4">
        <f t="shared" si="25"/>
        <v>1289.6195190000001</v>
      </c>
      <c r="J55" s="4">
        <f t="shared" si="25"/>
        <v>1518.961258</v>
      </c>
      <c r="K55" s="4">
        <f t="shared" si="25"/>
        <v>1796.8503599999999</v>
      </c>
      <c r="L55" s="4"/>
    </row>
    <row r="56" spans="1:12" x14ac:dyDescent="0.25">
      <c r="A56" s="3" t="s">
        <v>36</v>
      </c>
      <c r="B56" s="4">
        <f t="shared" ref="B56:K56" si="26">B27/1000000</f>
        <v>5113.0084489999999</v>
      </c>
      <c r="C56" s="4">
        <f t="shared" si="26"/>
        <v>4823.1658079999997</v>
      </c>
      <c r="D56" s="4">
        <f t="shared" si="26"/>
        <v>3547.7026249999999</v>
      </c>
      <c r="E56" s="4">
        <f t="shared" si="26"/>
        <v>3721.6522490000002</v>
      </c>
      <c r="F56" s="4">
        <f t="shared" si="26"/>
        <v>3083.2796530000001</v>
      </c>
      <c r="G56" s="4">
        <f t="shared" si="26"/>
        <v>2195.1039559999999</v>
      </c>
      <c r="H56" s="4">
        <f t="shared" si="26"/>
        <v>2206.0777200000002</v>
      </c>
      <c r="I56" s="4">
        <f t="shared" si="26"/>
        <v>2909.9173900000001</v>
      </c>
      <c r="J56" s="4">
        <f t="shared" si="26"/>
        <v>3679.6737929999999</v>
      </c>
      <c r="K56" s="4">
        <f t="shared" si="26"/>
        <v>4060.9264720000001</v>
      </c>
      <c r="L56" s="4"/>
    </row>
    <row r="57" spans="1:12" x14ac:dyDescent="0.25">
      <c r="A57" s="3" t="s">
        <v>49</v>
      </c>
      <c r="B57" s="13">
        <f>SUM(B32:B44,B49:B56)</f>
        <v>107364.41853500002</v>
      </c>
      <c r="C57" s="13">
        <f t="shared" ref="C57:H57" si="27">SUM(C32:C44,C49:C56)</f>
        <v>109259.57587300001</v>
      </c>
      <c r="D57" s="13">
        <f t="shared" si="27"/>
        <v>101865.819724</v>
      </c>
      <c r="E57" s="13">
        <f t="shared" si="27"/>
        <v>105746.41251999997</v>
      </c>
      <c r="F57" s="13">
        <f t="shared" si="27"/>
        <v>100508.17987100001</v>
      </c>
      <c r="G57" s="13">
        <f t="shared" si="27"/>
        <v>77928.500387000007</v>
      </c>
      <c r="H57" s="13">
        <f t="shared" si="27"/>
        <v>90561.238046000013</v>
      </c>
      <c r="I57" s="13">
        <f>SUM(I32:I44,I49:I56)</f>
        <v>100971.489525</v>
      </c>
      <c r="J57" s="13">
        <f>SUM(J32:J44,J49:J56)</f>
        <v>106375.016768</v>
      </c>
      <c r="K57" s="13">
        <f>SUM(K32:K44,K49:K56)</f>
        <v>115023.11383100001</v>
      </c>
      <c r="L57" s="13"/>
    </row>
    <row r="58" spans="1:12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61" spans="1:12" x14ac:dyDescent="0.25">
      <c r="I61" s="15"/>
    </row>
  </sheetData>
  <mergeCells count="1">
    <mergeCell ref="A1:A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"/>
  <sheetViews>
    <sheetView zoomScale="85" zoomScaleNormal="85" workbookViewId="0">
      <selection activeCell="N34" sqref="N34"/>
    </sheetView>
  </sheetViews>
  <sheetFormatPr defaultRowHeight="15" x14ac:dyDescent="0.25"/>
  <cols>
    <col min="1" max="1" width="15.42578125" customWidth="1"/>
    <col min="2" max="2" width="15" bestFit="1" customWidth="1"/>
    <col min="3" max="5" width="14.28515625" bestFit="1" customWidth="1"/>
    <col min="6" max="6" width="13.85546875" bestFit="1" customWidth="1"/>
    <col min="7" max="7" width="14.28515625" bestFit="1" customWidth="1"/>
    <col min="8" max="8" width="14.5703125" bestFit="1" customWidth="1"/>
    <col min="9" max="9" width="18.5703125" customWidth="1"/>
    <col min="10" max="10" width="12.140625" bestFit="1" customWidth="1"/>
    <col min="11" max="11" width="22.140625" customWidth="1"/>
    <col min="19" max="19" width="23.140625" customWidth="1"/>
  </cols>
  <sheetData>
    <row r="1" spans="1:19" x14ac:dyDescent="0.25">
      <c r="K1" s="15" t="s">
        <v>159</v>
      </c>
    </row>
    <row r="2" spans="1:19" ht="23.25" thickBot="1" x14ac:dyDescent="0.3">
      <c r="A2" s="17" t="s">
        <v>50</v>
      </c>
      <c r="B2" s="18" t="s">
        <v>39</v>
      </c>
      <c r="C2" s="18" t="s">
        <v>40</v>
      </c>
      <c r="D2" s="18" t="s">
        <v>41</v>
      </c>
      <c r="E2" s="18" t="s">
        <v>42</v>
      </c>
      <c r="F2" s="18" t="s">
        <v>43</v>
      </c>
      <c r="G2" s="18" t="s">
        <v>44</v>
      </c>
      <c r="H2" s="18" t="s">
        <v>45</v>
      </c>
      <c r="I2" s="18" t="s">
        <v>46</v>
      </c>
      <c r="K2" s="31" t="s">
        <v>50</v>
      </c>
      <c r="L2" s="32" t="s">
        <v>40</v>
      </c>
      <c r="M2" s="32" t="s">
        <v>41</v>
      </c>
      <c r="N2" s="33" t="s">
        <v>42</v>
      </c>
      <c r="O2" s="33" t="s">
        <v>43</v>
      </c>
      <c r="P2" s="33" t="s">
        <v>44</v>
      </c>
      <c r="Q2" s="33" t="s">
        <v>45</v>
      </c>
      <c r="R2" s="33" t="s">
        <v>46</v>
      </c>
      <c r="S2" s="34" t="s">
        <v>77</v>
      </c>
    </row>
    <row r="3" spans="1:19" x14ac:dyDescent="0.25">
      <c r="A3" s="19" t="s">
        <v>57</v>
      </c>
      <c r="B3" s="20">
        <v>7626665328</v>
      </c>
      <c r="C3" s="20">
        <v>7764434158</v>
      </c>
      <c r="D3" s="20">
        <v>7715776373</v>
      </c>
      <c r="E3" s="20">
        <v>5487605212</v>
      </c>
      <c r="F3" s="20">
        <v>6785908676</v>
      </c>
      <c r="G3" s="20">
        <v>7857093534</v>
      </c>
      <c r="H3" s="20">
        <v>8229299662</v>
      </c>
      <c r="I3" s="4">
        <v>8929279115</v>
      </c>
      <c r="K3" s="35" t="s">
        <v>57</v>
      </c>
      <c r="L3" s="36">
        <f t="shared" ref="L3:L15" si="0">C3/1000000</f>
        <v>7764.434158</v>
      </c>
      <c r="M3" s="36">
        <f t="shared" ref="M3:M15" si="1">D3/1000000</f>
        <v>7715.7763729999997</v>
      </c>
      <c r="N3" s="37">
        <f t="shared" ref="N3:N15" si="2">E3/1000000</f>
        <v>5487.6052120000004</v>
      </c>
      <c r="O3" s="37">
        <f t="shared" ref="O3:O15" si="3">F3/1000000</f>
        <v>6785.908676</v>
      </c>
      <c r="P3" s="37">
        <f t="shared" ref="P3:P15" si="4">G3/1000000</f>
        <v>7857.0935339999996</v>
      </c>
      <c r="Q3" s="37">
        <f t="shared" ref="Q3:Q15" si="5">H3/1000000</f>
        <v>8229.2996619999994</v>
      </c>
      <c r="R3" s="37">
        <f t="shared" ref="R3:R15" si="6">I3/1000000</f>
        <v>8929.2791149999994</v>
      </c>
      <c r="S3" s="38">
        <f>(R3-N3)/N3*100</f>
        <v>62.71722855488823</v>
      </c>
    </row>
    <row r="4" spans="1:19" x14ac:dyDescent="0.25">
      <c r="A4" s="19" t="s">
        <v>72</v>
      </c>
      <c r="B4" s="20">
        <v>66023809</v>
      </c>
      <c r="C4" s="20">
        <v>110749545</v>
      </c>
      <c r="D4" s="20">
        <v>71215080</v>
      </c>
      <c r="E4" s="20">
        <v>57759158</v>
      </c>
      <c r="F4" s="20">
        <v>63533256</v>
      </c>
      <c r="G4" s="20">
        <v>61323225</v>
      </c>
      <c r="H4" s="20">
        <v>81816464</v>
      </c>
      <c r="I4" s="4">
        <v>84949839</v>
      </c>
      <c r="K4" s="39" t="s">
        <v>72</v>
      </c>
      <c r="L4" s="40">
        <f t="shared" si="0"/>
        <v>110.749545</v>
      </c>
      <c r="M4" s="40">
        <f t="shared" si="1"/>
        <v>71.21508</v>
      </c>
      <c r="N4" s="41">
        <f t="shared" si="2"/>
        <v>57.759157999999999</v>
      </c>
      <c r="O4" s="41">
        <f t="shared" si="3"/>
        <v>63.533256000000002</v>
      </c>
      <c r="P4" s="41">
        <f t="shared" si="4"/>
        <v>61.323225000000001</v>
      </c>
      <c r="Q4" s="41">
        <f t="shared" si="5"/>
        <v>81.816463999999996</v>
      </c>
      <c r="R4" s="41">
        <f t="shared" si="6"/>
        <v>84.949838999999997</v>
      </c>
      <c r="S4" s="42">
        <f t="shared" ref="S4:S23" si="7">(R4-N4)/N4*100</f>
        <v>47.075964992425959</v>
      </c>
    </row>
    <row r="5" spans="1:19" x14ac:dyDescent="0.25">
      <c r="A5" s="19" t="s">
        <v>71</v>
      </c>
      <c r="B5" s="20">
        <v>2480657716</v>
      </c>
      <c r="C5" s="20">
        <v>3237874576</v>
      </c>
      <c r="D5" s="20">
        <v>2372398407</v>
      </c>
      <c r="E5" s="20">
        <v>1575188799</v>
      </c>
      <c r="F5" s="20">
        <v>2028714108</v>
      </c>
      <c r="G5" s="20">
        <v>2068986796</v>
      </c>
      <c r="H5" s="20">
        <v>2069583495</v>
      </c>
      <c r="I5" s="4">
        <v>2623726450</v>
      </c>
      <c r="K5" s="35" t="s">
        <v>71</v>
      </c>
      <c r="L5" s="36">
        <f t="shared" si="0"/>
        <v>3237.8745760000002</v>
      </c>
      <c r="M5" s="36">
        <f t="shared" si="1"/>
        <v>2372.3984070000001</v>
      </c>
      <c r="N5" s="37">
        <f t="shared" si="2"/>
        <v>1575.188799</v>
      </c>
      <c r="O5" s="37">
        <f t="shared" si="3"/>
        <v>2028.7141079999999</v>
      </c>
      <c r="P5" s="37">
        <f t="shared" si="4"/>
        <v>2068.9867960000001</v>
      </c>
      <c r="Q5" s="37">
        <f t="shared" si="5"/>
        <v>2069.5834949999999</v>
      </c>
      <c r="R5" s="37">
        <f t="shared" si="6"/>
        <v>2623.7264500000001</v>
      </c>
      <c r="S5" s="38">
        <f t="shared" si="7"/>
        <v>66.565839705415527</v>
      </c>
    </row>
    <row r="6" spans="1:19" x14ac:dyDescent="0.25">
      <c r="A6" s="19" t="s">
        <v>61</v>
      </c>
      <c r="B6" s="20">
        <v>31604771632</v>
      </c>
      <c r="C6" s="20">
        <v>34029969223</v>
      </c>
      <c r="D6" s="20">
        <v>32234678666</v>
      </c>
      <c r="E6" s="20">
        <v>25883301888</v>
      </c>
      <c r="F6" s="20">
        <v>28227591176</v>
      </c>
      <c r="G6" s="20">
        <v>33070121960</v>
      </c>
      <c r="H6" s="20">
        <v>34745446560</v>
      </c>
      <c r="I6" s="4">
        <v>37742189164</v>
      </c>
      <c r="K6" s="39" t="s">
        <v>61</v>
      </c>
      <c r="L6" s="40">
        <f t="shared" si="0"/>
        <v>34029.969223</v>
      </c>
      <c r="M6" s="40">
        <f t="shared" si="1"/>
        <v>32234.678666</v>
      </c>
      <c r="N6" s="41">
        <f t="shared" si="2"/>
        <v>25883.301888000002</v>
      </c>
      <c r="O6" s="41">
        <f t="shared" si="3"/>
        <v>28227.591176000002</v>
      </c>
      <c r="P6" s="41">
        <f t="shared" si="4"/>
        <v>33070.121959999997</v>
      </c>
      <c r="Q6" s="41">
        <f t="shared" si="5"/>
        <v>34745.446559999997</v>
      </c>
      <c r="R6" s="41">
        <f t="shared" si="6"/>
        <v>37742.189164000003</v>
      </c>
      <c r="S6" s="42">
        <f t="shared" si="7"/>
        <v>45.816748293223014</v>
      </c>
    </row>
    <row r="7" spans="1:19" x14ac:dyDescent="0.25">
      <c r="A7" s="19" t="s">
        <v>63</v>
      </c>
      <c r="B7" s="20">
        <v>1833536196</v>
      </c>
      <c r="C7" s="20">
        <v>1891278427</v>
      </c>
      <c r="D7" s="20">
        <v>1756860822</v>
      </c>
      <c r="E7" s="20">
        <v>1331536743</v>
      </c>
      <c r="F7" s="20">
        <v>1663678276</v>
      </c>
      <c r="G7" s="20">
        <v>1801498248</v>
      </c>
      <c r="H7" s="20">
        <v>1840878561</v>
      </c>
      <c r="I7" s="4">
        <v>2043656828</v>
      </c>
      <c r="K7" s="35" t="s">
        <v>63</v>
      </c>
      <c r="L7" s="36">
        <f t="shared" si="0"/>
        <v>1891.278427</v>
      </c>
      <c r="M7" s="36">
        <f t="shared" si="1"/>
        <v>1756.8608220000001</v>
      </c>
      <c r="N7" s="37">
        <f t="shared" si="2"/>
        <v>1331.5367429999999</v>
      </c>
      <c r="O7" s="37">
        <f t="shared" si="3"/>
        <v>1663.6782760000001</v>
      </c>
      <c r="P7" s="37">
        <f t="shared" si="4"/>
        <v>1801.4982480000001</v>
      </c>
      <c r="Q7" s="37">
        <f t="shared" si="5"/>
        <v>1840.878561</v>
      </c>
      <c r="R7" s="37">
        <f t="shared" si="6"/>
        <v>2043.6568279999999</v>
      </c>
      <c r="S7" s="38">
        <f>(R7-N7)/N7*100</f>
        <v>53.481069053758745</v>
      </c>
    </row>
    <row r="8" spans="1:19" x14ac:dyDescent="0.25">
      <c r="A8" s="19" t="s">
        <v>59</v>
      </c>
      <c r="B8" s="20">
        <v>11406198990</v>
      </c>
      <c r="C8" s="20">
        <v>11514419154</v>
      </c>
      <c r="D8" s="20">
        <v>11519050345</v>
      </c>
      <c r="E8" s="20">
        <v>8561720110</v>
      </c>
      <c r="F8" s="20">
        <v>10003660514</v>
      </c>
      <c r="G8" s="20">
        <v>11393296010</v>
      </c>
      <c r="H8" s="20">
        <v>12167051793</v>
      </c>
      <c r="I8" s="4">
        <v>13333415314</v>
      </c>
      <c r="K8" s="39" t="s">
        <v>59</v>
      </c>
      <c r="L8" s="40">
        <f t="shared" si="0"/>
        <v>11514.419153999999</v>
      </c>
      <c r="M8" s="40">
        <f t="shared" si="1"/>
        <v>11519.050345</v>
      </c>
      <c r="N8" s="41">
        <f t="shared" si="2"/>
        <v>8561.7201100000002</v>
      </c>
      <c r="O8" s="41">
        <f t="shared" si="3"/>
        <v>10003.660513999999</v>
      </c>
      <c r="P8" s="41">
        <f t="shared" si="4"/>
        <v>11393.29601</v>
      </c>
      <c r="Q8" s="41">
        <f t="shared" si="5"/>
        <v>12167.051793000001</v>
      </c>
      <c r="R8" s="41">
        <f t="shared" si="6"/>
        <v>13333.415314</v>
      </c>
      <c r="S8" s="42">
        <f t="shared" si="7"/>
        <v>55.732903466754415</v>
      </c>
    </row>
    <row r="9" spans="1:19" x14ac:dyDescent="0.25">
      <c r="A9" s="19" t="s">
        <v>62</v>
      </c>
      <c r="B9" s="20">
        <v>1923823783</v>
      </c>
      <c r="C9" s="20">
        <v>1868263232</v>
      </c>
      <c r="D9" s="20">
        <v>1817587869</v>
      </c>
      <c r="E9" s="20">
        <v>1573758226</v>
      </c>
      <c r="F9" s="20">
        <v>1628786999</v>
      </c>
      <c r="G9" s="20">
        <v>1808392218</v>
      </c>
      <c r="H9" s="20">
        <v>2014636312</v>
      </c>
      <c r="I9" s="4">
        <v>2382464668</v>
      </c>
      <c r="K9" s="35" t="s">
        <v>62</v>
      </c>
      <c r="L9" s="36">
        <f t="shared" si="0"/>
        <v>1868.263232</v>
      </c>
      <c r="M9" s="36">
        <f t="shared" si="1"/>
        <v>1817.587869</v>
      </c>
      <c r="N9" s="37">
        <f t="shared" si="2"/>
        <v>1573.7582259999999</v>
      </c>
      <c r="O9" s="37">
        <f t="shared" si="3"/>
        <v>1628.7869989999999</v>
      </c>
      <c r="P9" s="37">
        <f t="shared" si="4"/>
        <v>1808.392218</v>
      </c>
      <c r="Q9" s="37">
        <f t="shared" si="5"/>
        <v>2014.6363120000001</v>
      </c>
      <c r="R9" s="37">
        <f t="shared" si="6"/>
        <v>2382.4646680000001</v>
      </c>
      <c r="S9" s="38">
        <f t="shared" si="7"/>
        <v>51.386955673329723</v>
      </c>
    </row>
    <row r="10" spans="1:19" x14ac:dyDescent="0.25">
      <c r="A10" s="19" t="s">
        <v>60</v>
      </c>
      <c r="B10" s="20">
        <v>8632020233</v>
      </c>
      <c r="C10" s="20">
        <v>9382188917</v>
      </c>
      <c r="D10" s="20">
        <v>8768123287</v>
      </c>
      <c r="E10" s="20">
        <v>7478362476</v>
      </c>
      <c r="F10" s="20">
        <v>8165558082</v>
      </c>
      <c r="G10" s="20">
        <v>9229548909</v>
      </c>
      <c r="H10" s="20">
        <v>9858388070</v>
      </c>
      <c r="I10" s="4">
        <v>10358121261</v>
      </c>
      <c r="K10" s="39" t="s">
        <v>60</v>
      </c>
      <c r="L10" s="40">
        <f t="shared" si="0"/>
        <v>9382.1889169999995</v>
      </c>
      <c r="M10" s="40">
        <f t="shared" si="1"/>
        <v>8768.1232870000003</v>
      </c>
      <c r="N10" s="41">
        <f t="shared" si="2"/>
        <v>7478.3624760000002</v>
      </c>
      <c r="O10" s="41">
        <f t="shared" si="3"/>
        <v>8165.5580819999996</v>
      </c>
      <c r="P10" s="41">
        <f t="shared" si="4"/>
        <v>9229.5489089999992</v>
      </c>
      <c r="Q10" s="41">
        <f t="shared" si="5"/>
        <v>9858.3880700000009</v>
      </c>
      <c r="R10" s="41">
        <f t="shared" si="6"/>
        <v>10358.121261</v>
      </c>
      <c r="S10" s="42">
        <f t="shared" si="7"/>
        <v>38.507879154586192</v>
      </c>
    </row>
    <row r="11" spans="1:19" x14ac:dyDescent="0.25">
      <c r="A11" s="19" t="s">
        <v>53</v>
      </c>
      <c r="B11" s="20">
        <v>6711951001</v>
      </c>
      <c r="C11" s="20">
        <v>6442043530</v>
      </c>
      <c r="D11" s="20">
        <v>6358268463</v>
      </c>
      <c r="E11" s="20">
        <v>5441363095</v>
      </c>
      <c r="F11" s="20">
        <v>8091841712</v>
      </c>
      <c r="G11" s="20">
        <v>8072098600</v>
      </c>
      <c r="H11" s="20">
        <v>6990363889</v>
      </c>
      <c r="I11" s="4">
        <v>7683464081</v>
      </c>
      <c r="K11" s="35" t="s">
        <v>53</v>
      </c>
      <c r="L11" s="36">
        <f t="shared" si="0"/>
        <v>6442.0435299999999</v>
      </c>
      <c r="M11" s="36">
        <f t="shared" si="1"/>
        <v>6358.2684630000003</v>
      </c>
      <c r="N11" s="37">
        <f t="shared" si="2"/>
        <v>5441.3630949999997</v>
      </c>
      <c r="O11" s="37">
        <f t="shared" si="3"/>
        <v>8091.8417120000004</v>
      </c>
      <c r="P11" s="37">
        <f t="shared" si="4"/>
        <v>8072.0986000000003</v>
      </c>
      <c r="Q11" s="37">
        <f t="shared" si="5"/>
        <v>6990.3638890000002</v>
      </c>
      <c r="R11" s="37">
        <f t="shared" si="6"/>
        <v>7683.4640810000001</v>
      </c>
      <c r="S11" s="38">
        <f t="shared" si="7"/>
        <v>41.204767019871156</v>
      </c>
    </row>
    <row r="12" spans="1:19" x14ac:dyDescent="0.25">
      <c r="A12" s="19" t="s">
        <v>58</v>
      </c>
      <c r="B12" s="20">
        <v>667601512</v>
      </c>
      <c r="C12" s="20">
        <v>707873784</v>
      </c>
      <c r="D12" s="20">
        <v>707184554</v>
      </c>
      <c r="E12" s="20">
        <v>515007412</v>
      </c>
      <c r="F12" s="20">
        <v>547496493</v>
      </c>
      <c r="G12" s="20">
        <v>708861782</v>
      </c>
      <c r="H12" s="20">
        <v>782436064</v>
      </c>
      <c r="I12" s="4">
        <v>844615485</v>
      </c>
      <c r="K12" s="39" t="s">
        <v>58</v>
      </c>
      <c r="L12" s="40">
        <f t="shared" si="0"/>
        <v>707.873784</v>
      </c>
      <c r="M12" s="40">
        <f t="shared" si="1"/>
        <v>707.18455400000005</v>
      </c>
      <c r="N12" s="41">
        <f t="shared" si="2"/>
        <v>515.00741200000004</v>
      </c>
      <c r="O12" s="41">
        <f t="shared" si="3"/>
        <v>547.49649299999999</v>
      </c>
      <c r="P12" s="41">
        <f t="shared" si="4"/>
        <v>708.86178199999995</v>
      </c>
      <c r="Q12" s="41">
        <f t="shared" si="5"/>
        <v>782.43606399999999</v>
      </c>
      <c r="R12" s="41">
        <f t="shared" si="6"/>
        <v>844.61548500000004</v>
      </c>
      <c r="S12" s="42">
        <f t="shared" si="7"/>
        <v>64.000646460598901</v>
      </c>
    </row>
    <row r="13" spans="1:19" x14ac:dyDescent="0.25">
      <c r="A13" s="19" t="s">
        <v>68</v>
      </c>
      <c r="B13" s="20">
        <v>1907136648</v>
      </c>
      <c r="C13" s="20">
        <v>1982097625</v>
      </c>
      <c r="D13" s="20">
        <v>1952018641</v>
      </c>
      <c r="E13" s="20">
        <v>1772354277</v>
      </c>
      <c r="F13" s="20">
        <v>1537053404</v>
      </c>
      <c r="G13" s="20">
        <v>1542734214</v>
      </c>
      <c r="H13" s="20">
        <v>1669632215</v>
      </c>
      <c r="I13" s="4">
        <v>2121022107</v>
      </c>
      <c r="K13" s="35" t="s">
        <v>68</v>
      </c>
      <c r="L13" s="36">
        <f t="shared" si="0"/>
        <v>1982.0976250000001</v>
      </c>
      <c r="M13" s="36">
        <f t="shared" si="1"/>
        <v>1952.0186409999999</v>
      </c>
      <c r="N13" s="37">
        <f t="shared" si="2"/>
        <v>1772.3542769999999</v>
      </c>
      <c r="O13" s="37">
        <f t="shared" si="3"/>
        <v>1537.053404</v>
      </c>
      <c r="P13" s="37">
        <f t="shared" si="4"/>
        <v>1542.7342140000001</v>
      </c>
      <c r="Q13" s="37">
        <f t="shared" si="5"/>
        <v>1669.6322150000001</v>
      </c>
      <c r="R13" s="37">
        <f t="shared" si="6"/>
        <v>2121.0221069999998</v>
      </c>
      <c r="S13" s="38">
        <f t="shared" si="7"/>
        <v>19.672580957695281</v>
      </c>
    </row>
    <row r="14" spans="1:19" x14ac:dyDescent="0.25">
      <c r="A14" s="19" t="s">
        <v>64</v>
      </c>
      <c r="B14" s="20">
        <v>9491782584</v>
      </c>
      <c r="C14" s="20">
        <v>9483215391</v>
      </c>
      <c r="D14" s="20">
        <v>9165867528</v>
      </c>
      <c r="E14" s="20">
        <v>7732985739</v>
      </c>
      <c r="F14" s="20">
        <v>8927136431</v>
      </c>
      <c r="G14" s="20">
        <v>9008794444</v>
      </c>
      <c r="H14" s="20">
        <v>9280854317</v>
      </c>
      <c r="I14" s="4">
        <v>8772881710</v>
      </c>
      <c r="K14" s="39" t="s">
        <v>64</v>
      </c>
      <c r="L14" s="40">
        <f t="shared" si="0"/>
        <v>9483.2153909999997</v>
      </c>
      <c r="M14" s="40">
        <f t="shared" si="1"/>
        <v>9165.8675280000007</v>
      </c>
      <c r="N14" s="41">
        <f t="shared" si="2"/>
        <v>7732.9857389999997</v>
      </c>
      <c r="O14" s="41">
        <f t="shared" si="3"/>
        <v>8927.1364310000008</v>
      </c>
      <c r="P14" s="41">
        <f t="shared" si="4"/>
        <v>9008.7944439999992</v>
      </c>
      <c r="Q14" s="41">
        <f t="shared" si="5"/>
        <v>9280.8543169999994</v>
      </c>
      <c r="R14" s="41">
        <f t="shared" si="6"/>
        <v>8772.8817099999997</v>
      </c>
      <c r="S14" s="42">
        <f t="shared" si="7"/>
        <v>13.447535093145992</v>
      </c>
    </row>
    <row r="15" spans="1:19" x14ac:dyDescent="0.25">
      <c r="A15" s="21" t="s">
        <v>56</v>
      </c>
      <c r="B15" s="22">
        <v>1044102870</v>
      </c>
      <c r="C15" s="22">
        <v>1015305562</v>
      </c>
      <c r="D15" s="22">
        <v>996315907</v>
      </c>
      <c r="E15" s="22">
        <v>858491864</v>
      </c>
      <c r="F15" s="22">
        <v>971951530</v>
      </c>
      <c r="G15" s="22">
        <v>1036003158</v>
      </c>
      <c r="H15" s="22">
        <v>1167831277</v>
      </c>
      <c r="I15" s="23">
        <v>1269472859</v>
      </c>
      <c r="K15" s="43" t="s">
        <v>56</v>
      </c>
      <c r="L15" s="44">
        <f t="shared" si="0"/>
        <v>1015.305562</v>
      </c>
      <c r="M15" s="44">
        <f t="shared" si="1"/>
        <v>996.31590700000004</v>
      </c>
      <c r="N15" s="45">
        <f t="shared" si="2"/>
        <v>858.49186399999996</v>
      </c>
      <c r="O15" s="45">
        <f t="shared" si="3"/>
        <v>971.95153000000005</v>
      </c>
      <c r="P15" s="45">
        <f t="shared" si="4"/>
        <v>1036.003158</v>
      </c>
      <c r="Q15" s="45">
        <f t="shared" si="5"/>
        <v>1167.831277</v>
      </c>
      <c r="R15" s="45">
        <f t="shared" si="6"/>
        <v>1269.472859</v>
      </c>
      <c r="S15" s="46">
        <f t="shared" si="7"/>
        <v>47.872439126575117</v>
      </c>
    </row>
    <row r="16" spans="1:19" x14ac:dyDescent="0.25">
      <c r="A16" s="24" t="s">
        <v>73</v>
      </c>
      <c r="B16" s="25">
        <v>141236495</v>
      </c>
      <c r="C16" s="25">
        <v>151893747</v>
      </c>
      <c r="D16" s="25">
        <v>152344520</v>
      </c>
      <c r="E16" s="25">
        <v>143670046</v>
      </c>
      <c r="F16" s="25">
        <v>156792278</v>
      </c>
      <c r="G16" s="25">
        <v>148597279</v>
      </c>
      <c r="H16" s="25">
        <v>157325898</v>
      </c>
      <c r="I16" s="9">
        <v>176565689</v>
      </c>
      <c r="K16" s="39" t="s">
        <v>55</v>
      </c>
      <c r="L16" s="40">
        <f t="shared" ref="L16:L24" si="8">C20/1000000</f>
        <v>170.60076100000001</v>
      </c>
      <c r="M16" s="40">
        <f t="shared" ref="M16:M24" si="9">D20/1000000</f>
        <v>204.67610500000001</v>
      </c>
      <c r="N16" s="41">
        <f t="shared" ref="N16:N24" si="10">E20/1000000</f>
        <v>115.11802299999999</v>
      </c>
      <c r="O16" s="41">
        <f t="shared" ref="O16:O24" si="11">F20/1000000</f>
        <v>147.303798</v>
      </c>
      <c r="P16" s="41">
        <f t="shared" ref="P16:P24" si="12">G20/1000000</f>
        <v>178.88587200000001</v>
      </c>
      <c r="Q16" s="41">
        <f t="shared" ref="Q16:Q24" si="13">H20/1000000</f>
        <v>189.10366200000001</v>
      </c>
      <c r="R16" s="41">
        <f t="shared" ref="R16:R24" si="14">I20/1000000</f>
        <v>194.21243899999999</v>
      </c>
      <c r="S16" s="42">
        <f t="shared" si="7"/>
        <v>68.707239699555984</v>
      </c>
    </row>
    <row r="17" spans="1:19" x14ac:dyDescent="0.25">
      <c r="A17" s="26" t="s">
        <v>74</v>
      </c>
      <c r="B17" s="27">
        <v>214492745</v>
      </c>
      <c r="C17" s="27">
        <v>207982630</v>
      </c>
      <c r="D17" s="27">
        <v>211319202</v>
      </c>
      <c r="E17" s="27">
        <v>151811922</v>
      </c>
      <c r="F17" s="27">
        <v>214569189</v>
      </c>
      <c r="G17" s="27">
        <v>229609861</v>
      </c>
      <c r="H17" s="27">
        <v>253355264</v>
      </c>
      <c r="I17" s="9">
        <v>262651410</v>
      </c>
      <c r="K17" s="35" t="s">
        <v>65</v>
      </c>
      <c r="L17" s="36">
        <f t="shared" si="8"/>
        <v>3566.2827419999999</v>
      </c>
      <c r="M17" s="36">
        <f t="shared" si="9"/>
        <v>3434.3301080000001</v>
      </c>
      <c r="N17" s="37">
        <f t="shared" si="10"/>
        <v>2702.179306</v>
      </c>
      <c r="O17" s="37">
        <f t="shared" si="11"/>
        <v>3121.8058420000002</v>
      </c>
      <c r="P17" s="37">
        <f t="shared" si="12"/>
        <v>3381.1226729999998</v>
      </c>
      <c r="Q17" s="37">
        <f t="shared" si="13"/>
        <v>3695.7382480000001</v>
      </c>
      <c r="R17" s="37">
        <f t="shared" si="14"/>
        <v>3774.1787939999999</v>
      </c>
      <c r="S17" s="38">
        <f t="shared" si="7"/>
        <v>39.671663742657643</v>
      </c>
    </row>
    <row r="18" spans="1:19" x14ac:dyDescent="0.25">
      <c r="A18" s="26" t="s">
        <v>75</v>
      </c>
      <c r="B18" s="27">
        <v>132291040</v>
      </c>
      <c r="C18" s="27">
        <v>111227868</v>
      </c>
      <c r="D18" s="27">
        <v>106428663</v>
      </c>
      <c r="E18" s="27">
        <v>95697851</v>
      </c>
      <c r="F18" s="27">
        <v>101322351</v>
      </c>
      <c r="G18" s="27">
        <v>102091048</v>
      </c>
      <c r="H18" s="27">
        <v>110172792</v>
      </c>
      <c r="I18" s="9">
        <v>132748877</v>
      </c>
      <c r="K18" s="39" t="s">
        <v>66</v>
      </c>
      <c r="L18" s="40">
        <f t="shared" si="8"/>
        <v>2420.442669</v>
      </c>
      <c r="M18" s="40">
        <f t="shared" si="9"/>
        <v>2211.2079469999999</v>
      </c>
      <c r="N18" s="41">
        <f t="shared" si="10"/>
        <v>1634.982925</v>
      </c>
      <c r="O18" s="41">
        <f t="shared" si="11"/>
        <v>1988.4693110000001</v>
      </c>
      <c r="P18" s="41">
        <f t="shared" si="12"/>
        <v>2111.4554010000002</v>
      </c>
      <c r="Q18" s="41">
        <f t="shared" si="13"/>
        <v>2249.9870820000001</v>
      </c>
      <c r="R18" s="41">
        <f t="shared" si="14"/>
        <v>2405.2142309999999</v>
      </c>
      <c r="S18" s="42">
        <f t="shared" si="7"/>
        <v>47.109440363115709</v>
      </c>
    </row>
    <row r="19" spans="1:19" x14ac:dyDescent="0.25">
      <c r="A19" s="28" t="s">
        <v>76</v>
      </c>
      <c r="B19" s="29">
        <v>556082590</v>
      </c>
      <c r="C19" s="29">
        <v>544201317</v>
      </c>
      <c r="D19" s="29">
        <v>526223522</v>
      </c>
      <c r="E19" s="29">
        <v>467312045</v>
      </c>
      <c r="F19" s="29">
        <v>499267712</v>
      </c>
      <c r="G19" s="29">
        <v>555704970</v>
      </c>
      <c r="H19" s="29">
        <v>646977323</v>
      </c>
      <c r="I19" s="30">
        <v>697506883</v>
      </c>
      <c r="K19" s="35" t="s">
        <v>52</v>
      </c>
      <c r="L19" s="36">
        <f t="shared" si="8"/>
        <v>425.007383</v>
      </c>
      <c r="M19" s="36">
        <f t="shared" si="9"/>
        <v>446.393348</v>
      </c>
      <c r="N19" s="37">
        <f t="shared" si="10"/>
        <v>286.093502</v>
      </c>
      <c r="O19" s="37">
        <f t="shared" si="11"/>
        <v>465.052978</v>
      </c>
      <c r="P19" s="37">
        <f t="shared" si="12"/>
        <v>661.77072299999998</v>
      </c>
      <c r="Q19" s="37">
        <f t="shared" si="13"/>
        <v>519.56474800000001</v>
      </c>
      <c r="R19" s="37">
        <f t="shared" si="14"/>
        <v>420.19284699999997</v>
      </c>
      <c r="S19" s="38">
        <f t="shared" si="7"/>
        <v>46.872558818200623</v>
      </c>
    </row>
    <row r="20" spans="1:19" x14ac:dyDescent="0.25">
      <c r="A20" s="19" t="s">
        <v>55</v>
      </c>
      <c r="B20" s="20">
        <v>141955755</v>
      </c>
      <c r="C20" s="20">
        <v>170600761</v>
      </c>
      <c r="D20" s="20">
        <v>204676105</v>
      </c>
      <c r="E20" s="20">
        <v>115118023</v>
      </c>
      <c r="F20" s="20">
        <v>147303798</v>
      </c>
      <c r="G20" s="20">
        <v>178885872</v>
      </c>
      <c r="H20" s="20">
        <v>189103662</v>
      </c>
      <c r="I20" s="4">
        <v>194212439</v>
      </c>
      <c r="K20" s="39" t="s">
        <v>54</v>
      </c>
      <c r="L20" s="40">
        <f t="shared" si="8"/>
        <v>198.706805</v>
      </c>
      <c r="M20" s="40">
        <f t="shared" si="9"/>
        <v>181.56946600000001</v>
      </c>
      <c r="N20" s="41">
        <f t="shared" si="10"/>
        <v>136.75213600000001</v>
      </c>
      <c r="O20" s="41">
        <f t="shared" si="11"/>
        <v>160.16590099999999</v>
      </c>
      <c r="P20" s="41">
        <f t="shared" si="12"/>
        <v>211.19832700000001</v>
      </c>
      <c r="Q20" s="41">
        <f t="shared" si="13"/>
        <v>174.919386</v>
      </c>
      <c r="R20" s="41">
        <f t="shared" si="14"/>
        <v>218.88587100000001</v>
      </c>
      <c r="S20" s="42">
        <f t="shared" si="7"/>
        <v>60.06029404908162</v>
      </c>
    </row>
    <row r="21" spans="1:19" x14ac:dyDescent="0.25">
      <c r="A21" s="19" t="s">
        <v>65</v>
      </c>
      <c r="B21" s="20">
        <v>3455658296</v>
      </c>
      <c r="C21" s="20">
        <v>3566282742</v>
      </c>
      <c r="D21" s="20">
        <v>3434330108</v>
      </c>
      <c r="E21" s="20">
        <v>2702179306</v>
      </c>
      <c r="F21" s="20">
        <v>3121805842</v>
      </c>
      <c r="G21" s="20">
        <v>3381122673</v>
      </c>
      <c r="H21" s="20">
        <v>3695738248</v>
      </c>
      <c r="I21" s="4">
        <v>3774178794</v>
      </c>
      <c r="K21" s="35" t="s">
        <v>70</v>
      </c>
      <c r="L21" s="36">
        <f t="shared" si="8"/>
        <v>3891.4680360000002</v>
      </c>
      <c r="M21" s="36">
        <f t="shared" si="9"/>
        <v>3843.9013070000001</v>
      </c>
      <c r="N21" s="37">
        <f t="shared" si="10"/>
        <v>1855.1169829999999</v>
      </c>
      <c r="O21" s="37">
        <f t="shared" si="11"/>
        <v>2619.028765</v>
      </c>
      <c r="P21" s="37">
        <f t="shared" si="12"/>
        <v>2568.7665219999999</v>
      </c>
      <c r="Q21" s="37">
        <f t="shared" si="13"/>
        <v>3448.8499120000001</v>
      </c>
      <c r="R21" s="37">
        <f t="shared" si="14"/>
        <v>3963.3939359999999</v>
      </c>
      <c r="S21" s="38">
        <f t="shared" si="7"/>
        <v>113.64657713340551</v>
      </c>
    </row>
    <row r="22" spans="1:19" x14ac:dyDescent="0.25">
      <c r="A22" s="19" t="s">
        <v>66</v>
      </c>
      <c r="B22" s="20">
        <v>2310911156</v>
      </c>
      <c r="C22" s="20">
        <v>2420442669</v>
      </c>
      <c r="D22" s="20">
        <v>2211207947</v>
      </c>
      <c r="E22" s="20">
        <v>1634982925</v>
      </c>
      <c r="F22" s="20">
        <v>1988469311</v>
      </c>
      <c r="G22" s="20">
        <v>2111455401</v>
      </c>
      <c r="H22" s="20">
        <v>2249987082</v>
      </c>
      <c r="I22" s="4">
        <v>2405214231</v>
      </c>
      <c r="K22" s="39" t="s">
        <v>69</v>
      </c>
      <c r="L22" s="40">
        <f t="shared" si="8"/>
        <v>1922.538751</v>
      </c>
      <c r="M22" s="40">
        <f t="shared" si="9"/>
        <v>1667.475995</v>
      </c>
      <c r="N22" s="41">
        <f t="shared" si="10"/>
        <v>733.71855700000003</v>
      </c>
      <c r="O22" s="41">
        <f t="shared" si="11"/>
        <v>1210.423074</v>
      </c>
      <c r="P22" s="41">
        <f t="shared" si="12"/>
        <v>1289.6195190000001</v>
      </c>
      <c r="Q22" s="41">
        <f t="shared" si="13"/>
        <v>1518.961258</v>
      </c>
      <c r="R22" s="41">
        <f t="shared" si="14"/>
        <v>1796.8503599999999</v>
      </c>
      <c r="S22" s="42">
        <f t="shared" si="7"/>
        <v>144.89640378551849</v>
      </c>
    </row>
    <row r="23" spans="1:19" x14ac:dyDescent="0.25">
      <c r="A23" s="19" t="s">
        <v>52</v>
      </c>
      <c r="B23" s="20">
        <v>498068298</v>
      </c>
      <c r="C23" s="20">
        <v>425007383</v>
      </c>
      <c r="D23" s="20">
        <v>446393348</v>
      </c>
      <c r="E23" s="20">
        <v>286093502</v>
      </c>
      <c r="F23" s="20">
        <v>465052978</v>
      </c>
      <c r="G23" s="20">
        <v>661770723</v>
      </c>
      <c r="H23" s="20">
        <v>519564748</v>
      </c>
      <c r="I23" s="4">
        <v>420192847</v>
      </c>
      <c r="K23" s="35" t="s">
        <v>67</v>
      </c>
      <c r="L23" s="36">
        <f t="shared" si="8"/>
        <v>3721.6522490000002</v>
      </c>
      <c r="M23" s="36">
        <f t="shared" si="9"/>
        <v>3083.2796530000001</v>
      </c>
      <c r="N23" s="37">
        <f t="shared" si="10"/>
        <v>2195.1039559999999</v>
      </c>
      <c r="O23" s="37">
        <f t="shared" si="11"/>
        <v>2206.0777200000002</v>
      </c>
      <c r="P23" s="37">
        <f t="shared" si="12"/>
        <v>2909.9173900000001</v>
      </c>
      <c r="Q23" s="37">
        <f t="shared" si="13"/>
        <v>3679.6737929999999</v>
      </c>
      <c r="R23" s="37">
        <f t="shared" si="14"/>
        <v>4060.9264720000001</v>
      </c>
      <c r="S23" s="38">
        <f t="shared" si="7"/>
        <v>84.999278093415285</v>
      </c>
    </row>
    <row r="24" spans="1:19" x14ac:dyDescent="0.25">
      <c r="A24" s="19" t="s">
        <v>54</v>
      </c>
      <c r="B24" s="20">
        <v>160761050</v>
      </c>
      <c r="C24" s="20">
        <v>198706805</v>
      </c>
      <c r="D24" s="20">
        <v>181569466</v>
      </c>
      <c r="E24" s="20">
        <v>136752136</v>
      </c>
      <c r="F24" s="20">
        <v>160165901</v>
      </c>
      <c r="G24" s="20">
        <v>211198327</v>
      </c>
      <c r="H24" s="20">
        <v>174919386</v>
      </c>
      <c r="I24" s="4">
        <v>218885871</v>
      </c>
      <c r="K24" s="47" t="s">
        <v>49</v>
      </c>
      <c r="L24" s="48">
        <f t="shared" si="8"/>
        <v>105746.41252</v>
      </c>
      <c r="M24" s="48">
        <f t="shared" si="9"/>
        <v>100508.179871</v>
      </c>
      <c r="N24" s="49">
        <f t="shared" si="10"/>
        <v>77928.500386999993</v>
      </c>
      <c r="O24" s="49">
        <f t="shared" si="11"/>
        <v>90561.238045999999</v>
      </c>
      <c r="P24" s="49">
        <f t="shared" si="12"/>
        <v>100971.489525</v>
      </c>
      <c r="Q24" s="49">
        <f t="shared" si="13"/>
        <v>106375.016768</v>
      </c>
      <c r="R24" s="49">
        <f t="shared" si="14"/>
        <v>115023.113831</v>
      </c>
      <c r="S24" s="50">
        <f>(R24-N24)/N24*100</f>
        <v>47.600830581603383</v>
      </c>
    </row>
    <row r="25" spans="1:19" x14ac:dyDescent="0.25">
      <c r="A25" s="19" t="s">
        <v>70</v>
      </c>
      <c r="B25" s="20">
        <v>4266323348</v>
      </c>
      <c r="C25" s="20">
        <v>3891468036</v>
      </c>
      <c r="D25" s="20">
        <v>3843901307</v>
      </c>
      <c r="E25" s="20">
        <v>1855116983</v>
      </c>
      <c r="F25" s="20">
        <v>2619028765</v>
      </c>
      <c r="G25" s="20">
        <v>2568766522</v>
      </c>
      <c r="H25" s="20">
        <v>3448849912</v>
      </c>
      <c r="I25" s="4">
        <v>3963393936</v>
      </c>
    </row>
    <row r="26" spans="1:19" x14ac:dyDescent="0.25">
      <c r="A26" s="19" t="s">
        <v>69</v>
      </c>
      <c r="B26" s="20">
        <v>2088166894</v>
      </c>
      <c r="C26" s="20">
        <v>1922538751</v>
      </c>
      <c r="D26" s="20">
        <v>1667475995</v>
      </c>
      <c r="E26" s="20">
        <v>733718557</v>
      </c>
      <c r="F26" s="20">
        <v>1210423074</v>
      </c>
      <c r="G26" s="20">
        <v>1289619519</v>
      </c>
      <c r="H26" s="20">
        <v>1518961258</v>
      </c>
      <c r="I26" s="4">
        <v>1796850360</v>
      </c>
    </row>
    <row r="27" spans="1:19" x14ac:dyDescent="0.25">
      <c r="A27" s="19" t="s">
        <v>67</v>
      </c>
      <c r="B27" s="20">
        <v>3547702625</v>
      </c>
      <c r="C27" s="20">
        <v>3721652249</v>
      </c>
      <c r="D27" s="20">
        <v>3083279653</v>
      </c>
      <c r="E27" s="20">
        <v>2195103956</v>
      </c>
      <c r="F27" s="20">
        <v>2206077720</v>
      </c>
      <c r="G27" s="20">
        <v>2909917390</v>
      </c>
      <c r="H27" s="20">
        <v>3679673793</v>
      </c>
      <c r="I27" s="4">
        <v>4060926472</v>
      </c>
    </row>
    <row r="28" spans="1:19" x14ac:dyDescent="0.25">
      <c r="A28" s="21" t="s">
        <v>49</v>
      </c>
      <c r="B28" s="22">
        <f>SUM(B3:B15,B20:B27)</f>
        <v>101865819724</v>
      </c>
      <c r="C28" s="22">
        <f t="shared" ref="C28:F28" si="15">SUM(C3:C15,C20:C27)</f>
        <v>105746412520</v>
      </c>
      <c r="D28" s="22">
        <f t="shared" si="15"/>
        <v>100508179871</v>
      </c>
      <c r="E28" s="22">
        <f t="shared" si="15"/>
        <v>77928500387</v>
      </c>
      <c r="F28" s="22">
        <f t="shared" si="15"/>
        <v>90561238046</v>
      </c>
      <c r="G28" s="22">
        <f>SUM(G3:G15,G20:G27)</f>
        <v>100971489525</v>
      </c>
      <c r="H28" s="22">
        <f>SUM(H3:H15,H20:H27)</f>
        <v>106375016768</v>
      </c>
      <c r="I28" s="22">
        <f>SUM(I3:I15,I20:I27)</f>
        <v>115023113831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6"/>
  <sheetViews>
    <sheetView zoomScale="85" zoomScaleNormal="85" workbookViewId="0">
      <selection activeCell="N34" sqref="N34"/>
    </sheetView>
  </sheetViews>
  <sheetFormatPr defaultRowHeight="15" x14ac:dyDescent="0.25"/>
  <cols>
    <col min="1" max="1" width="43.85546875" customWidth="1"/>
    <col min="2" max="8" width="10.5703125" customWidth="1"/>
    <col min="9" max="13" width="11.28515625" bestFit="1" customWidth="1"/>
    <col min="14" max="14" width="10.85546875" bestFit="1" customWidth="1"/>
    <col min="15" max="15" width="10.85546875" style="51" bestFit="1" customWidth="1"/>
    <col min="16" max="16" width="5.28515625" customWidth="1"/>
    <col min="17" max="17" width="34.42578125" customWidth="1"/>
    <col min="18" max="18" width="10.42578125" customWidth="1"/>
    <col min="19" max="19" width="9.5703125" bestFit="1" customWidth="1"/>
    <col min="20" max="20" width="9.42578125" customWidth="1"/>
    <col min="21" max="21" width="9.7109375" bestFit="1" customWidth="1"/>
    <col min="22" max="22" width="10.85546875" bestFit="1" customWidth="1"/>
  </cols>
  <sheetData>
    <row r="1" spans="1:24" x14ac:dyDescent="0.25">
      <c r="A1" s="52" t="s">
        <v>78</v>
      </c>
      <c r="Q1" s="157" t="s">
        <v>154</v>
      </c>
      <c r="R1" s="157"/>
    </row>
    <row r="2" spans="1:24" ht="15.75" thickBot="1" x14ac:dyDescent="0.3">
      <c r="A2" s="226" t="s">
        <v>79</v>
      </c>
      <c r="B2" s="226"/>
      <c r="Q2" s="71" t="s">
        <v>84</v>
      </c>
      <c r="R2" s="72" t="s">
        <v>40</v>
      </c>
      <c r="S2" s="72" t="s">
        <v>41</v>
      </c>
      <c r="T2" s="73" t="s">
        <v>42</v>
      </c>
      <c r="U2" s="73" t="s">
        <v>43</v>
      </c>
      <c r="V2" s="73" t="s">
        <v>44</v>
      </c>
      <c r="W2" s="73" t="s">
        <v>45</v>
      </c>
      <c r="X2" s="73" t="s">
        <v>46</v>
      </c>
    </row>
    <row r="3" spans="1:24" ht="15.75" thickBot="1" x14ac:dyDescent="0.3">
      <c r="A3" s="53"/>
      <c r="B3" s="54" t="s">
        <v>80</v>
      </c>
      <c r="C3" s="55" t="s">
        <v>81</v>
      </c>
      <c r="D3" s="56" t="s">
        <v>82</v>
      </c>
      <c r="E3" s="57" t="s">
        <v>83</v>
      </c>
      <c r="F3" s="54" t="s">
        <v>80</v>
      </c>
      <c r="G3" s="55" t="s">
        <v>81</v>
      </c>
      <c r="H3" s="56" t="s">
        <v>82</v>
      </c>
      <c r="I3" s="58" t="s">
        <v>40</v>
      </c>
      <c r="J3" s="59" t="s">
        <v>80</v>
      </c>
      <c r="K3" s="60" t="s">
        <v>81</v>
      </c>
      <c r="L3" s="61" t="s">
        <v>82</v>
      </c>
      <c r="M3" s="62" t="s">
        <v>44</v>
      </c>
      <c r="N3" s="59" t="s">
        <v>80</v>
      </c>
      <c r="O3" s="60" t="s">
        <v>81</v>
      </c>
      <c r="Q3" s="82" t="s">
        <v>90</v>
      </c>
      <c r="R3" s="83">
        <f>I5/1000</f>
        <v>35758.762000000002</v>
      </c>
      <c r="S3" s="83">
        <f>J5/1000</f>
        <v>34157.593999999997</v>
      </c>
      <c r="T3" s="84">
        <f t="shared" ref="T3:X12" si="0">K5/1000</f>
        <v>40738.940999999999</v>
      </c>
      <c r="U3" s="84">
        <f t="shared" si="0"/>
        <v>42051.065000000002</v>
      </c>
      <c r="V3" s="84">
        <f>M5/1000</f>
        <v>24149.530999999999</v>
      </c>
      <c r="W3" s="84">
        <f>N5/1000</f>
        <v>34619.938000000002</v>
      </c>
      <c r="X3" s="84">
        <f>O5/1000</f>
        <v>48799.832999999999</v>
      </c>
    </row>
    <row r="4" spans="1:24" s="53" customFormat="1" x14ac:dyDescent="0.25">
      <c r="A4" s="63" t="s">
        <v>84</v>
      </c>
      <c r="B4" s="64" t="s">
        <v>85</v>
      </c>
      <c r="C4" s="65" t="s">
        <v>85</v>
      </c>
      <c r="D4" s="66" t="s">
        <v>85</v>
      </c>
      <c r="E4" s="67" t="s">
        <v>85</v>
      </c>
      <c r="F4" s="64" t="s">
        <v>86</v>
      </c>
      <c r="G4" s="65" t="s">
        <v>86</v>
      </c>
      <c r="H4" s="66" t="s">
        <v>86</v>
      </c>
      <c r="I4" s="68" t="s">
        <v>86</v>
      </c>
      <c r="J4" s="64" t="s">
        <v>87</v>
      </c>
      <c r="K4" s="65" t="s">
        <v>87</v>
      </c>
      <c r="L4" s="66" t="s">
        <v>87</v>
      </c>
      <c r="M4" s="69" t="s">
        <v>87</v>
      </c>
      <c r="N4" s="64" t="s">
        <v>88</v>
      </c>
      <c r="O4" s="65" t="s">
        <v>88</v>
      </c>
      <c r="Q4" s="85" t="s">
        <v>92</v>
      </c>
      <c r="R4" s="86">
        <f t="shared" ref="R4:S12" si="1">I6/1000</f>
        <v>3208.3139999999999</v>
      </c>
      <c r="S4" s="86">
        <f t="shared" si="1"/>
        <v>1425.991</v>
      </c>
      <c r="T4" s="87">
        <f t="shared" si="0"/>
        <v>1909.8430000000001</v>
      </c>
      <c r="U4" s="87">
        <f t="shared" si="0"/>
        <v>1746.9670000000001</v>
      </c>
      <c r="V4" s="87">
        <f t="shared" si="0"/>
        <v>3009.1990000000001</v>
      </c>
      <c r="W4" s="87">
        <f t="shared" si="0"/>
        <v>2602.9740000000002</v>
      </c>
      <c r="X4" s="87">
        <f t="shared" si="0"/>
        <v>3053.2950000000001</v>
      </c>
    </row>
    <row r="5" spans="1:24" ht="21" x14ac:dyDescent="0.25">
      <c r="A5" s="74" t="s">
        <v>89</v>
      </c>
      <c r="B5" s="75">
        <v>39710272</v>
      </c>
      <c r="C5" s="76">
        <v>49788840</v>
      </c>
      <c r="D5" s="77">
        <v>25553802</v>
      </c>
      <c r="E5" s="78">
        <v>43628260</v>
      </c>
      <c r="F5" s="75">
        <v>40202487</v>
      </c>
      <c r="G5" s="76">
        <v>43132244</v>
      </c>
      <c r="H5" s="79">
        <v>32314564</v>
      </c>
      <c r="I5" s="80">
        <v>35758762</v>
      </c>
      <c r="J5" s="75">
        <v>34157594</v>
      </c>
      <c r="K5" s="76">
        <v>40738941</v>
      </c>
      <c r="L5" s="77">
        <v>42051065</v>
      </c>
      <c r="M5" s="81">
        <v>24149531</v>
      </c>
      <c r="N5" s="75">
        <v>34619938</v>
      </c>
      <c r="O5" s="76">
        <v>48799833</v>
      </c>
      <c r="Q5" s="82" t="s">
        <v>94</v>
      </c>
      <c r="R5" s="83">
        <f t="shared" si="1"/>
        <v>968893.228</v>
      </c>
      <c r="S5" s="83">
        <f t="shared" si="1"/>
        <v>939758.29099999997</v>
      </c>
      <c r="T5" s="84">
        <f t="shared" si="0"/>
        <v>798476.62800000003</v>
      </c>
      <c r="U5" s="84">
        <f t="shared" si="0"/>
        <v>908894.46</v>
      </c>
      <c r="V5" s="84">
        <f t="shared" si="0"/>
        <v>985075.46299999999</v>
      </c>
      <c r="W5" s="84">
        <f>N7/1000</f>
        <v>1108113.4609999999</v>
      </c>
      <c r="X5" s="84">
        <f>O7/1000</f>
        <v>1194216.2439999999</v>
      </c>
    </row>
    <row r="6" spans="1:24" ht="21" x14ac:dyDescent="0.25">
      <c r="A6" s="74" t="s">
        <v>91</v>
      </c>
      <c r="B6" s="75">
        <v>1820815</v>
      </c>
      <c r="C6" s="76">
        <v>2261143</v>
      </c>
      <c r="D6" s="77">
        <v>2526713</v>
      </c>
      <c r="E6" s="78">
        <v>2104395</v>
      </c>
      <c r="F6" s="75">
        <v>2442608</v>
      </c>
      <c r="G6" s="76">
        <v>2736314</v>
      </c>
      <c r="H6" s="79">
        <v>2827549</v>
      </c>
      <c r="I6" s="80">
        <v>3208314</v>
      </c>
      <c r="J6" s="75">
        <v>1425991</v>
      </c>
      <c r="K6" s="76">
        <v>1909843</v>
      </c>
      <c r="L6" s="77">
        <v>1746967</v>
      </c>
      <c r="M6" s="81">
        <v>3009199</v>
      </c>
      <c r="N6" s="75">
        <v>2602974</v>
      </c>
      <c r="O6" s="76">
        <v>3053295</v>
      </c>
      <c r="Q6" s="85" t="s">
        <v>96</v>
      </c>
      <c r="R6" s="86">
        <f t="shared" si="1"/>
        <v>2774.681</v>
      </c>
      <c r="S6" s="86">
        <f t="shared" si="1"/>
        <v>2761.9050000000002</v>
      </c>
      <c r="T6" s="87">
        <f t="shared" si="0"/>
        <v>2843.3989999999999</v>
      </c>
      <c r="U6" s="87">
        <f t="shared" si="0"/>
        <v>2586.6489999999999</v>
      </c>
      <c r="V6" s="87">
        <f t="shared" si="0"/>
        <v>4420.2709999999997</v>
      </c>
      <c r="W6" s="87">
        <f t="shared" si="0"/>
        <v>3869.0160000000001</v>
      </c>
      <c r="X6" s="87">
        <f t="shared" si="0"/>
        <v>4950.8379999999997</v>
      </c>
    </row>
    <row r="7" spans="1:24" x14ac:dyDescent="0.25">
      <c r="A7" s="74" t="s">
        <v>93</v>
      </c>
      <c r="B7" s="75">
        <v>972977911</v>
      </c>
      <c r="C7" s="76">
        <v>1018512264</v>
      </c>
      <c r="D7" s="77">
        <v>989252624</v>
      </c>
      <c r="E7" s="78">
        <v>953554731</v>
      </c>
      <c r="F7" s="75">
        <v>991839466</v>
      </c>
      <c r="G7" s="76">
        <v>1019301021</v>
      </c>
      <c r="H7" s="79">
        <v>1001994945</v>
      </c>
      <c r="I7" s="80">
        <v>968893228</v>
      </c>
      <c r="J7" s="75">
        <v>939758291</v>
      </c>
      <c r="K7" s="76">
        <v>798476628</v>
      </c>
      <c r="L7" s="77">
        <v>908894460</v>
      </c>
      <c r="M7" s="81">
        <v>985075463</v>
      </c>
      <c r="N7" s="75">
        <v>1108113461</v>
      </c>
      <c r="O7" s="76">
        <v>1194216244</v>
      </c>
      <c r="Q7" s="82" t="s">
        <v>98</v>
      </c>
      <c r="R7" s="83">
        <f t="shared" si="1"/>
        <v>342.01799999999997</v>
      </c>
      <c r="S7" s="83">
        <f t="shared" si="1"/>
        <v>377.15199999999999</v>
      </c>
      <c r="T7" s="84">
        <f t="shared" si="0"/>
        <v>289.47300000000001</v>
      </c>
      <c r="U7" s="84">
        <f t="shared" si="0"/>
        <v>304.00799999999998</v>
      </c>
      <c r="V7" s="84">
        <f t="shared" si="0"/>
        <v>1046.8630000000001</v>
      </c>
      <c r="W7" s="84">
        <f t="shared" si="0"/>
        <v>945.38300000000004</v>
      </c>
      <c r="X7" s="84">
        <f t="shared" si="0"/>
        <v>420.78</v>
      </c>
    </row>
    <row r="8" spans="1:24" ht="21" x14ac:dyDescent="0.25">
      <c r="A8" s="74" t="s">
        <v>95</v>
      </c>
      <c r="B8" s="75">
        <v>1724815</v>
      </c>
      <c r="C8" s="76">
        <v>2963690</v>
      </c>
      <c r="D8" s="77">
        <v>1808420</v>
      </c>
      <c r="E8" s="78">
        <v>2525130</v>
      </c>
      <c r="F8" s="75">
        <v>2547942</v>
      </c>
      <c r="G8" s="76">
        <v>2671948</v>
      </c>
      <c r="H8" s="79">
        <v>2380581</v>
      </c>
      <c r="I8" s="80">
        <v>2774681</v>
      </c>
      <c r="J8" s="75">
        <v>2761905</v>
      </c>
      <c r="K8" s="76">
        <v>2843399</v>
      </c>
      <c r="L8" s="77">
        <v>2586649</v>
      </c>
      <c r="M8" s="81">
        <v>4420271</v>
      </c>
      <c r="N8" s="75">
        <v>3869016</v>
      </c>
      <c r="O8" s="76">
        <v>4950838</v>
      </c>
      <c r="Q8" s="85" t="s">
        <v>100</v>
      </c>
      <c r="R8" s="86">
        <f t="shared" si="1"/>
        <v>314.55799999999999</v>
      </c>
      <c r="S8" s="86">
        <f t="shared" si="1"/>
        <v>647.73</v>
      </c>
      <c r="T8" s="87">
        <f t="shared" si="0"/>
        <v>75.055000000000007</v>
      </c>
      <c r="U8" s="87">
        <f t="shared" si="0"/>
        <v>246.70400000000001</v>
      </c>
      <c r="V8" s="87">
        <f t="shared" si="0"/>
        <v>188.78899999999999</v>
      </c>
      <c r="W8" s="87">
        <f t="shared" si="0"/>
        <v>257.19900000000001</v>
      </c>
      <c r="X8" s="87">
        <f t="shared" si="0"/>
        <v>148.77799999999999</v>
      </c>
    </row>
    <row r="9" spans="1:24" ht="21" x14ac:dyDescent="0.25">
      <c r="A9" s="74" t="s">
        <v>97</v>
      </c>
      <c r="B9" s="75">
        <v>365777</v>
      </c>
      <c r="C9" s="76">
        <v>531500</v>
      </c>
      <c r="D9" s="77">
        <v>347826</v>
      </c>
      <c r="E9" s="78">
        <v>480704</v>
      </c>
      <c r="F9" s="75">
        <v>436327</v>
      </c>
      <c r="G9" s="76">
        <v>338648</v>
      </c>
      <c r="H9" s="79">
        <v>334526</v>
      </c>
      <c r="I9" s="80">
        <v>342018</v>
      </c>
      <c r="J9" s="75">
        <v>377152</v>
      </c>
      <c r="K9" s="76">
        <v>289473</v>
      </c>
      <c r="L9" s="77">
        <v>304008</v>
      </c>
      <c r="M9" s="81">
        <v>1046863</v>
      </c>
      <c r="N9" s="75">
        <v>945383</v>
      </c>
      <c r="O9" s="76">
        <v>420780</v>
      </c>
      <c r="Q9" s="82" t="s">
        <v>102</v>
      </c>
      <c r="R9" s="83">
        <f t="shared" si="1"/>
        <v>188.815</v>
      </c>
      <c r="S9" s="83">
        <f t="shared" si="1"/>
        <v>200.32599999999999</v>
      </c>
      <c r="T9" s="84">
        <f t="shared" si="0"/>
        <v>49.235999999999997</v>
      </c>
      <c r="U9" s="84">
        <f>L11/1000</f>
        <v>209.745</v>
      </c>
      <c r="V9" s="84">
        <f t="shared" si="0"/>
        <v>472.06400000000002</v>
      </c>
      <c r="W9" s="84">
        <f t="shared" si="0"/>
        <v>263.83199999999999</v>
      </c>
      <c r="X9" s="84">
        <f t="shared" si="0"/>
        <v>114.572</v>
      </c>
    </row>
    <row r="10" spans="1:24" ht="21" x14ac:dyDescent="0.25">
      <c r="A10" s="74" t="s">
        <v>99</v>
      </c>
      <c r="B10" s="75">
        <v>398723</v>
      </c>
      <c r="C10" s="76">
        <v>346170</v>
      </c>
      <c r="D10" s="77">
        <v>468794</v>
      </c>
      <c r="E10" s="78">
        <v>577086</v>
      </c>
      <c r="F10" s="75">
        <v>331446</v>
      </c>
      <c r="G10" s="76">
        <v>211384</v>
      </c>
      <c r="H10" s="79">
        <v>565120</v>
      </c>
      <c r="I10" s="80">
        <v>314558</v>
      </c>
      <c r="J10" s="75">
        <v>647730</v>
      </c>
      <c r="K10" s="76">
        <v>75055</v>
      </c>
      <c r="L10" s="77">
        <v>246704</v>
      </c>
      <c r="M10" s="81">
        <v>188789</v>
      </c>
      <c r="N10" s="75">
        <v>257199</v>
      </c>
      <c r="O10" s="76">
        <v>148778</v>
      </c>
      <c r="Q10" s="89" t="s">
        <v>104</v>
      </c>
      <c r="R10" s="86">
        <f t="shared" si="1"/>
        <v>0</v>
      </c>
      <c r="S10" s="86">
        <f t="shared" si="1"/>
        <v>0</v>
      </c>
      <c r="T10" s="87">
        <f t="shared" si="0"/>
        <v>0</v>
      </c>
      <c r="U10" s="87">
        <f>L12/1000</f>
        <v>0.70499999999999996</v>
      </c>
      <c r="V10" s="87">
        <f>M12/1000</f>
        <v>0.05</v>
      </c>
      <c r="W10" s="87">
        <f>N12/1000</f>
        <v>0</v>
      </c>
      <c r="X10" s="87">
        <f>O12/1000</f>
        <v>0</v>
      </c>
    </row>
    <row r="11" spans="1:24" ht="23.25" x14ac:dyDescent="0.25">
      <c r="A11" s="74" t="s">
        <v>101</v>
      </c>
      <c r="B11" s="75">
        <v>149697</v>
      </c>
      <c r="C11" s="76">
        <v>345187</v>
      </c>
      <c r="D11" s="77">
        <v>278584</v>
      </c>
      <c r="E11" s="78">
        <v>428581</v>
      </c>
      <c r="F11" s="75">
        <v>160557</v>
      </c>
      <c r="G11" s="76">
        <v>221542</v>
      </c>
      <c r="H11" s="79">
        <v>145657</v>
      </c>
      <c r="I11" s="80">
        <v>188815</v>
      </c>
      <c r="J11" s="75">
        <v>200326</v>
      </c>
      <c r="K11" s="76">
        <v>49236</v>
      </c>
      <c r="L11" s="77">
        <v>209745</v>
      </c>
      <c r="M11" s="81">
        <v>472064</v>
      </c>
      <c r="N11" s="75">
        <v>263832</v>
      </c>
      <c r="O11" s="76">
        <v>114572</v>
      </c>
      <c r="Q11" s="82" t="s">
        <v>106</v>
      </c>
      <c r="R11" s="83">
        <f t="shared" si="1"/>
        <v>3825.1860000000001</v>
      </c>
      <c r="S11" s="83">
        <f t="shared" si="1"/>
        <v>16986.918000000001</v>
      </c>
      <c r="T11" s="84">
        <f t="shared" si="0"/>
        <v>14109.289000000001</v>
      </c>
      <c r="U11" s="84">
        <f t="shared" si="0"/>
        <v>15911.227000000001</v>
      </c>
      <c r="V11" s="84">
        <f t="shared" si="0"/>
        <v>17640.928</v>
      </c>
      <c r="W11" s="84">
        <f t="shared" si="0"/>
        <v>17159.473999999998</v>
      </c>
      <c r="X11" s="84">
        <f t="shared" si="0"/>
        <v>17768.519</v>
      </c>
    </row>
    <row r="12" spans="1:24" x14ac:dyDescent="0.25">
      <c r="A12" s="88" t="s">
        <v>103</v>
      </c>
      <c r="B12" s="75"/>
      <c r="C12" s="76"/>
      <c r="D12" s="77">
        <v>0</v>
      </c>
      <c r="E12" s="78">
        <v>0</v>
      </c>
      <c r="F12" s="75"/>
      <c r="G12" s="76"/>
      <c r="H12" s="79">
        <v>2044</v>
      </c>
      <c r="I12" s="80">
        <v>0</v>
      </c>
      <c r="J12" s="75"/>
      <c r="K12" s="76"/>
      <c r="L12" s="77">
        <v>705</v>
      </c>
      <c r="M12" s="81">
        <v>50</v>
      </c>
      <c r="N12" s="75"/>
      <c r="O12" s="76"/>
      <c r="Q12" s="96" t="s">
        <v>107</v>
      </c>
      <c r="R12" s="97">
        <f t="shared" si="1"/>
        <v>1015305.562</v>
      </c>
      <c r="S12" s="97">
        <f t="shared" si="1"/>
        <v>996315.90700000001</v>
      </c>
      <c r="T12" s="98">
        <f t="shared" si="0"/>
        <v>858491.86399999994</v>
      </c>
      <c r="U12" s="98">
        <f t="shared" si="0"/>
        <v>971951.53</v>
      </c>
      <c r="V12" s="98">
        <f t="shared" si="0"/>
        <v>1036003.1580000001</v>
      </c>
      <c r="W12" s="98">
        <f>N14/1000</f>
        <v>1167831.277</v>
      </c>
      <c r="X12" s="98">
        <f>O14/1000</f>
        <v>1269472.8589999999</v>
      </c>
    </row>
    <row r="13" spans="1:24" ht="21" x14ac:dyDescent="0.25">
      <c r="A13" s="74" t="s">
        <v>105</v>
      </c>
      <c r="B13" s="75">
        <v>14723222</v>
      </c>
      <c r="C13" s="76">
        <v>15701340</v>
      </c>
      <c r="D13" s="77">
        <v>16326763</v>
      </c>
      <c r="E13" s="78">
        <v>17939679</v>
      </c>
      <c r="F13" s="75">
        <v>3763158</v>
      </c>
      <c r="G13" s="76">
        <v>3809396</v>
      </c>
      <c r="H13" s="79">
        <v>3537884</v>
      </c>
      <c r="I13" s="80">
        <v>3825186</v>
      </c>
      <c r="J13" s="75">
        <v>16986918</v>
      </c>
      <c r="K13" s="76">
        <v>14109289</v>
      </c>
      <c r="L13" s="77">
        <v>15911227</v>
      </c>
      <c r="M13" s="81">
        <v>17640928</v>
      </c>
      <c r="N13" s="75">
        <v>17159474</v>
      </c>
      <c r="O13" s="76">
        <v>17768519</v>
      </c>
    </row>
    <row r="14" spans="1:24" ht="15.75" thickBot="1" x14ac:dyDescent="0.3">
      <c r="A14" s="90" t="s">
        <v>107</v>
      </c>
      <c r="B14" s="75">
        <v>1031871232</v>
      </c>
      <c r="C14" s="76">
        <v>1090450134</v>
      </c>
      <c r="D14" s="77">
        <v>1036563526</v>
      </c>
      <c r="E14" s="78">
        <v>1021238566</v>
      </c>
      <c r="F14" s="75">
        <v>1041723991</v>
      </c>
      <c r="G14" s="76">
        <v>1072422497</v>
      </c>
      <c r="H14" s="79">
        <v>1044102870</v>
      </c>
      <c r="I14" s="91">
        <v>1015305562</v>
      </c>
      <c r="J14" s="92">
        <v>996315907</v>
      </c>
      <c r="K14" s="93">
        <v>858491864</v>
      </c>
      <c r="L14" s="94">
        <v>971951530</v>
      </c>
      <c r="M14" s="95">
        <v>1036003158</v>
      </c>
      <c r="N14" s="92">
        <v>1167831277</v>
      </c>
      <c r="O14" s="93">
        <v>1269472859</v>
      </c>
      <c r="Q14" s="157" t="s">
        <v>155</v>
      </c>
      <c r="R14" s="157"/>
    </row>
    <row r="15" spans="1:24" ht="15.75" thickBot="1" x14ac:dyDescent="0.3">
      <c r="Q15" s="114" t="s">
        <v>84</v>
      </c>
      <c r="R15" s="115" t="s">
        <v>40</v>
      </c>
      <c r="S15" s="115" t="s">
        <v>41</v>
      </c>
      <c r="T15" s="116" t="s">
        <v>42</v>
      </c>
      <c r="U15" s="116" t="s">
        <v>43</v>
      </c>
      <c r="V15" s="116" t="s">
        <v>44</v>
      </c>
      <c r="W15" s="116" t="s">
        <v>45</v>
      </c>
      <c r="X15" s="116" t="s">
        <v>46</v>
      </c>
    </row>
    <row r="16" spans="1:24" ht="15.75" thickBot="1" x14ac:dyDescent="0.3">
      <c r="B16" s="99" t="s">
        <v>80</v>
      </c>
      <c r="C16" s="100" t="s">
        <v>81</v>
      </c>
      <c r="D16" s="101" t="s">
        <v>82</v>
      </c>
      <c r="E16" s="102" t="s">
        <v>83</v>
      </c>
      <c r="F16" s="99" t="s">
        <v>80</v>
      </c>
      <c r="G16" s="100" t="s">
        <v>81</v>
      </c>
      <c r="H16" s="101" t="s">
        <v>82</v>
      </c>
      <c r="I16" s="103" t="s">
        <v>40</v>
      </c>
      <c r="J16" s="104" t="s">
        <v>80</v>
      </c>
      <c r="K16" s="105" t="s">
        <v>81</v>
      </c>
      <c r="L16" s="106" t="s">
        <v>82</v>
      </c>
      <c r="M16" s="107" t="s">
        <v>44</v>
      </c>
      <c r="N16" s="104" t="s">
        <v>80</v>
      </c>
      <c r="O16" s="105" t="s">
        <v>81</v>
      </c>
      <c r="Q16" s="82" t="s">
        <v>90</v>
      </c>
      <c r="R16" s="83">
        <f t="shared" ref="R16:X25" si="2">I18/1000</f>
        <v>14454.985000000001</v>
      </c>
      <c r="S16" s="83">
        <f t="shared" si="2"/>
        <v>14981.37</v>
      </c>
      <c r="T16" s="84">
        <f t="shared" si="2"/>
        <v>12307.779</v>
      </c>
      <c r="U16" s="84">
        <f t="shared" si="2"/>
        <v>12249.967000000001</v>
      </c>
      <c r="V16" s="84">
        <f t="shared" si="2"/>
        <v>11269.842000000001</v>
      </c>
      <c r="W16" s="84">
        <f>N18/1000</f>
        <v>18776.401000000002</v>
      </c>
      <c r="X16" s="84">
        <f>O18/1000</f>
        <v>14416.744000000001</v>
      </c>
    </row>
    <row r="17" spans="1:24" x14ac:dyDescent="0.25">
      <c r="A17" s="63" t="s">
        <v>84</v>
      </c>
      <c r="B17" s="108" t="s">
        <v>108</v>
      </c>
      <c r="C17" s="109" t="s">
        <v>108</v>
      </c>
      <c r="D17" s="110" t="s">
        <v>108</v>
      </c>
      <c r="E17" s="111" t="s">
        <v>108</v>
      </c>
      <c r="F17" s="108" t="s">
        <v>109</v>
      </c>
      <c r="G17" s="109" t="s">
        <v>109</v>
      </c>
      <c r="H17" s="110" t="s">
        <v>109</v>
      </c>
      <c r="I17" s="112" t="s">
        <v>109</v>
      </c>
      <c r="J17" s="108" t="s">
        <v>110</v>
      </c>
      <c r="K17" s="109" t="s">
        <v>110</v>
      </c>
      <c r="L17" s="110" t="s">
        <v>110</v>
      </c>
      <c r="M17" s="113" t="s">
        <v>110</v>
      </c>
      <c r="N17" s="108" t="s">
        <v>111</v>
      </c>
      <c r="O17" s="109" t="s">
        <v>111</v>
      </c>
      <c r="Q17" s="125" t="s">
        <v>92</v>
      </c>
      <c r="R17" s="126">
        <f t="shared" si="2"/>
        <v>8173.4219999999996</v>
      </c>
      <c r="S17" s="126">
        <f t="shared" si="2"/>
        <v>112.27200000000001</v>
      </c>
      <c r="T17" s="127">
        <f t="shared" si="2"/>
        <v>4014.9969999999998</v>
      </c>
      <c r="U17" s="127">
        <f t="shared" si="2"/>
        <v>6195.5479999999998</v>
      </c>
      <c r="V17" s="127">
        <f t="shared" si="2"/>
        <v>161.94399999999999</v>
      </c>
      <c r="W17" s="127">
        <f t="shared" si="2"/>
        <v>6284.1180000000004</v>
      </c>
      <c r="X17" s="127">
        <f t="shared" si="2"/>
        <v>10541.1</v>
      </c>
    </row>
    <row r="18" spans="1:24" ht="21" x14ac:dyDescent="0.25">
      <c r="A18" s="74" t="s">
        <v>89</v>
      </c>
      <c r="B18" s="117">
        <v>22270306</v>
      </c>
      <c r="C18" s="118">
        <v>18780634</v>
      </c>
      <c r="D18" s="119">
        <v>15855860</v>
      </c>
      <c r="E18" s="120">
        <v>12057926</v>
      </c>
      <c r="F18" s="117">
        <v>18193233</v>
      </c>
      <c r="G18" s="118">
        <v>16446790</v>
      </c>
      <c r="H18" s="121">
        <v>16196328</v>
      </c>
      <c r="I18" s="122">
        <v>14454985</v>
      </c>
      <c r="J18" s="117">
        <v>14981370</v>
      </c>
      <c r="K18" s="118">
        <v>12307779</v>
      </c>
      <c r="L18" s="119">
        <v>12249967</v>
      </c>
      <c r="M18" s="123">
        <v>11269842</v>
      </c>
      <c r="N18" s="124">
        <v>18776401</v>
      </c>
      <c r="O18" s="118">
        <v>14416744</v>
      </c>
      <c r="Q18" s="82" t="s">
        <v>94</v>
      </c>
      <c r="R18" s="83">
        <f t="shared" si="2"/>
        <v>2204170.2620000001</v>
      </c>
      <c r="S18" s="83">
        <f t="shared" si="2"/>
        <v>2029777.3119999999</v>
      </c>
      <c r="T18" s="84">
        <f t="shared" si="2"/>
        <v>1574987.054</v>
      </c>
      <c r="U18" s="84">
        <f t="shared" si="2"/>
        <v>2058416.352</v>
      </c>
      <c r="V18" s="84">
        <f t="shared" si="2"/>
        <v>2393328.8870000001</v>
      </c>
      <c r="W18" s="84">
        <f t="shared" si="2"/>
        <v>2276247.727</v>
      </c>
      <c r="X18" s="84">
        <f t="shared" si="2"/>
        <v>2326554.8319999999</v>
      </c>
    </row>
    <row r="19" spans="1:24" ht="21" x14ac:dyDescent="0.25">
      <c r="A19" s="74" t="s">
        <v>91</v>
      </c>
      <c r="B19" s="117">
        <v>39759</v>
      </c>
      <c r="C19" s="118">
        <v>8073977</v>
      </c>
      <c r="D19" s="119">
        <v>175681</v>
      </c>
      <c r="E19" s="120">
        <v>9375964</v>
      </c>
      <c r="F19" s="117">
        <v>8305581</v>
      </c>
      <c r="G19" s="118">
        <v>8591656</v>
      </c>
      <c r="H19" s="121">
        <v>225277</v>
      </c>
      <c r="I19" s="122">
        <v>8173422</v>
      </c>
      <c r="J19" s="117">
        <v>112272</v>
      </c>
      <c r="K19" s="118">
        <v>4014997</v>
      </c>
      <c r="L19" s="119">
        <v>6195548</v>
      </c>
      <c r="M19" s="123">
        <v>161944</v>
      </c>
      <c r="N19" s="124">
        <v>6284118</v>
      </c>
      <c r="O19" s="118">
        <v>10541100</v>
      </c>
      <c r="Q19" s="125" t="s">
        <v>96</v>
      </c>
      <c r="R19" s="126">
        <f t="shared" si="2"/>
        <v>1984.845</v>
      </c>
      <c r="S19" s="126">
        <f t="shared" si="2"/>
        <v>1465.6790000000001</v>
      </c>
      <c r="T19" s="127">
        <f t="shared" si="2"/>
        <v>865.88499999999999</v>
      </c>
      <c r="U19" s="127">
        <f t="shared" si="2"/>
        <v>1773.39</v>
      </c>
      <c r="V19" s="127">
        <f t="shared" si="2"/>
        <v>2337.866</v>
      </c>
      <c r="W19" s="127">
        <f t="shared" si="2"/>
        <v>1756.3710000000001</v>
      </c>
      <c r="X19" s="127">
        <f t="shared" si="2"/>
        <v>1817.8530000000001</v>
      </c>
    </row>
    <row r="20" spans="1:24" x14ac:dyDescent="0.25">
      <c r="A20" s="74" t="s">
        <v>93</v>
      </c>
      <c r="B20" s="117">
        <v>2180324681</v>
      </c>
      <c r="C20" s="118">
        <v>2246767893</v>
      </c>
      <c r="D20" s="119">
        <v>2007638092</v>
      </c>
      <c r="E20" s="120">
        <v>2216901001</v>
      </c>
      <c r="F20" s="117">
        <v>2172004482</v>
      </c>
      <c r="G20" s="118">
        <v>2177929381</v>
      </c>
      <c r="H20" s="121">
        <v>2036530463</v>
      </c>
      <c r="I20" s="122">
        <v>2204170262</v>
      </c>
      <c r="J20" s="117">
        <v>2029777312</v>
      </c>
      <c r="K20" s="118">
        <v>1574987054</v>
      </c>
      <c r="L20" s="119">
        <v>2058416352</v>
      </c>
      <c r="M20" s="123">
        <v>2393328887</v>
      </c>
      <c r="N20" s="124">
        <v>2276247727</v>
      </c>
      <c r="O20" s="118">
        <v>2326554832</v>
      </c>
      <c r="Q20" s="82" t="s">
        <v>98</v>
      </c>
      <c r="R20" s="83">
        <f t="shared" si="2"/>
        <v>1250.731</v>
      </c>
      <c r="S20" s="83">
        <f t="shared" si="2"/>
        <v>999.70799999999997</v>
      </c>
      <c r="T20" s="84">
        <f t="shared" si="2"/>
        <v>738.57</v>
      </c>
      <c r="U20" s="84">
        <f t="shared" si="2"/>
        <v>1071.943</v>
      </c>
      <c r="V20" s="84">
        <f t="shared" si="2"/>
        <v>1097.3209999999999</v>
      </c>
      <c r="W20" s="84">
        <f t="shared" si="2"/>
        <v>1094.9949999999999</v>
      </c>
      <c r="X20" s="84">
        <f t="shared" si="2"/>
        <v>1511.1089999999999</v>
      </c>
    </row>
    <row r="21" spans="1:24" ht="21" x14ac:dyDescent="0.25">
      <c r="A21" s="74" t="s">
        <v>95</v>
      </c>
      <c r="B21" s="117">
        <v>1496405</v>
      </c>
      <c r="C21" s="118">
        <v>1191621</v>
      </c>
      <c r="D21" s="119">
        <v>663453</v>
      </c>
      <c r="E21" s="120">
        <v>932829</v>
      </c>
      <c r="F21" s="117">
        <v>515657</v>
      </c>
      <c r="G21" s="118">
        <v>1211642</v>
      </c>
      <c r="H21" s="121">
        <v>1095610</v>
      </c>
      <c r="I21" s="122">
        <v>1984845</v>
      </c>
      <c r="J21" s="117">
        <v>1465679</v>
      </c>
      <c r="K21" s="118">
        <v>865885</v>
      </c>
      <c r="L21" s="119">
        <v>1773390</v>
      </c>
      <c r="M21" s="123">
        <v>2337866</v>
      </c>
      <c r="N21" s="124">
        <v>1756371</v>
      </c>
      <c r="O21" s="118">
        <v>1817853</v>
      </c>
      <c r="Q21" s="125" t="s">
        <v>100</v>
      </c>
      <c r="R21" s="126">
        <f t="shared" si="2"/>
        <v>0</v>
      </c>
      <c r="S21" s="126">
        <f t="shared" si="2"/>
        <v>388.935</v>
      </c>
      <c r="T21" s="127">
        <f>K23/1000</f>
        <v>250.50200000000001</v>
      </c>
      <c r="U21" s="127">
        <f t="shared" si="2"/>
        <v>327.86799999999999</v>
      </c>
      <c r="V21" s="127">
        <f t="shared" si="2"/>
        <v>269.31099999999998</v>
      </c>
      <c r="W21" s="127">
        <f t="shared" si="2"/>
        <v>349.09100000000001</v>
      </c>
      <c r="X21" s="127">
        <f t="shared" si="2"/>
        <v>812.40099999999995</v>
      </c>
    </row>
    <row r="22" spans="1:24" ht="21" x14ac:dyDescent="0.25">
      <c r="A22" s="74" t="s">
        <v>97</v>
      </c>
      <c r="B22" s="117">
        <v>807505</v>
      </c>
      <c r="C22" s="118">
        <v>1127841</v>
      </c>
      <c r="D22" s="119">
        <v>1186585</v>
      </c>
      <c r="E22" s="120">
        <v>1395545</v>
      </c>
      <c r="F22" s="117">
        <v>1019151</v>
      </c>
      <c r="G22" s="118">
        <v>1461303</v>
      </c>
      <c r="H22" s="121">
        <v>1272221</v>
      </c>
      <c r="I22" s="122">
        <v>1250731</v>
      </c>
      <c r="J22" s="117">
        <v>999708</v>
      </c>
      <c r="K22" s="118">
        <v>738570</v>
      </c>
      <c r="L22" s="119">
        <v>1071943</v>
      </c>
      <c r="M22" s="123">
        <v>1097321</v>
      </c>
      <c r="N22" s="124">
        <v>1094995</v>
      </c>
      <c r="O22" s="118">
        <v>1511109</v>
      </c>
      <c r="Q22" s="82" t="s">
        <v>102</v>
      </c>
      <c r="R22" s="83">
        <f t="shared" si="2"/>
        <v>417.94600000000003</v>
      </c>
      <c r="S22" s="83">
        <f t="shared" si="2"/>
        <v>72.822999999999993</v>
      </c>
      <c r="T22" s="84">
        <f t="shared" si="2"/>
        <v>44.734999999999999</v>
      </c>
      <c r="U22" s="84">
        <f t="shared" si="2"/>
        <v>79.123999999999995</v>
      </c>
      <c r="V22" s="84">
        <f t="shared" si="2"/>
        <v>125.416</v>
      </c>
      <c r="W22" s="84">
        <f t="shared" si="2"/>
        <v>146.85300000000001</v>
      </c>
      <c r="X22" s="84">
        <f t="shared" si="2"/>
        <v>130.524</v>
      </c>
    </row>
    <row r="23" spans="1:24" ht="21" x14ac:dyDescent="0.25">
      <c r="A23" s="74" t="s">
        <v>99</v>
      </c>
      <c r="B23" s="117">
        <v>64610</v>
      </c>
      <c r="C23" s="118">
        <v>114851</v>
      </c>
      <c r="D23" s="119">
        <v>379494</v>
      </c>
      <c r="E23" s="120">
        <v>139585</v>
      </c>
      <c r="F23" s="117">
        <v>765573</v>
      </c>
      <c r="G23" s="118">
        <v>251710</v>
      </c>
      <c r="H23" s="121">
        <v>0</v>
      </c>
      <c r="I23" s="122">
        <v>0</v>
      </c>
      <c r="J23" s="117">
        <v>388935</v>
      </c>
      <c r="K23" s="118">
        <v>250502</v>
      </c>
      <c r="L23" s="119">
        <v>327868</v>
      </c>
      <c r="M23" s="123">
        <v>269311</v>
      </c>
      <c r="N23" s="124">
        <v>349091</v>
      </c>
      <c r="O23" s="118">
        <v>812401</v>
      </c>
      <c r="Q23" s="128" t="s">
        <v>104</v>
      </c>
      <c r="R23" s="126">
        <f t="shared" si="2"/>
        <v>0</v>
      </c>
      <c r="S23" s="126">
        <f t="shared" si="2"/>
        <v>0</v>
      </c>
      <c r="T23" s="127">
        <f t="shared" si="2"/>
        <v>0</v>
      </c>
      <c r="U23" s="127">
        <f t="shared" si="2"/>
        <v>0</v>
      </c>
      <c r="V23" s="127">
        <f t="shared" si="2"/>
        <v>0</v>
      </c>
      <c r="W23" s="127">
        <f t="shared" si="2"/>
        <v>0</v>
      </c>
      <c r="X23" s="127">
        <f t="shared" si="2"/>
        <v>0</v>
      </c>
    </row>
    <row r="24" spans="1:24" ht="23.25" x14ac:dyDescent="0.25">
      <c r="A24" s="74" t="s">
        <v>101</v>
      </c>
      <c r="B24" s="117">
        <v>1355849</v>
      </c>
      <c r="C24" s="118">
        <v>987487</v>
      </c>
      <c r="D24" s="119">
        <v>1055989</v>
      </c>
      <c r="E24" s="120">
        <v>28173</v>
      </c>
      <c r="F24" s="117">
        <v>590842</v>
      </c>
      <c r="G24" s="118">
        <v>1175446</v>
      </c>
      <c r="H24" s="121">
        <v>111182</v>
      </c>
      <c r="I24" s="122">
        <v>417946</v>
      </c>
      <c r="J24" s="117">
        <v>72823</v>
      </c>
      <c r="K24" s="118">
        <v>44735</v>
      </c>
      <c r="L24" s="119">
        <v>79124</v>
      </c>
      <c r="M24" s="123">
        <v>125416</v>
      </c>
      <c r="N24" s="124">
        <v>146853</v>
      </c>
      <c r="O24" s="118">
        <v>130524</v>
      </c>
      <c r="Q24" s="82" t="s">
        <v>106</v>
      </c>
      <c r="R24" s="83">
        <f t="shared" si="2"/>
        <v>4205.607</v>
      </c>
      <c r="S24" s="83">
        <f t="shared" si="2"/>
        <v>10980.008</v>
      </c>
      <c r="T24" s="84">
        <f t="shared" si="2"/>
        <v>9068.1669999999995</v>
      </c>
      <c r="U24" s="84">
        <f t="shared" si="2"/>
        <v>10355.334000000001</v>
      </c>
      <c r="V24" s="84">
        <f t="shared" si="2"/>
        <v>10807.933999999999</v>
      </c>
      <c r="W24" s="84">
        <f t="shared" si="2"/>
        <v>10530.394</v>
      </c>
      <c r="X24" s="84">
        <f t="shared" si="2"/>
        <v>11141.978999999999</v>
      </c>
    </row>
    <row r="25" spans="1:24" x14ac:dyDescent="0.25">
      <c r="A25" s="88" t="s">
        <v>103</v>
      </c>
      <c r="B25" s="117"/>
      <c r="C25" s="118"/>
      <c r="D25" s="119">
        <v>0</v>
      </c>
      <c r="E25" s="120">
        <v>0</v>
      </c>
      <c r="F25" s="117"/>
      <c r="G25" s="118"/>
      <c r="H25" s="121">
        <v>0</v>
      </c>
      <c r="I25" s="122">
        <v>0</v>
      </c>
      <c r="J25" s="117"/>
      <c r="K25" s="118"/>
      <c r="L25" s="119">
        <v>0</v>
      </c>
      <c r="M25" s="123">
        <v>0</v>
      </c>
      <c r="N25" s="124"/>
      <c r="O25" s="118"/>
      <c r="Q25" s="135" t="s">
        <v>107</v>
      </c>
      <c r="R25" s="136">
        <f t="shared" si="2"/>
        <v>2234657.798</v>
      </c>
      <c r="S25" s="136">
        <f t="shared" si="2"/>
        <v>2058778.1070000001</v>
      </c>
      <c r="T25" s="137">
        <f t="shared" si="2"/>
        <v>1602277.689</v>
      </c>
      <c r="U25" s="137">
        <f t="shared" si="2"/>
        <v>2090469.5260000001</v>
      </c>
      <c r="V25" s="137">
        <f t="shared" si="2"/>
        <v>2419398.5210000002</v>
      </c>
      <c r="W25" s="137">
        <f>N27/1000</f>
        <v>2315185.9500000002</v>
      </c>
      <c r="X25" s="137">
        <f>O27/1000</f>
        <v>2366926.5419999999</v>
      </c>
    </row>
    <row r="26" spans="1:24" ht="21" x14ac:dyDescent="0.25">
      <c r="A26" s="74" t="s">
        <v>105</v>
      </c>
      <c r="B26" s="117">
        <v>3242225</v>
      </c>
      <c r="C26" s="118">
        <v>3087267</v>
      </c>
      <c r="D26" s="119">
        <v>2700462</v>
      </c>
      <c r="E26" s="120">
        <v>2892308</v>
      </c>
      <c r="F26" s="117">
        <v>4889251</v>
      </c>
      <c r="G26" s="118">
        <v>6124574</v>
      </c>
      <c r="H26" s="121">
        <v>2796295</v>
      </c>
      <c r="I26" s="122">
        <v>4205607</v>
      </c>
      <c r="J26" s="117">
        <v>10980008</v>
      </c>
      <c r="K26" s="118">
        <v>9068167</v>
      </c>
      <c r="L26" s="119">
        <v>10355334</v>
      </c>
      <c r="M26" s="123">
        <v>10807934</v>
      </c>
      <c r="N26" s="124">
        <v>10530394</v>
      </c>
      <c r="O26" s="118">
        <v>11141979</v>
      </c>
    </row>
    <row r="27" spans="1:24" ht="15.75" thickBot="1" x14ac:dyDescent="0.3">
      <c r="A27" s="90" t="s">
        <v>107</v>
      </c>
      <c r="B27" s="117">
        <v>2209601340</v>
      </c>
      <c r="C27" s="118">
        <v>2280131571</v>
      </c>
      <c r="D27" s="119">
        <v>2029655616</v>
      </c>
      <c r="E27" s="120">
        <v>2243723331</v>
      </c>
      <c r="F27" s="117">
        <v>2206283770</v>
      </c>
      <c r="G27" s="118">
        <v>2213192502</v>
      </c>
      <c r="H27" s="121">
        <v>2058227376</v>
      </c>
      <c r="I27" s="129">
        <v>2234657798</v>
      </c>
      <c r="J27" s="130">
        <v>2058778107</v>
      </c>
      <c r="K27" s="131">
        <v>1602277689</v>
      </c>
      <c r="L27" s="132">
        <v>2090469526</v>
      </c>
      <c r="M27" s="133">
        <v>2419398521</v>
      </c>
      <c r="N27" s="134">
        <v>2315185950</v>
      </c>
      <c r="O27" s="131">
        <v>2366926542</v>
      </c>
    </row>
    <row r="29" spans="1:24" ht="15.75" thickBot="1" x14ac:dyDescent="0.3">
      <c r="A29" s="138"/>
      <c r="B29" s="139" t="s">
        <v>81</v>
      </c>
      <c r="C29" s="139" t="s">
        <v>81</v>
      </c>
      <c r="D29" s="139" t="s">
        <v>81</v>
      </c>
      <c r="E29" s="100" t="s">
        <v>81</v>
      </c>
      <c r="F29" s="100" t="s">
        <v>81</v>
      </c>
      <c r="G29" s="100" t="s">
        <v>81</v>
      </c>
    </row>
    <row r="30" spans="1:24" ht="15.75" thickBot="1" x14ac:dyDescent="0.3">
      <c r="A30" s="140" t="s">
        <v>84</v>
      </c>
      <c r="B30" s="141" t="s">
        <v>85</v>
      </c>
      <c r="C30" s="141" t="s">
        <v>86</v>
      </c>
      <c r="D30" s="141" t="s">
        <v>87</v>
      </c>
      <c r="E30" s="142" t="s">
        <v>108</v>
      </c>
      <c r="F30" s="142" t="s">
        <v>109</v>
      </c>
      <c r="G30" s="142" t="s">
        <v>110</v>
      </c>
    </row>
    <row r="31" spans="1:24" ht="21" x14ac:dyDescent="0.25">
      <c r="A31" s="138" t="s">
        <v>89</v>
      </c>
      <c r="B31" s="16">
        <v>49788840</v>
      </c>
      <c r="C31" s="16">
        <v>43132244</v>
      </c>
      <c r="D31" s="16">
        <v>40738941</v>
      </c>
      <c r="E31" s="143">
        <v>18780634</v>
      </c>
      <c r="F31" s="143">
        <v>16446790</v>
      </c>
      <c r="G31" s="143">
        <v>12307779</v>
      </c>
    </row>
    <row r="32" spans="1:24" ht="21" x14ac:dyDescent="0.25">
      <c r="A32" s="138" t="s">
        <v>91</v>
      </c>
      <c r="B32" s="16">
        <v>2261143</v>
      </c>
      <c r="C32" s="16">
        <v>2736314</v>
      </c>
      <c r="D32" s="16">
        <v>1909843</v>
      </c>
      <c r="E32" s="143">
        <v>8073977</v>
      </c>
      <c r="F32" s="143">
        <v>8591656</v>
      </c>
      <c r="G32" s="143">
        <v>4014997</v>
      </c>
    </row>
    <row r="33" spans="1:7" x14ac:dyDescent="0.25">
      <c r="A33" s="138" t="s">
        <v>93</v>
      </c>
      <c r="B33" s="16">
        <v>1018512264</v>
      </c>
      <c r="C33" s="16">
        <v>1019301021</v>
      </c>
      <c r="D33" s="16">
        <v>798476628</v>
      </c>
      <c r="E33" s="143">
        <v>2246767893</v>
      </c>
      <c r="F33" s="143">
        <v>2177929381</v>
      </c>
      <c r="G33" s="143">
        <v>1574987054</v>
      </c>
    </row>
    <row r="34" spans="1:7" ht="21" x14ac:dyDescent="0.25">
      <c r="A34" s="138" t="s">
        <v>95</v>
      </c>
      <c r="B34" s="16">
        <v>2963690</v>
      </c>
      <c r="C34" s="16">
        <v>2671948</v>
      </c>
      <c r="D34" s="16">
        <v>2843399</v>
      </c>
      <c r="E34" s="143">
        <v>1191621</v>
      </c>
      <c r="F34" s="143">
        <v>1211642</v>
      </c>
      <c r="G34" s="143">
        <v>865885</v>
      </c>
    </row>
    <row r="35" spans="1:7" ht="21" x14ac:dyDescent="0.25">
      <c r="A35" s="138" t="s">
        <v>97</v>
      </c>
      <c r="B35" s="16">
        <v>531500</v>
      </c>
      <c r="C35" s="16">
        <v>338648</v>
      </c>
      <c r="D35" s="16">
        <v>289473</v>
      </c>
      <c r="E35" s="143">
        <v>1127841</v>
      </c>
      <c r="F35" s="143">
        <v>1461303</v>
      </c>
      <c r="G35" s="143">
        <v>738570</v>
      </c>
    </row>
    <row r="36" spans="1:7" ht="21" x14ac:dyDescent="0.25">
      <c r="A36" s="138" t="s">
        <v>99</v>
      </c>
      <c r="B36" s="16">
        <v>346170</v>
      </c>
      <c r="C36" s="16">
        <v>211384</v>
      </c>
      <c r="D36" s="16">
        <v>75055</v>
      </c>
      <c r="E36" s="143">
        <v>114851</v>
      </c>
      <c r="F36" s="143">
        <v>251710</v>
      </c>
      <c r="G36" s="143">
        <v>250502</v>
      </c>
    </row>
    <row r="37" spans="1:7" ht="21" x14ac:dyDescent="0.25">
      <c r="A37" s="138" t="s">
        <v>101</v>
      </c>
      <c r="B37" s="16">
        <v>345187</v>
      </c>
      <c r="C37" s="16">
        <v>221542</v>
      </c>
      <c r="D37" s="16">
        <v>49236</v>
      </c>
      <c r="E37" s="143">
        <v>987487</v>
      </c>
      <c r="F37" s="143">
        <v>1175446</v>
      </c>
      <c r="G37" s="143">
        <v>44735</v>
      </c>
    </row>
    <row r="38" spans="1:7" x14ac:dyDescent="0.25">
      <c r="A38" s="144" t="s">
        <v>112</v>
      </c>
      <c r="B38" s="16"/>
      <c r="C38" s="16"/>
      <c r="D38" s="16"/>
      <c r="E38" s="143"/>
      <c r="F38" s="143"/>
      <c r="G38" s="143"/>
    </row>
    <row r="39" spans="1:7" ht="21" x14ac:dyDescent="0.25">
      <c r="A39" s="138" t="s">
        <v>105</v>
      </c>
      <c r="B39" s="16">
        <v>15701340</v>
      </c>
      <c r="C39" s="16">
        <v>3809396</v>
      </c>
      <c r="D39" s="16">
        <v>14109289</v>
      </c>
      <c r="E39" s="143">
        <v>3087267</v>
      </c>
      <c r="F39" s="143">
        <v>6124574</v>
      </c>
      <c r="G39" s="143">
        <v>9068167</v>
      </c>
    </row>
    <row r="40" spans="1:7" x14ac:dyDescent="0.25">
      <c r="A40" s="145" t="s">
        <v>107</v>
      </c>
      <c r="B40" s="16">
        <v>1090450134</v>
      </c>
      <c r="C40" s="16">
        <v>1072422497</v>
      </c>
      <c r="D40" s="16">
        <v>858491864</v>
      </c>
      <c r="E40" s="143">
        <v>2280131571</v>
      </c>
      <c r="F40" s="143">
        <v>2213192502</v>
      </c>
      <c r="G40" s="143">
        <v>1602277689</v>
      </c>
    </row>
    <row r="42" spans="1:7" ht="15.75" thickBot="1" x14ac:dyDescent="0.3">
      <c r="A42" s="138" t="s">
        <v>79</v>
      </c>
      <c r="B42" s="146" t="s">
        <v>82</v>
      </c>
      <c r="C42" s="146" t="s">
        <v>82</v>
      </c>
      <c r="D42" s="146" t="s">
        <v>82</v>
      </c>
      <c r="E42" s="101" t="s">
        <v>82</v>
      </c>
      <c r="F42" s="101" t="s">
        <v>82</v>
      </c>
      <c r="G42" s="101" t="s">
        <v>82</v>
      </c>
    </row>
    <row r="43" spans="1:7" ht="15.75" thickBot="1" x14ac:dyDescent="0.3">
      <c r="A43" s="140" t="s">
        <v>84</v>
      </c>
      <c r="B43" s="147" t="s">
        <v>85</v>
      </c>
      <c r="C43" s="147" t="s">
        <v>86</v>
      </c>
      <c r="D43" s="147" t="s">
        <v>87</v>
      </c>
      <c r="E43" s="148" t="s">
        <v>108</v>
      </c>
      <c r="F43" s="148" t="s">
        <v>109</v>
      </c>
      <c r="G43" s="148" t="s">
        <v>110</v>
      </c>
    </row>
    <row r="44" spans="1:7" ht="21" x14ac:dyDescent="0.25">
      <c r="A44" s="138" t="s">
        <v>89</v>
      </c>
      <c r="B44" s="149">
        <v>25553802</v>
      </c>
      <c r="C44" s="149">
        <v>32314564</v>
      </c>
      <c r="D44" s="149">
        <v>42051065</v>
      </c>
      <c r="E44" s="150">
        <v>15855860</v>
      </c>
      <c r="F44" s="150">
        <v>16196328</v>
      </c>
      <c r="G44" s="150">
        <v>12249967</v>
      </c>
    </row>
    <row r="45" spans="1:7" ht="21" x14ac:dyDescent="0.25">
      <c r="A45" s="138" t="s">
        <v>91</v>
      </c>
      <c r="B45" s="149">
        <v>2526713</v>
      </c>
      <c r="C45" s="149">
        <v>2827549</v>
      </c>
      <c r="D45" s="149">
        <v>1746967</v>
      </c>
      <c r="E45" s="150">
        <v>175681</v>
      </c>
      <c r="F45" s="150">
        <v>225277</v>
      </c>
      <c r="G45" s="150">
        <v>6195548</v>
      </c>
    </row>
    <row r="46" spans="1:7" x14ac:dyDescent="0.25">
      <c r="A46" s="138" t="s">
        <v>93</v>
      </c>
      <c r="B46" s="149">
        <v>989252624</v>
      </c>
      <c r="C46" s="149">
        <v>1001994945</v>
      </c>
      <c r="D46" s="149">
        <v>908894460</v>
      </c>
      <c r="E46" s="150">
        <v>2007638092</v>
      </c>
      <c r="F46" s="150">
        <v>2036530463</v>
      </c>
      <c r="G46" s="150">
        <v>2058416352</v>
      </c>
    </row>
    <row r="47" spans="1:7" ht="21" x14ac:dyDescent="0.25">
      <c r="A47" s="138" t="s">
        <v>95</v>
      </c>
      <c r="B47" s="149">
        <v>1808420</v>
      </c>
      <c r="C47" s="149">
        <v>2380581</v>
      </c>
      <c r="D47" s="149">
        <v>2586649</v>
      </c>
      <c r="E47" s="150">
        <v>663453</v>
      </c>
      <c r="F47" s="150">
        <v>1095610</v>
      </c>
      <c r="G47" s="150">
        <v>1773390</v>
      </c>
    </row>
    <row r="48" spans="1:7" ht="21" x14ac:dyDescent="0.25">
      <c r="A48" s="138" t="s">
        <v>97</v>
      </c>
      <c r="B48" s="149">
        <v>347826</v>
      </c>
      <c r="C48" s="149">
        <v>334526</v>
      </c>
      <c r="D48" s="149">
        <v>304008</v>
      </c>
      <c r="E48" s="150">
        <v>1186585</v>
      </c>
      <c r="F48" s="150">
        <v>1272221</v>
      </c>
      <c r="G48" s="150">
        <v>1071943</v>
      </c>
    </row>
    <row r="49" spans="1:7" ht="21" x14ac:dyDescent="0.25">
      <c r="A49" s="138" t="s">
        <v>99</v>
      </c>
      <c r="B49" s="149">
        <v>468794</v>
      </c>
      <c r="C49" s="149">
        <v>565120</v>
      </c>
      <c r="D49" s="149">
        <v>246704</v>
      </c>
      <c r="E49" s="150">
        <v>379494</v>
      </c>
      <c r="F49" s="150">
        <v>0</v>
      </c>
      <c r="G49" s="150">
        <v>327868</v>
      </c>
    </row>
    <row r="50" spans="1:7" ht="21" x14ac:dyDescent="0.25">
      <c r="A50" s="138" t="s">
        <v>101</v>
      </c>
      <c r="B50" s="149">
        <v>278584</v>
      </c>
      <c r="C50" s="149">
        <v>145657</v>
      </c>
      <c r="D50" s="149">
        <v>209745</v>
      </c>
      <c r="E50" s="150">
        <v>1055989</v>
      </c>
      <c r="F50" s="150">
        <v>111182</v>
      </c>
      <c r="G50" s="150">
        <v>79124</v>
      </c>
    </row>
    <row r="51" spans="1:7" x14ac:dyDescent="0.25">
      <c r="A51" s="151" t="s">
        <v>103</v>
      </c>
      <c r="B51" s="149">
        <v>0</v>
      </c>
      <c r="C51" s="149">
        <v>2044</v>
      </c>
      <c r="D51" s="149">
        <v>705</v>
      </c>
      <c r="E51" s="150">
        <v>0</v>
      </c>
      <c r="F51" s="150">
        <v>0</v>
      </c>
      <c r="G51" s="150">
        <v>0</v>
      </c>
    </row>
    <row r="52" spans="1:7" ht="21" x14ac:dyDescent="0.25">
      <c r="A52" s="138" t="s">
        <v>105</v>
      </c>
      <c r="B52" s="149">
        <v>16326763</v>
      </c>
      <c r="C52" s="149">
        <v>3537884</v>
      </c>
      <c r="D52" s="149">
        <v>15911227</v>
      </c>
      <c r="E52" s="150">
        <v>2700462</v>
      </c>
      <c r="F52" s="150">
        <v>2796295</v>
      </c>
      <c r="G52" s="150">
        <v>10355334</v>
      </c>
    </row>
    <row r="53" spans="1:7" x14ac:dyDescent="0.25">
      <c r="A53" s="145" t="s">
        <v>107</v>
      </c>
      <c r="B53" s="149">
        <v>1036563526</v>
      </c>
      <c r="C53" s="149">
        <v>1044102870</v>
      </c>
      <c r="D53" s="149">
        <v>971951530</v>
      </c>
      <c r="E53" s="150">
        <v>2029655616</v>
      </c>
      <c r="F53" s="150">
        <v>2058227376</v>
      </c>
      <c r="G53" s="150">
        <v>2090469526</v>
      </c>
    </row>
    <row r="55" spans="1:7" ht="15.75" thickBot="1" x14ac:dyDescent="0.3">
      <c r="A55" s="138"/>
      <c r="B55" s="152" t="s">
        <v>83</v>
      </c>
      <c r="C55" s="152" t="s">
        <v>40</v>
      </c>
      <c r="D55" s="152" t="s">
        <v>44</v>
      </c>
      <c r="E55" s="102" t="s">
        <v>83</v>
      </c>
      <c r="F55" s="102" t="s">
        <v>40</v>
      </c>
      <c r="G55" s="102" t="s">
        <v>44</v>
      </c>
    </row>
    <row r="56" spans="1:7" ht="15.75" thickBot="1" x14ac:dyDescent="0.3">
      <c r="A56" s="63" t="s">
        <v>84</v>
      </c>
      <c r="B56" s="153" t="s">
        <v>85</v>
      </c>
      <c r="C56" s="153" t="s">
        <v>86</v>
      </c>
      <c r="D56" s="153" t="s">
        <v>87</v>
      </c>
      <c r="E56" s="154" t="s">
        <v>108</v>
      </c>
      <c r="F56" s="154" t="s">
        <v>109</v>
      </c>
      <c r="G56" s="154" t="s">
        <v>110</v>
      </c>
    </row>
    <row r="57" spans="1:7" ht="21" x14ac:dyDescent="0.25">
      <c r="A57" s="74" t="s">
        <v>89</v>
      </c>
      <c r="B57" s="155">
        <v>43628260</v>
      </c>
      <c r="C57" s="155">
        <v>35758762</v>
      </c>
      <c r="D57" s="155">
        <v>24149531</v>
      </c>
      <c r="E57" s="156">
        <v>12057926</v>
      </c>
      <c r="F57" s="156">
        <v>14454985</v>
      </c>
      <c r="G57" s="156">
        <v>11269842</v>
      </c>
    </row>
    <row r="58" spans="1:7" ht="21" x14ac:dyDescent="0.25">
      <c r="A58" s="74" t="s">
        <v>91</v>
      </c>
      <c r="B58" s="155">
        <v>2104395</v>
      </c>
      <c r="C58" s="155">
        <v>3208314</v>
      </c>
      <c r="D58" s="155">
        <v>3009199</v>
      </c>
      <c r="E58" s="156">
        <v>9375964</v>
      </c>
      <c r="F58" s="156">
        <v>8173422</v>
      </c>
      <c r="G58" s="156">
        <v>161944</v>
      </c>
    </row>
    <row r="59" spans="1:7" x14ac:dyDescent="0.25">
      <c r="A59" s="74" t="s">
        <v>93</v>
      </c>
      <c r="B59" s="155">
        <v>953554731</v>
      </c>
      <c r="C59" s="155">
        <v>968893228</v>
      </c>
      <c r="D59" s="155">
        <v>985075463</v>
      </c>
      <c r="E59" s="156">
        <v>2216901001</v>
      </c>
      <c r="F59" s="156">
        <v>2204170262</v>
      </c>
      <c r="G59" s="156">
        <v>2393328887</v>
      </c>
    </row>
    <row r="60" spans="1:7" ht="21" x14ac:dyDescent="0.25">
      <c r="A60" s="74" t="s">
        <v>95</v>
      </c>
      <c r="B60" s="155">
        <v>2525130</v>
      </c>
      <c r="C60" s="155">
        <v>2774681</v>
      </c>
      <c r="D60" s="155">
        <v>4420271</v>
      </c>
      <c r="E60" s="156">
        <v>932829</v>
      </c>
      <c r="F60" s="156">
        <v>1984845</v>
      </c>
      <c r="G60" s="156">
        <v>2337866</v>
      </c>
    </row>
    <row r="61" spans="1:7" ht="21" x14ac:dyDescent="0.25">
      <c r="A61" s="74" t="s">
        <v>97</v>
      </c>
      <c r="B61" s="155">
        <v>480704</v>
      </c>
      <c r="C61" s="155">
        <v>342018</v>
      </c>
      <c r="D61" s="155">
        <v>1046863</v>
      </c>
      <c r="E61" s="156">
        <v>1395545</v>
      </c>
      <c r="F61" s="156">
        <v>1250731</v>
      </c>
      <c r="G61" s="156">
        <v>1097321</v>
      </c>
    </row>
    <row r="62" spans="1:7" ht="21" x14ac:dyDescent="0.25">
      <c r="A62" s="74" t="s">
        <v>99</v>
      </c>
      <c r="B62" s="155">
        <v>577086</v>
      </c>
      <c r="C62" s="155">
        <v>314558</v>
      </c>
      <c r="D62" s="155">
        <v>188789</v>
      </c>
      <c r="E62" s="156">
        <v>139585</v>
      </c>
      <c r="F62" s="156">
        <v>0</v>
      </c>
      <c r="G62" s="156">
        <v>269311</v>
      </c>
    </row>
    <row r="63" spans="1:7" ht="21" x14ac:dyDescent="0.25">
      <c r="A63" s="74" t="s">
        <v>101</v>
      </c>
      <c r="B63" s="155">
        <v>428581</v>
      </c>
      <c r="C63" s="155">
        <v>188815</v>
      </c>
      <c r="D63" s="155">
        <v>472064</v>
      </c>
      <c r="E63" s="156">
        <v>28173</v>
      </c>
      <c r="F63" s="156">
        <v>417946</v>
      </c>
      <c r="G63" s="156">
        <v>125416</v>
      </c>
    </row>
    <row r="64" spans="1:7" x14ac:dyDescent="0.25">
      <c r="A64" s="88" t="s">
        <v>103</v>
      </c>
      <c r="B64" s="155">
        <v>0</v>
      </c>
      <c r="C64" s="155">
        <v>0</v>
      </c>
      <c r="D64" s="155">
        <v>50</v>
      </c>
      <c r="E64" s="156">
        <v>0</v>
      </c>
      <c r="F64" s="156">
        <v>0</v>
      </c>
      <c r="G64" s="156">
        <v>0</v>
      </c>
    </row>
    <row r="65" spans="1:7" ht="21" x14ac:dyDescent="0.25">
      <c r="A65" s="74" t="s">
        <v>105</v>
      </c>
      <c r="B65" s="155">
        <v>17939679</v>
      </c>
      <c r="C65" s="155">
        <v>3825186</v>
      </c>
      <c r="D65" s="155">
        <v>17640928</v>
      </c>
      <c r="E65" s="156">
        <v>2892308</v>
      </c>
      <c r="F65" s="156">
        <v>4205607</v>
      </c>
      <c r="G65" s="156">
        <v>10807934</v>
      </c>
    </row>
    <row r="66" spans="1:7" x14ac:dyDescent="0.25">
      <c r="A66" s="90" t="s">
        <v>107</v>
      </c>
      <c r="B66" s="78">
        <v>1021238566</v>
      </c>
      <c r="C66" s="78">
        <v>1015305562</v>
      </c>
      <c r="D66" s="78">
        <v>1036003158</v>
      </c>
      <c r="E66" s="120">
        <v>2243723331</v>
      </c>
      <c r="F66" s="120">
        <v>2234657798</v>
      </c>
      <c r="G66" s="120">
        <v>2419398521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6"/>
  <sheetViews>
    <sheetView zoomScale="85" zoomScaleNormal="85" workbookViewId="0">
      <selection activeCell="N34" sqref="N34"/>
    </sheetView>
  </sheetViews>
  <sheetFormatPr defaultColWidth="9.140625" defaultRowHeight="12.75" x14ac:dyDescent="0.2"/>
  <cols>
    <col min="1" max="1" width="29.5703125" style="159" customWidth="1"/>
    <col min="2" max="9" width="9.140625" style="159"/>
    <col min="10" max="10" width="8.85546875" style="159" bestFit="1" customWidth="1"/>
    <col min="11" max="11" width="15.7109375" style="159" customWidth="1"/>
    <col min="12" max="12" width="12.140625" style="159" bestFit="1" customWidth="1"/>
    <col min="13" max="13" width="12.140625" style="204" bestFit="1" customWidth="1"/>
    <col min="14" max="16" width="27.140625" style="205" customWidth="1"/>
    <col min="17" max="17" width="9.140625" style="205"/>
    <col min="18" max="18" width="27.140625" style="205" bestFit="1" customWidth="1"/>
    <col min="19" max="19" width="9.140625" style="185"/>
    <col min="20" max="16384" width="9.140625" style="159"/>
  </cols>
  <sheetData>
    <row r="1" spans="1:19" x14ac:dyDescent="0.2">
      <c r="A1" s="158" t="s">
        <v>113</v>
      </c>
      <c r="B1" s="227" t="s">
        <v>114</v>
      </c>
      <c r="C1" s="228"/>
      <c r="D1" s="228"/>
      <c r="E1" s="228"/>
      <c r="F1" s="228"/>
      <c r="G1" s="228"/>
      <c r="H1" s="228"/>
      <c r="I1" s="228"/>
      <c r="N1" s="175" t="s">
        <v>150</v>
      </c>
    </row>
    <row r="2" spans="1:19" x14ac:dyDescent="0.2">
      <c r="A2" s="158" t="s">
        <v>115</v>
      </c>
      <c r="B2" s="227" t="s">
        <v>116</v>
      </c>
      <c r="C2" s="228"/>
      <c r="D2" s="228"/>
      <c r="E2" s="228"/>
      <c r="F2" s="228"/>
      <c r="G2" s="228"/>
      <c r="H2" s="228"/>
      <c r="I2" s="228"/>
    </row>
    <row r="3" spans="1:19" x14ac:dyDescent="0.2">
      <c r="A3" s="158" t="s">
        <v>117</v>
      </c>
      <c r="B3" s="229" t="s">
        <v>118</v>
      </c>
      <c r="C3" s="230"/>
      <c r="D3" s="230"/>
      <c r="E3" s="230"/>
      <c r="F3" s="230"/>
      <c r="G3" s="230"/>
      <c r="H3" s="230"/>
      <c r="I3" s="230"/>
    </row>
    <row r="4" spans="1:19" x14ac:dyDescent="0.2">
      <c r="A4" s="160" t="s">
        <v>119</v>
      </c>
      <c r="B4" s="161" t="s">
        <v>120</v>
      </c>
      <c r="C4" s="161" t="s">
        <v>121</v>
      </c>
      <c r="D4" s="161" t="s">
        <v>122</v>
      </c>
      <c r="E4" s="161" t="s">
        <v>123</v>
      </c>
      <c r="F4" s="161" t="s">
        <v>124</v>
      </c>
      <c r="G4" s="161" t="s">
        <v>125</v>
      </c>
      <c r="H4" s="161" t="s">
        <v>126</v>
      </c>
      <c r="I4" s="161" t="s">
        <v>127</v>
      </c>
      <c r="J4" s="161" t="s">
        <v>128</v>
      </c>
      <c r="K4" s="161" t="s">
        <v>129</v>
      </c>
      <c r="L4" s="162"/>
      <c r="M4" s="206"/>
      <c r="N4" s="206"/>
      <c r="O4" s="206"/>
      <c r="P4" s="206"/>
    </row>
    <row r="5" spans="1:19" x14ac:dyDescent="0.2">
      <c r="A5" s="163" t="s">
        <v>50</v>
      </c>
      <c r="R5" s="207"/>
    </row>
    <row r="6" spans="1:19" x14ac:dyDescent="0.2">
      <c r="A6" s="164" t="s">
        <v>130</v>
      </c>
      <c r="B6" s="165">
        <v>11600</v>
      </c>
      <c r="C6" s="165">
        <v>12273</v>
      </c>
      <c r="D6" s="165">
        <v>11246</v>
      </c>
      <c r="E6" s="165">
        <v>11785</v>
      </c>
      <c r="F6" s="165">
        <v>10745</v>
      </c>
      <c r="G6" s="165">
        <v>7816</v>
      </c>
      <c r="H6" s="165">
        <v>10369</v>
      </c>
      <c r="I6" s="165">
        <v>12021</v>
      </c>
      <c r="J6" s="165">
        <v>11433</v>
      </c>
      <c r="K6" s="166">
        <v>12602.615196000001</v>
      </c>
      <c r="L6" s="166"/>
      <c r="M6" s="208"/>
      <c r="N6" s="209"/>
      <c r="P6" s="209"/>
      <c r="R6" s="210"/>
      <c r="S6" s="201"/>
    </row>
    <row r="7" spans="1:19" x14ac:dyDescent="0.2">
      <c r="A7" s="164" t="s">
        <v>132</v>
      </c>
      <c r="B7" s="167">
        <v>190</v>
      </c>
      <c r="C7" s="167">
        <v>196</v>
      </c>
      <c r="D7" s="167">
        <v>164</v>
      </c>
      <c r="E7" s="167">
        <v>151</v>
      </c>
      <c r="F7" s="167">
        <v>154</v>
      </c>
      <c r="G7" s="167">
        <v>115</v>
      </c>
      <c r="H7" s="167">
        <v>146</v>
      </c>
      <c r="I7" s="167">
        <v>149</v>
      </c>
      <c r="J7" s="167">
        <v>163</v>
      </c>
      <c r="K7" s="166">
        <v>189.706243</v>
      </c>
      <c r="L7" s="166"/>
      <c r="M7" s="208"/>
      <c r="N7" s="209"/>
      <c r="P7" s="209"/>
      <c r="S7" s="202"/>
    </row>
    <row r="8" spans="1:19" x14ac:dyDescent="0.2">
      <c r="A8" s="164" t="s">
        <v>131</v>
      </c>
      <c r="B8" s="165">
        <v>1698</v>
      </c>
      <c r="C8" s="165">
        <v>1898</v>
      </c>
      <c r="D8" s="165">
        <v>1652</v>
      </c>
      <c r="E8" s="165">
        <v>1855</v>
      </c>
      <c r="F8" s="165">
        <v>2330</v>
      </c>
      <c r="G8" s="165">
        <v>1323</v>
      </c>
      <c r="H8" s="165">
        <v>1653</v>
      </c>
      <c r="I8" s="165">
        <v>1745</v>
      </c>
      <c r="J8" s="165">
        <v>1525</v>
      </c>
      <c r="K8" s="166">
        <v>1868.203252</v>
      </c>
      <c r="L8" s="166"/>
      <c r="M8" s="208"/>
      <c r="N8" s="209"/>
      <c r="P8" s="209"/>
      <c r="R8" s="210"/>
      <c r="S8" s="201"/>
    </row>
    <row r="9" spans="1:19" x14ac:dyDescent="0.2">
      <c r="A9" s="164" t="s">
        <v>135</v>
      </c>
      <c r="B9" s="167">
        <v>31300</v>
      </c>
      <c r="C9" s="167">
        <v>32865</v>
      </c>
      <c r="D9" s="167">
        <v>30576</v>
      </c>
      <c r="E9" s="167">
        <v>32747</v>
      </c>
      <c r="F9" s="167">
        <v>30000</v>
      </c>
      <c r="G9" s="167">
        <v>23888</v>
      </c>
      <c r="H9" s="167">
        <v>28156</v>
      </c>
      <c r="I9" s="167">
        <v>31978</v>
      </c>
      <c r="J9" s="167">
        <v>31044</v>
      </c>
      <c r="K9" s="166">
        <v>35042.797314000003</v>
      </c>
      <c r="L9" s="166"/>
      <c r="M9" s="208"/>
      <c r="N9" s="209"/>
      <c r="P9" s="209"/>
      <c r="S9" s="202"/>
    </row>
    <row r="10" spans="1:19" x14ac:dyDescent="0.2">
      <c r="A10" s="164" t="s">
        <v>137</v>
      </c>
      <c r="B10" s="165">
        <v>2222</v>
      </c>
      <c r="C10" s="165">
        <v>2330</v>
      </c>
      <c r="D10" s="165">
        <v>2220</v>
      </c>
      <c r="E10" s="165">
        <v>2324</v>
      </c>
      <c r="F10" s="165">
        <v>2170</v>
      </c>
      <c r="G10" s="165">
        <v>1766</v>
      </c>
      <c r="H10" s="165">
        <v>2104</v>
      </c>
      <c r="I10" s="165">
        <v>2333</v>
      </c>
      <c r="J10" s="165">
        <v>2412</v>
      </c>
      <c r="K10" s="166">
        <v>2612.2564010000001</v>
      </c>
      <c r="L10" s="166"/>
      <c r="M10" s="208"/>
      <c r="N10" s="209"/>
      <c r="P10" s="209"/>
      <c r="R10" s="210"/>
      <c r="S10" s="201"/>
    </row>
    <row r="11" spans="1:19" x14ac:dyDescent="0.2">
      <c r="A11" s="164" t="s">
        <v>139</v>
      </c>
      <c r="B11" s="167">
        <v>15857</v>
      </c>
      <c r="C11" s="167">
        <v>16620</v>
      </c>
      <c r="D11" s="167">
        <v>15751</v>
      </c>
      <c r="E11" s="167">
        <v>16915</v>
      </c>
      <c r="F11" s="167">
        <v>15275</v>
      </c>
      <c r="G11" s="167">
        <v>12262</v>
      </c>
      <c r="H11" s="167">
        <v>15365</v>
      </c>
      <c r="I11" s="167">
        <v>16911</v>
      </c>
      <c r="J11" s="167">
        <v>16030</v>
      </c>
      <c r="K11" s="166">
        <v>18064.434805000001</v>
      </c>
      <c r="L11" s="166"/>
      <c r="M11" s="208"/>
      <c r="N11" s="209"/>
      <c r="P11" s="209"/>
      <c r="S11" s="202"/>
    </row>
    <row r="12" spans="1:19" x14ac:dyDescent="0.2">
      <c r="A12" s="164" t="s">
        <v>134</v>
      </c>
      <c r="B12" s="165">
        <v>3650</v>
      </c>
      <c r="C12" s="165">
        <v>3736</v>
      </c>
      <c r="D12" s="165">
        <v>3339</v>
      </c>
      <c r="E12" s="165">
        <v>4771</v>
      </c>
      <c r="F12" s="165">
        <v>3613</v>
      </c>
      <c r="G12" s="165">
        <v>2715</v>
      </c>
      <c r="H12" s="165">
        <v>3745</v>
      </c>
      <c r="I12" s="165">
        <v>4195</v>
      </c>
      <c r="J12" s="165">
        <v>3315</v>
      </c>
      <c r="K12" s="166">
        <v>4762.9335099999998</v>
      </c>
      <c r="L12" s="166"/>
      <c r="M12" s="208"/>
      <c r="N12" s="209"/>
      <c r="P12" s="209"/>
      <c r="S12" s="202"/>
    </row>
    <row r="13" spans="1:19" x14ac:dyDescent="0.2">
      <c r="A13" s="164" t="s">
        <v>142</v>
      </c>
      <c r="B13" s="167">
        <v>16122</v>
      </c>
      <c r="C13" s="167">
        <v>17067</v>
      </c>
      <c r="D13" s="167">
        <v>16175</v>
      </c>
      <c r="E13" s="167">
        <v>17257</v>
      </c>
      <c r="F13" s="167">
        <v>15685</v>
      </c>
      <c r="G13" s="167">
        <v>12752</v>
      </c>
      <c r="H13" s="167">
        <v>15708</v>
      </c>
      <c r="I13" s="167">
        <v>17003</v>
      </c>
      <c r="J13" s="167">
        <v>16642</v>
      </c>
      <c r="K13" s="166">
        <v>18720.829430000002</v>
      </c>
      <c r="L13" s="166"/>
      <c r="M13" s="208"/>
      <c r="N13" s="209"/>
      <c r="P13" s="209"/>
      <c r="R13" s="210"/>
      <c r="S13" s="201"/>
    </row>
    <row r="14" spans="1:19" x14ac:dyDescent="0.2">
      <c r="A14" s="164" t="s">
        <v>144</v>
      </c>
      <c r="B14" s="165">
        <v>10056</v>
      </c>
      <c r="C14" s="165">
        <v>11448</v>
      </c>
      <c r="D14" s="165">
        <v>10677</v>
      </c>
      <c r="E14" s="165">
        <v>11062</v>
      </c>
      <c r="F14" s="165">
        <v>9905</v>
      </c>
      <c r="G14" s="165">
        <v>8003</v>
      </c>
      <c r="H14" s="165">
        <v>10779</v>
      </c>
      <c r="I14" s="165">
        <v>11884</v>
      </c>
      <c r="J14" s="165">
        <v>11025</v>
      </c>
      <c r="K14" s="166">
        <v>12696.991287999999</v>
      </c>
      <c r="L14" s="166"/>
      <c r="M14" s="208"/>
      <c r="N14" s="209"/>
      <c r="P14" s="209"/>
      <c r="R14" s="210"/>
      <c r="S14" s="201"/>
    </row>
    <row r="15" spans="1:19" x14ac:dyDescent="0.2">
      <c r="A15" s="164" t="s">
        <v>138</v>
      </c>
      <c r="B15" s="167">
        <v>1071</v>
      </c>
      <c r="C15" s="167">
        <v>1128</v>
      </c>
      <c r="D15" s="167">
        <v>1044</v>
      </c>
      <c r="E15" s="167">
        <v>1072</v>
      </c>
      <c r="F15" s="167">
        <v>1034</v>
      </c>
      <c r="G15" s="167">
        <v>788</v>
      </c>
      <c r="H15" s="167">
        <v>960</v>
      </c>
      <c r="I15" s="167">
        <v>980</v>
      </c>
      <c r="J15" s="167">
        <v>1017</v>
      </c>
      <c r="K15" s="166">
        <v>1203.158394</v>
      </c>
      <c r="L15" s="166"/>
      <c r="M15" s="208"/>
      <c r="N15" s="209"/>
      <c r="P15" s="209"/>
      <c r="R15" s="210"/>
      <c r="S15" s="201"/>
    </row>
    <row r="16" spans="1:19" x14ac:dyDescent="0.2">
      <c r="A16" s="164" t="s">
        <v>143</v>
      </c>
      <c r="B16" s="165">
        <v>3084</v>
      </c>
      <c r="C16" s="165">
        <v>3055</v>
      </c>
      <c r="D16" s="165">
        <v>2997</v>
      </c>
      <c r="E16" s="165">
        <v>3100</v>
      </c>
      <c r="F16" s="165">
        <v>2757</v>
      </c>
      <c r="G16" s="165">
        <v>2230</v>
      </c>
      <c r="H16" s="165">
        <v>2946</v>
      </c>
      <c r="I16" s="165">
        <v>2876</v>
      </c>
      <c r="J16" s="165">
        <v>2849</v>
      </c>
      <c r="K16" s="166">
        <v>3161.5149940000001</v>
      </c>
      <c r="L16" s="166"/>
      <c r="M16" s="208"/>
      <c r="N16" s="209"/>
      <c r="P16" s="209"/>
      <c r="S16" s="202"/>
    </row>
    <row r="17" spans="1:21" x14ac:dyDescent="0.2">
      <c r="A17" s="164" t="s">
        <v>146</v>
      </c>
      <c r="B17" s="167">
        <v>6666</v>
      </c>
      <c r="C17" s="167">
        <v>7593</v>
      </c>
      <c r="D17" s="167">
        <v>6378</v>
      </c>
      <c r="E17" s="167">
        <v>7064</v>
      </c>
      <c r="F17" s="167">
        <v>6461</v>
      </c>
      <c r="G17" s="167">
        <v>5397</v>
      </c>
      <c r="H17" s="167">
        <v>6266</v>
      </c>
      <c r="I17" s="167">
        <v>6800</v>
      </c>
      <c r="J17" s="167">
        <v>7262</v>
      </c>
      <c r="K17" s="166">
        <v>6792.6363730000003</v>
      </c>
      <c r="L17" s="166"/>
      <c r="M17" s="208"/>
      <c r="N17" s="209"/>
      <c r="P17" s="209"/>
      <c r="R17" s="210"/>
      <c r="S17" s="201"/>
    </row>
    <row r="18" spans="1:21" s="172" customFormat="1" x14ac:dyDescent="0.2">
      <c r="A18" s="169" t="s">
        <v>147</v>
      </c>
      <c r="B18" s="170">
        <v>2206</v>
      </c>
      <c r="C18" s="170">
        <v>2213</v>
      </c>
      <c r="D18" s="170">
        <v>2058</v>
      </c>
      <c r="E18" s="170">
        <v>2235</v>
      </c>
      <c r="F18" s="170">
        <v>2059</v>
      </c>
      <c r="G18" s="170">
        <v>1602</v>
      </c>
      <c r="H18" s="170">
        <v>2090</v>
      </c>
      <c r="I18" s="170">
        <v>2419</v>
      </c>
      <c r="J18" s="170">
        <v>2315</v>
      </c>
      <c r="K18" s="171">
        <v>2366.9265420000002</v>
      </c>
      <c r="L18" s="166"/>
      <c r="M18" s="208"/>
      <c r="N18" s="209"/>
      <c r="O18" s="211"/>
      <c r="P18" s="209"/>
      <c r="Q18" s="211"/>
      <c r="R18" s="210"/>
      <c r="S18" s="201"/>
    </row>
    <row r="19" spans="1:21" x14ac:dyDescent="0.2">
      <c r="A19" s="164" t="s">
        <v>148</v>
      </c>
      <c r="B19" s="167">
        <v>166</v>
      </c>
      <c r="C19" s="167">
        <v>169</v>
      </c>
      <c r="D19" s="167">
        <v>172</v>
      </c>
      <c r="E19" s="167">
        <v>247</v>
      </c>
      <c r="F19" s="167">
        <v>253</v>
      </c>
      <c r="G19" s="167">
        <v>185</v>
      </c>
      <c r="H19" s="167">
        <v>229</v>
      </c>
      <c r="I19" s="167">
        <v>284</v>
      </c>
      <c r="J19" s="167">
        <v>283</v>
      </c>
      <c r="K19" s="166">
        <v>314.49292500000001</v>
      </c>
      <c r="L19" s="166"/>
      <c r="M19" s="208"/>
      <c r="N19" s="209"/>
      <c r="P19" s="209"/>
      <c r="R19" s="210"/>
      <c r="S19" s="201"/>
    </row>
    <row r="20" spans="1:21" x14ac:dyDescent="0.2">
      <c r="A20" s="164" t="s">
        <v>145</v>
      </c>
      <c r="B20" s="165">
        <v>2955</v>
      </c>
      <c r="C20" s="165">
        <v>3139</v>
      </c>
      <c r="D20" s="165">
        <v>2972</v>
      </c>
      <c r="E20" s="165">
        <v>3278</v>
      </c>
      <c r="F20" s="165">
        <v>2992</v>
      </c>
      <c r="G20" s="165">
        <v>2502</v>
      </c>
      <c r="H20" s="165">
        <v>2886</v>
      </c>
      <c r="I20" s="165">
        <v>3172</v>
      </c>
      <c r="J20" s="165">
        <v>3119</v>
      </c>
      <c r="K20" s="166">
        <v>3312.8929389999998</v>
      </c>
      <c r="L20" s="166"/>
      <c r="M20" s="208"/>
      <c r="N20" s="209"/>
      <c r="P20" s="209"/>
      <c r="S20" s="202"/>
    </row>
    <row r="21" spans="1:21" x14ac:dyDescent="0.2">
      <c r="A21" s="164" t="s">
        <v>136</v>
      </c>
      <c r="B21" s="167">
        <v>2100</v>
      </c>
      <c r="C21" s="167">
        <v>2271</v>
      </c>
      <c r="D21" s="167">
        <v>2256</v>
      </c>
      <c r="E21" s="167">
        <v>2336</v>
      </c>
      <c r="F21" s="167">
        <v>2007</v>
      </c>
      <c r="G21" s="167">
        <v>1749</v>
      </c>
      <c r="H21" s="167">
        <v>2134</v>
      </c>
      <c r="I21" s="167">
        <v>2227</v>
      </c>
      <c r="J21" s="167">
        <v>1941</v>
      </c>
      <c r="K21" s="166">
        <v>2135.4384759999998</v>
      </c>
      <c r="L21" s="166"/>
      <c r="M21" s="208"/>
      <c r="N21" s="209"/>
      <c r="P21" s="209"/>
      <c r="S21" s="202"/>
    </row>
    <row r="22" spans="1:21" x14ac:dyDescent="0.2">
      <c r="A22" s="164" t="s">
        <v>149</v>
      </c>
      <c r="B22" s="165">
        <v>907</v>
      </c>
      <c r="C22" s="165">
        <v>982</v>
      </c>
      <c r="D22" s="165">
        <v>795</v>
      </c>
      <c r="E22" s="165">
        <v>761</v>
      </c>
      <c r="F22" s="165">
        <v>724</v>
      </c>
      <c r="G22" s="165">
        <v>443</v>
      </c>
      <c r="H22" s="165">
        <v>945</v>
      </c>
      <c r="I22" s="165">
        <v>1182</v>
      </c>
      <c r="J22" s="165">
        <v>788</v>
      </c>
      <c r="K22" s="166">
        <v>673.43795399999999</v>
      </c>
      <c r="L22" s="166"/>
      <c r="M22" s="208"/>
      <c r="N22" s="209"/>
      <c r="P22" s="209"/>
      <c r="R22" s="210"/>
      <c r="S22" s="201"/>
    </row>
    <row r="23" spans="1:21" x14ac:dyDescent="0.2">
      <c r="A23" s="164" t="s">
        <v>141</v>
      </c>
      <c r="B23" s="167">
        <v>121</v>
      </c>
      <c r="C23" s="167">
        <v>111</v>
      </c>
      <c r="D23" s="167">
        <v>106</v>
      </c>
      <c r="E23" s="167">
        <v>142</v>
      </c>
      <c r="F23" s="167">
        <v>107</v>
      </c>
      <c r="G23" s="167">
        <v>92</v>
      </c>
      <c r="H23" s="167">
        <v>93</v>
      </c>
      <c r="I23" s="167">
        <v>110</v>
      </c>
      <c r="J23" s="167">
        <v>109</v>
      </c>
      <c r="K23" s="166">
        <v>158.45430899999999</v>
      </c>
      <c r="L23" s="166"/>
      <c r="M23" s="208"/>
      <c r="N23" s="209"/>
      <c r="P23" s="209"/>
      <c r="R23" s="210"/>
      <c r="S23" s="201"/>
    </row>
    <row r="24" spans="1:21" x14ac:dyDescent="0.2">
      <c r="A24" s="164" t="s">
        <v>133</v>
      </c>
      <c r="B24" s="165">
        <v>2154</v>
      </c>
      <c r="C24" s="165">
        <v>2317</v>
      </c>
      <c r="D24" s="165">
        <v>2548</v>
      </c>
      <c r="E24" s="165">
        <v>2479</v>
      </c>
      <c r="F24" s="165">
        <v>2232</v>
      </c>
      <c r="G24" s="165">
        <v>1672</v>
      </c>
      <c r="H24" s="165">
        <v>1612</v>
      </c>
      <c r="I24" s="165">
        <v>1680</v>
      </c>
      <c r="J24" s="165">
        <v>2004</v>
      </c>
      <c r="K24" s="166">
        <v>2540.8219089999998</v>
      </c>
      <c r="L24" s="166"/>
      <c r="M24" s="208"/>
      <c r="N24" s="209"/>
      <c r="P24" s="209"/>
      <c r="R24" s="210"/>
      <c r="S24" s="201"/>
    </row>
    <row r="25" spans="1:21" x14ac:dyDescent="0.2">
      <c r="A25" s="164" t="s">
        <v>140</v>
      </c>
      <c r="B25" s="167">
        <v>1053</v>
      </c>
      <c r="C25" s="167">
        <v>1606</v>
      </c>
      <c r="D25" s="167">
        <v>1445</v>
      </c>
      <c r="E25" s="167">
        <v>1555</v>
      </c>
      <c r="F25" s="167">
        <v>1188</v>
      </c>
      <c r="G25" s="167">
        <v>534</v>
      </c>
      <c r="H25" s="167">
        <v>747</v>
      </c>
      <c r="I25" s="167">
        <v>892</v>
      </c>
      <c r="J25" s="167">
        <v>1183</v>
      </c>
      <c r="K25" s="166">
        <v>1451.963379</v>
      </c>
      <c r="L25" s="166"/>
      <c r="M25" s="208"/>
      <c r="N25" s="209"/>
      <c r="P25" s="209"/>
      <c r="R25" s="210"/>
      <c r="S25" s="201"/>
    </row>
    <row r="26" spans="1:21" x14ac:dyDescent="0.2">
      <c r="A26" s="164" t="s">
        <v>67</v>
      </c>
      <c r="B26" s="165">
        <v>1070</v>
      </c>
      <c r="C26" s="165">
        <v>1065</v>
      </c>
      <c r="D26" s="165">
        <v>1073</v>
      </c>
      <c r="E26" s="165">
        <v>1244</v>
      </c>
      <c r="F26" s="165">
        <v>1028</v>
      </c>
      <c r="G26" s="165">
        <v>827</v>
      </c>
      <c r="H26" s="165">
        <v>1094</v>
      </c>
      <c r="I26" s="165">
        <v>1315</v>
      </c>
      <c r="J26" s="165">
        <v>1437</v>
      </c>
      <c r="K26" s="166">
        <v>1527.7343490000001</v>
      </c>
      <c r="L26" s="166"/>
      <c r="M26" s="208"/>
      <c r="N26" s="209"/>
      <c r="P26" s="209"/>
      <c r="R26" s="210"/>
      <c r="S26" s="201"/>
    </row>
    <row r="27" spans="1:21" s="172" customFormat="1" x14ac:dyDescent="0.2">
      <c r="A27" s="169" t="s">
        <v>107</v>
      </c>
      <c r="B27" s="167">
        <v>116248</v>
      </c>
      <c r="C27" s="167">
        <v>124080</v>
      </c>
      <c r="D27" s="167">
        <v>115644</v>
      </c>
      <c r="E27" s="167">
        <v>124381</v>
      </c>
      <c r="F27" s="167">
        <v>112719</v>
      </c>
      <c r="G27" s="167">
        <v>88660</v>
      </c>
      <c r="H27" s="167">
        <v>110027</v>
      </c>
      <c r="I27" s="167">
        <v>122154</v>
      </c>
      <c r="J27" s="167">
        <v>117899</v>
      </c>
      <c r="K27" s="167">
        <v>132200.23998199997</v>
      </c>
      <c r="M27" s="212"/>
      <c r="N27" s="213"/>
      <c r="O27" s="211"/>
      <c r="P27" s="211"/>
      <c r="Q27" s="211"/>
      <c r="R27" s="205"/>
      <c r="S27" s="202"/>
    </row>
    <row r="28" spans="1:21" s="172" customFormat="1" x14ac:dyDescent="0.2">
      <c r="A28" s="173"/>
      <c r="B28" s="170"/>
      <c r="C28" s="170"/>
      <c r="D28" s="170"/>
      <c r="E28" s="170"/>
      <c r="F28" s="170"/>
      <c r="G28" s="170"/>
      <c r="I28" s="159"/>
      <c r="M28" s="212"/>
      <c r="N28" s="211"/>
      <c r="O28" s="211"/>
      <c r="P28" s="211"/>
      <c r="Q28" s="205"/>
      <c r="R28" s="214"/>
      <c r="S28" s="203"/>
      <c r="T28" s="159"/>
      <c r="U28" s="168"/>
    </row>
    <row r="29" spans="1:21" x14ac:dyDescent="0.2">
      <c r="A29" s="173" t="s">
        <v>49</v>
      </c>
      <c r="B29" s="170">
        <v>116248</v>
      </c>
      <c r="C29" s="170">
        <v>124080</v>
      </c>
      <c r="D29" s="170">
        <v>115644</v>
      </c>
      <c r="E29" s="170">
        <v>124381</v>
      </c>
      <c r="F29" s="170">
        <v>112719</v>
      </c>
      <c r="G29" s="170">
        <v>88660</v>
      </c>
      <c r="H29" s="170">
        <v>110027</v>
      </c>
      <c r="I29" s="174">
        <v>122154</v>
      </c>
      <c r="J29" s="170">
        <f>SUM(J6:J26)</f>
        <v>117896</v>
      </c>
      <c r="K29" s="170">
        <f>SUM(K6:K26)</f>
        <v>132200.23998199997</v>
      </c>
    </row>
    <row r="31" spans="1:21" x14ac:dyDescent="0.2">
      <c r="A31" s="176" t="s">
        <v>160</v>
      </c>
    </row>
    <row r="32" spans="1:21" ht="23.25" thickBot="1" x14ac:dyDescent="0.25">
      <c r="A32" s="178" t="s">
        <v>50</v>
      </c>
      <c r="B32" s="179" t="s">
        <v>121</v>
      </c>
      <c r="C32" s="180" t="s">
        <v>122</v>
      </c>
      <c r="D32" s="179" t="s">
        <v>123</v>
      </c>
      <c r="E32" s="179" t="s">
        <v>124</v>
      </c>
      <c r="F32" s="181" t="s">
        <v>125</v>
      </c>
      <c r="G32" s="181" t="s">
        <v>126</v>
      </c>
      <c r="H32" s="181" t="s">
        <v>127</v>
      </c>
      <c r="I32" s="181" t="s">
        <v>128</v>
      </c>
      <c r="J32" s="181" t="s">
        <v>129</v>
      </c>
      <c r="K32" s="182" t="s">
        <v>161</v>
      </c>
      <c r="L32" s="183"/>
      <c r="M32" s="184"/>
      <c r="N32" s="184"/>
      <c r="O32" s="184"/>
      <c r="P32" s="184"/>
    </row>
    <row r="33" spans="1:20" x14ac:dyDescent="0.2">
      <c r="A33" s="35" t="s">
        <v>130</v>
      </c>
      <c r="B33" s="36">
        <v>12273</v>
      </c>
      <c r="C33" s="186">
        <v>11246</v>
      </c>
      <c r="D33" s="36">
        <v>11785</v>
      </c>
      <c r="E33" s="36">
        <v>10745</v>
      </c>
      <c r="F33" s="37">
        <v>7816</v>
      </c>
      <c r="G33" s="37">
        <v>10369</v>
      </c>
      <c r="H33" s="37">
        <v>12021</v>
      </c>
      <c r="I33" s="37">
        <v>11433</v>
      </c>
      <c r="J33" s="37">
        <v>12602.615196000001</v>
      </c>
      <c r="K33" s="38">
        <f>(J33-F33)/F33*100</f>
        <v>61.241238433981579</v>
      </c>
      <c r="L33" s="187"/>
      <c r="M33" s="215"/>
      <c r="N33" s="215"/>
      <c r="O33" s="215"/>
      <c r="P33" s="215"/>
    </row>
    <row r="34" spans="1:20" x14ac:dyDescent="0.2">
      <c r="A34" s="188" t="s">
        <v>151</v>
      </c>
      <c r="B34" s="189">
        <v>196</v>
      </c>
      <c r="C34" s="190">
        <v>164</v>
      </c>
      <c r="D34" s="189">
        <v>151</v>
      </c>
      <c r="E34" s="189">
        <v>154</v>
      </c>
      <c r="F34" s="191">
        <v>115</v>
      </c>
      <c r="G34" s="191">
        <v>146</v>
      </c>
      <c r="H34" s="191">
        <v>149</v>
      </c>
      <c r="I34" s="191">
        <v>163</v>
      </c>
      <c r="J34" s="191">
        <v>189.706243</v>
      </c>
      <c r="K34" s="192">
        <f t="shared" ref="K34:K53" si="0">(J34-F34)/F34*100</f>
        <v>64.961950434782608</v>
      </c>
      <c r="L34" s="193"/>
      <c r="M34" s="216"/>
      <c r="N34" s="215"/>
      <c r="O34" s="215"/>
      <c r="P34" s="215"/>
      <c r="T34" s="194"/>
    </row>
    <row r="35" spans="1:20" x14ac:dyDescent="0.2">
      <c r="A35" s="35" t="s">
        <v>131</v>
      </c>
      <c r="B35" s="36">
        <v>1898</v>
      </c>
      <c r="C35" s="186">
        <v>1652</v>
      </c>
      <c r="D35" s="36">
        <v>1855</v>
      </c>
      <c r="E35" s="36">
        <v>2330</v>
      </c>
      <c r="F35" s="37">
        <v>1323</v>
      </c>
      <c r="G35" s="37">
        <v>1653</v>
      </c>
      <c r="H35" s="37">
        <v>1745</v>
      </c>
      <c r="I35" s="37">
        <v>1525</v>
      </c>
      <c r="J35" s="37">
        <v>1868.203252</v>
      </c>
      <c r="K35" s="38">
        <f t="shared" si="0"/>
        <v>41.209618442932729</v>
      </c>
      <c r="L35" s="195"/>
      <c r="M35" s="217"/>
      <c r="N35" s="218"/>
      <c r="O35" s="218"/>
      <c r="P35" s="218"/>
      <c r="T35" s="194"/>
    </row>
    <row r="36" spans="1:20" x14ac:dyDescent="0.2">
      <c r="A36" s="188" t="s">
        <v>135</v>
      </c>
      <c r="B36" s="189">
        <v>32865</v>
      </c>
      <c r="C36" s="190">
        <v>30576</v>
      </c>
      <c r="D36" s="189">
        <v>32747</v>
      </c>
      <c r="E36" s="189">
        <v>30000</v>
      </c>
      <c r="F36" s="191">
        <v>23888</v>
      </c>
      <c r="G36" s="191">
        <v>28156</v>
      </c>
      <c r="H36" s="191">
        <v>31978</v>
      </c>
      <c r="I36" s="191">
        <v>31044</v>
      </c>
      <c r="J36" s="191">
        <v>35042.797314000003</v>
      </c>
      <c r="K36" s="192">
        <f t="shared" si="0"/>
        <v>46.696237918620241</v>
      </c>
      <c r="L36" s="193"/>
      <c r="M36" s="216"/>
      <c r="N36" s="215"/>
      <c r="O36" s="215"/>
      <c r="P36" s="215"/>
    </row>
    <row r="37" spans="1:20" x14ac:dyDescent="0.2">
      <c r="A37" s="35" t="s">
        <v>152</v>
      </c>
      <c r="B37" s="36">
        <v>2330</v>
      </c>
      <c r="C37" s="186">
        <v>2220</v>
      </c>
      <c r="D37" s="36">
        <v>2324</v>
      </c>
      <c r="E37" s="36">
        <v>2170</v>
      </c>
      <c r="F37" s="37">
        <v>1766</v>
      </c>
      <c r="G37" s="37">
        <v>2104</v>
      </c>
      <c r="H37" s="37">
        <v>2333</v>
      </c>
      <c r="I37" s="37">
        <v>2412</v>
      </c>
      <c r="J37" s="37">
        <v>2612.2564010000001</v>
      </c>
      <c r="K37" s="38">
        <f t="shared" si="0"/>
        <v>47.919388505096265</v>
      </c>
      <c r="L37" s="193"/>
      <c r="M37" s="216"/>
      <c r="N37" s="215"/>
      <c r="O37" s="215"/>
      <c r="P37" s="215"/>
    </row>
    <row r="38" spans="1:20" x14ac:dyDescent="0.2">
      <c r="A38" s="188" t="s">
        <v>139</v>
      </c>
      <c r="B38" s="189">
        <v>16620</v>
      </c>
      <c r="C38" s="190">
        <v>15751</v>
      </c>
      <c r="D38" s="189">
        <v>16915</v>
      </c>
      <c r="E38" s="189">
        <v>15275</v>
      </c>
      <c r="F38" s="191">
        <v>12262</v>
      </c>
      <c r="G38" s="191">
        <v>15365</v>
      </c>
      <c r="H38" s="191">
        <v>16911</v>
      </c>
      <c r="I38" s="191">
        <v>16030</v>
      </c>
      <c r="J38" s="191">
        <v>18064.434805000001</v>
      </c>
      <c r="K38" s="192">
        <f t="shared" si="0"/>
        <v>47.320459998368953</v>
      </c>
      <c r="L38" s="193"/>
      <c r="M38" s="216"/>
      <c r="N38" s="215"/>
      <c r="O38" s="215"/>
      <c r="P38" s="215"/>
    </row>
    <row r="39" spans="1:20" x14ac:dyDescent="0.2">
      <c r="A39" s="35" t="s">
        <v>153</v>
      </c>
      <c r="B39" s="36">
        <v>3736</v>
      </c>
      <c r="C39" s="186">
        <v>3339</v>
      </c>
      <c r="D39" s="36">
        <v>4771</v>
      </c>
      <c r="E39" s="36">
        <v>3613</v>
      </c>
      <c r="F39" s="37">
        <v>2715</v>
      </c>
      <c r="G39" s="37">
        <v>3745</v>
      </c>
      <c r="H39" s="37">
        <v>4195</v>
      </c>
      <c r="I39" s="37">
        <v>3315</v>
      </c>
      <c r="J39" s="37">
        <v>4762.9335099999998</v>
      </c>
      <c r="K39" s="38">
        <f t="shared" si="0"/>
        <v>75.43033186003683</v>
      </c>
      <c r="L39" s="193"/>
      <c r="M39" s="216"/>
      <c r="N39" s="215"/>
      <c r="O39" s="215"/>
      <c r="P39" s="215"/>
    </row>
    <row r="40" spans="1:20" x14ac:dyDescent="0.2">
      <c r="A40" s="188" t="s">
        <v>142</v>
      </c>
      <c r="B40" s="189">
        <v>17067</v>
      </c>
      <c r="C40" s="190">
        <v>16175</v>
      </c>
      <c r="D40" s="189">
        <v>17257</v>
      </c>
      <c r="E40" s="189">
        <v>15685</v>
      </c>
      <c r="F40" s="191">
        <v>12752</v>
      </c>
      <c r="G40" s="191">
        <v>15708</v>
      </c>
      <c r="H40" s="191">
        <v>17003</v>
      </c>
      <c r="I40" s="191">
        <v>16642</v>
      </c>
      <c r="J40" s="191">
        <v>18720.829430000002</v>
      </c>
      <c r="K40" s="192">
        <f t="shared" si="0"/>
        <v>46.807006195106666</v>
      </c>
      <c r="L40" s="193"/>
      <c r="M40" s="216"/>
      <c r="N40" s="215"/>
      <c r="O40" s="215"/>
      <c r="P40" s="215"/>
    </row>
    <row r="41" spans="1:20" x14ac:dyDescent="0.2">
      <c r="A41" s="35" t="s">
        <v>144</v>
      </c>
      <c r="B41" s="36">
        <v>11448</v>
      </c>
      <c r="C41" s="186">
        <v>10677</v>
      </c>
      <c r="D41" s="36">
        <v>11062</v>
      </c>
      <c r="E41" s="36">
        <v>9905</v>
      </c>
      <c r="F41" s="37">
        <v>8003</v>
      </c>
      <c r="G41" s="37">
        <v>10779</v>
      </c>
      <c r="H41" s="37">
        <v>11884</v>
      </c>
      <c r="I41" s="37">
        <v>11025</v>
      </c>
      <c r="J41" s="37">
        <v>12696.991287999999</v>
      </c>
      <c r="K41" s="38">
        <f t="shared" si="0"/>
        <v>58.652896263901035</v>
      </c>
      <c r="L41" s="193"/>
      <c r="M41" s="216"/>
      <c r="N41" s="215"/>
      <c r="O41" s="215"/>
      <c r="P41" s="215"/>
    </row>
    <row r="42" spans="1:20" x14ac:dyDescent="0.2">
      <c r="A42" s="188" t="s">
        <v>138</v>
      </c>
      <c r="B42" s="189">
        <v>1128</v>
      </c>
      <c r="C42" s="190">
        <v>1044</v>
      </c>
      <c r="D42" s="189">
        <v>1072</v>
      </c>
      <c r="E42" s="189">
        <v>1034</v>
      </c>
      <c r="F42" s="191">
        <v>788</v>
      </c>
      <c r="G42" s="191">
        <v>960</v>
      </c>
      <c r="H42" s="191">
        <v>980</v>
      </c>
      <c r="I42" s="191">
        <v>1017</v>
      </c>
      <c r="J42" s="191">
        <v>1203.158394</v>
      </c>
      <c r="K42" s="192">
        <f t="shared" si="0"/>
        <v>52.685075380710664</v>
      </c>
      <c r="L42" s="193"/>
      <c r="M42" s="216"/>
      <c r="N42" s="215"/>
      <c r="O42" s="215"/>
      <c r="P42" s="215"/>
    </row>
    <row r="43" spans="1:20" x14ac:dyDescent="0.2">
      <c r="A43" s="35" t="s">
        <v>143</v>
      </c>
      <c r="B43" s="36">
        <v>3055</v>
      </c>
      <c r="C43" s="186">
        <v>2997</v>
      </c>
      <c r="D43" s="36">
        <v>3100</v>
      </c>
      <c r="E43" s="36">
        <v>2757</v>
      </c>
      <c r="F43" s="37">
        <v>2230</v>
      </c>
      <c r="G43" s="37">
        <v>2946</v>
      </c>
      <c r="H43" s="37">
        <v>2876</v>
      </c>
      <c r="I43" s="37">
        <v>2849</v>
      </c>
      <c r="J43" s="37">
        <v>3161.5149940000001</v>
      </c>
      <c r="K43" s="38">
        <f t="shared" si="0"/>
        <v>41.771972825112115</v>
      </c>
      <c r="L43" s="195"/>
      <c r="M43" s="217"/>
      <c r="N43" s="218"/>
      <c r="O43" s="218"/>
      <c r="P43" s="218"/>
    </row>
    <row r="44" spans="1:20" x14ac:dyDescent="0.2">
      <c r="A44" s="188" t="s">
        <v>146</v>
      </c>
      <c r="B44" s="189">
        <v>7593</v>
      </c>
      <c r="C44" s="190">
        <v>6378</v>
      </c>
      <c r="D44" s="189">
        <v>7064</v>
      </c>
      <c r="E44" s="189">
        <v>6461</v>
      </c>
      <c r="F44" s="191">
        <v>5397</v>
      </c>
      <c r="G44" s="191">
        <v>6266</v>
      </c>
      <c r="H44" s="191">
        <v>6800</v>
      </c>
      <c r="I44" s="191">
        <v>7262</v>
      </c>
      <c r="J44" s="191">
        <v>6792.6363730000003</v>
      </c>
      <c r="K44" s="192">
        <f t="shared" si="0"/>
        <v>25.859484398740047</v>
      </c>
      <c r="L44" s="193"/>
      <c r="M44" s="216"/>
      <c r="N44" s="215"/>
      <c r="O44" s="215"/>
      <c r="P44" s="215"/>
    </row>
    <row r="45" spans="1:20" x14ac:dyDescent="0.2">
      <c r="A45" s="35" t="s">
        <v>147</v>
      </c>
      <c r="B45" s="36">
        <v>2213</v>
      </c>
      <c r="C45" s="186">
        <v>2058</v>
      </c>
      <c r="D45" s="36">
        <v>2235</v>
      </c>
      <c r="E45" s="36">
        <v>2059</v>
      </c>
      <c r="F45" s="37">
        <v>1602</v>
      </c>
      <c r="G45" s="37">
        <v>2090</v>
      </c>
      <c r="H45" s="37">
        <v>2419</v>
      </c>
      <c r="I45" s="37">
        <v>2315</v>
      </c>
      <c r="J45" s="37">
        <v>2366.9265420000002</v>
      </c>
      <c r="K45" s="38">
        <f>(J45-F45)/F45*100</f>
        <v>47.748223595505628</v>
      </c>
      <c r="L45" s="193"/>
      <c r="M45" s="216"/>
      <c r="N45" s="215"/>
      <c r="O45" s="215"/>
      <c r="P45" s="215"/>
    </row>
    <row r="46" spans="1:20" x14ac:dyDescent="0.2">
      <c r="A46" s="188" t="s">
        <v>148</v>
      </c>
      <c r="B46" s="189">
        <v>169</v>
      </c>
      <c r="C46" s="190">
        <v>172</v>
      </c>
      <c r="D46" s="189">
        <v>247</v>
      </c>
      <c r="E46" s="189">
        <v>253</v>
      </c>
      <c r="F46" s="191">
        <v>185</v>
      </c>
      <c r="G46" s="191">
        <v>229</v>
      </c>
      <c r="H46" s="191">
        <v>284</v>
      </c>
      <c r="I46" s="191">
        <v>283</v>
      </c>
      <c r="J46" s="191">
        <v>314.49292500000001</v>
      </c>
      <c r="K46" s="192">
        <f t="shared" si="0"/>
        <v>69.996175675675687</v>
      </c>
      <c r="L46" s="193"/>
      <c r="M46" s="216"/>
      <c r="N46" s="215"/>
      <c r="O46" s="215"/>
      <c r="P46" s="215"/>
    </row>
    <row r="47" spans="1:20" x14ac:dyDescent="0.2">
      <c r="A47" s="35" t="s">
        <v>145</v>
      </c>
      <c r="B47" s="36">
        <v>3139</v>
      </c>
      <c r="C47" s="186">
        <v>2972</v>
      </c>
      <c r="D47" s="36">
        <v>3278</v>
      </c>
      <c r="E47" s="36">
        <v>2992</v>
      </c>
      <c r="F47" s="37">
        <v>2502</v>
      </c>
      <c r="G47" s="37">
        <v>2886</v>
      </c>
      <c r="H47" s="37">
        <v>3172</v>
      </c>
      <c r="I47" s="37">
        <v>3119</v>
      </c>
      <c r="J47" s="37">
        <v>3312.8929389999998</v>
      </c>
      <c r="K47" s="38">
        <f t="shared" si="0"/>
        <v>32.409789728217419</v>
      </c>
      <c r="L47" s="193"/>
      <c r="M47" s="216"/>
      <c r="N47" s="215"/>
      <c r="O47" s="215"/>
      <c r="P47" s="215"/>
    </row>
    <row r="48" spans="1:20" x14ac:dyDescent="0.2">
      <c r="A48" s="188" t="s">
        <v>136</v>
      </c>
      <c r="B48" s="189">
        <v>2271</v>
      </c>
      <c r="C48" s="190">
        <v>2256</v>
      </c>
      <c r="D48" s="189">
        <v>2336</v>
      </c>
      <c r="E48" s="189">
        <v>2007</v>
      </c>
      <c r="F48" s="191">
        <v>1749</v>
      </c>
      <c r="G48" s="191">
        <v>2134</v>
      </c>
      <c r="H48" s="191">
        <v>2227</v>
      </c>
      <c r="I48" s="191">
        <v>1941</v>
      </c>
      <c r="J48" s="191">
        <v>2135.4384759999998</v>
      </c>
      <c r="K48" s="192">
        <f t="shared" si="0"/>
        <v>22.094824242424231</v>
      </c>
      <c r="L48" s="193"/>
      <c r="M48" s="216"/>
      <c r="N48" s="215"/>
      <c r="O48" s="215"/>
      <c r="P48" s="215"/>
    </row>
    <row r="49" spans="1:19" x14ac:dyDescent="0.2">
      <c r="A49" s="35" t="s">
        <v>149</v>
      </c>
      <c r="B49" s="36">
        <v>982</v>
      </c>
      <c r="C49" s="186">
        <v>795</v>
      </c>
      <c r="D49" s="36">
        <v>761</v>
      </c>
      <c r="E49" s="36">
        <v>724</v>
      </c>
      <c r="F49" s="37">
        <v>443</v>
      </c>
      <c r="G49" s="37">
        <v>945</v>
      </c>
      <c r="H49" s="37">
        <v>1182</v>
      </c>
      <c r="I49" s="37">
        <v>788</v>
      </c>
      <c r="J49" s="37">
        <v>673.43795399999999</v>
      </c>
      <c r="K49" s="38">
        <f t="shared" si="0"/>
        <v>52.017596839729116</v>
      </c>
      <c r="L49" s="193"/>
      <c r="M49" s="216"/>
      <c r="N49" s="215"/>
      <c r="O49" s="215"/>
      <c r="P49" s="215"/>
    </row>
    <row r="50" spans="1:19" x14ac:dyDescent="0.2">
      <c r="A50" s="188" t="s">
        <v>141</v>
      </c>
      <c r="B50" s="189">
        <v>111</v>
      </c>
      <c r="C50" s="190">
        <v>106</v>
      </c>
      <c r="D50" s="189">
        <v>142</v>
      </c>
      <c r="E50" s="189">
        <v>107</v>
      </c>
      <c r="F50" s="191">
        <v>92</v>
      </c>
      <c r="G50" s="191">
        <v>93</v>
      </c>
      <c r="H50" s="191">
        <v>110</v>
      </c>
      <c r="I50" s="191">
        <v>109</v>
      </c>
      <c r="J50" s="191">
        <v>158.45430899999999</v>
      </c>
      <c r="K50" s="192">
        <f t="shared" si="0"/>
        <v>72.23294456521738</v>
      </c>
      <c r="L50" s="193"/>
      <c r="M50" s="216"/>
      <c r="N50" s="215"/>
      <c r="O50" s="215"/>
      <c r="P50" s="215"/>
    </row>
    <row r="51" spans="1:19" x14ac:dyDescent="0.2">
      <c r="A51" s="35" t="s">
        <v>133</v>
      </c>
      <c r="B51" s="36">
        <v>2317</v>
      </c>
      <c r="C51" s="186">
        <v>2548</v>
      </c>
      <c r="D51" s="36">
        <v>2479</v>
      </c>
      <c r="E51" s="36">
        <v>2232</v>
      </c>
      <c r="F51" s="37">
        <v>1672</v>
      </c>
      <c r="G51" s="37">
        <v>1612</v>
      </c>
      <c r="H51" s="37">
        <v>1680</v>
      </c>
      <c r="I51" s="37">
        <v>2004</v>
      </c>
      <c r="J51" s="37">
        <v>2540.8219089999998</v>
      </c>
      <c r="K51" s="38">
        <f t="shared" si="0"/>
        <v>51.963032834928214</v>
      </c>
      <c r="L51" s="193"/>
      <c r="M51" s="216"/>
      <c r="N51" s="215"/>
      <c r="O51" s="215"/>
      <c r="P51" s="215"/>
    </row>
    <row r="52" spans="1:19" x14ac:dyDescent="0.2">
      <c r="A52" s="188" t="s">
        <v>140</v>
      </c>
      <c r="B52" s="189">
        <v>1606</v>
      </c>
      <c r="C52" s="190">
        <v>1445</v>
      </c>
      <c r="D52" s="189">
        <v>1555</v>
      </c>
      <c r="E52" s="189">
        <v>1188</v>
      </c>
      <c r="F52" s="191">
        <v>534</v>
      </c>
      <c r="G52" s="191">
        <v>747</v>
      </c>
      <c r="H52" s="191">
        <v>892</v>
      </c>
      <c r="I52" s="191">
        <v>1183</v>
      </c>
      <c r="J52" s="191">
        <v>1451.963379</v>
      </c>
      <c r="K52" s="192">
        <f t="shared" si="0"/>
        <v>171.90325449438203</v>
      </c>
      <c r="L52" s="193"/>
      <c r="M52" s="216"/>
      <c r="N52" s="215"/>
      <c r="O52" s="215"/>
      <c r="P52" s="215"/>
    </row>
    <row r="53" spans="1:19" x14ac:dyDescent="0.2">
      <c r="A53" s="35" t="s">
        <v>67</v>
      </c>
      <c r="B53" s="36">
        <v>1065</v>
      </c>
      <c r="C53" s="186">
        <v>1073</v>
      </c>
      <c r="D53" s="36">
        <v>1244</v>
      </c>
      <c r="E53" s="36">
        <v>1028</v>
      </c>
      <c r="F53" s="37">
        <v>827</v>
      </c>
      <c r="G53" s="37">
        <v>1094</v>
      </c>
      <c r="H53" s="37">
        <v>1315</v>
      </c>
      <c r="I53" s="37">
        <v>1437</v>
      </c>
      <c r="J53" s="37">
        <v>1527.7343490000001</v>
      </c>
      <c r="K53" s="38">
        <f t="shared" si="0"/>
        <v>84.732085731559863</v>
      </c>
      <c r="L53" s="193"/>
      <c r="M53" s="216"/>
      <c r="N53" s="215"/>
      <c r="O53" s="215"/>
      <c r="P53" s="215"/>
    </row>
    <row r="54" spans="1:19" s="172" customFormat="1" x14ac:dyDescent="0.2">
      <c r="A54" s="196" t="s">
        <v>107</v>
      </c>
      <c r="B54" s="197">
        <v>124080</v>
      </c>
      <c r="C54" s="198">
        <v>115644</v>
      </c>
      <c r="D54" s="197">
        <v>124381</v>
      </c>
      <c r="E54" s="197">
        <v>112719</v>
      </c>
      <c r="F54" s="199">
        <v>88660</v>
      </c>
      <c r="G54" s="199">
        <v>110027</v>
      </c>
      <c r="H54" s="199">
        <v>122154</v>
      </c>
      <c r="I54" s="199">
        <v>117899</v>
      </c>
      <c r="J54" s="199">
        <v>132200.23998199997</v>
      </c>
      <c r="K54" s="200">
        <f>(J54-F54)/F54*100</f>
        <v>49.109226237311042</v>
      </c>
      <c r="L54" s="195"/>
      <c r="M54" s="217"/>
      <c r="N54" s="218"/>
      <c r="O54" s="218"/>
      <c r="P54" s="218"/>
      <c r="Q54" s="211"/>
      <c r="R54" s="211"/>
      <c r="S54" s="203"/>
    </row>
    <row r="55" spans="1:19" x14ac:dyDescent="0.2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</row>
    <row r="56" spans="1:19" x14ac:dyDescent="0.2">
      <c r="A56" s="177"/>
      <c r="B56" s="177"/>
      <c r="C56" s="177"/>
      <c r="D56" s="177"/>
      <c r="E56" s="177"/>
      <c r="F56" s="177"/>
      <c r="G56" s="177"/>
      <c r="H56" s="177"/>
      <c r="I56" s="174"/>
      <c r="J56" s="177"/>
    </row>
  </sheetData>
  <mergeCells count="3">
    <mergeCell ref="B1:I1"/>
    <mergeCell ref="B2:I2"/>
    <mergeCell ref="B3:I3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Fonte dati</vt:lpstr>
      <vt:lpstr>Import_Ita_Abr</vt:lpstr>
      <vt:lpstr>Import_reg</vt:lpstr>
      <vt:lpstr>Imp_exp_settore</vt:lpstr>
      <vt:lpstr>Export_Ita_Abr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Luca 72</cp:lastModifiedBy>
  <dcterms:created xsi:type="dcterms:W3CDTF">2021-10-29T11:16:07Z</dcterms:created>
  <dcterms:modified xsi:type="dcterms:W3CDTF">2021-10-29T14:32:01Z</dcterms:modified>
</cp:coreProperties>
</file>