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Fonte dati" sheetId="6" r:id="rId1"/>
    <sheet name="Import-Reg-Abr-Ita" sheetId="2" r:id="rId2"/>
    <sheet name="Export-Reg-Abr-Ita" sheetId="3" r:id="rId3"/>
    <sheet name="Imp_exp_x_Ateco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5" l="1"/>
  <c r="X31" i="5"/>
  <c r="W31" i="5"/>
  <c r="V31" i="5"/>
  <c r="U31" i="5"/>
  <c r="Y30" i="5"/>
  <c r="X30" i="5"/>
  <c r="W30" i="5"/>
  <c r="V30" i="5"/>
  <c r="U30" i="5"/>
  <c r="Y29" i="5"/>
  <c r="X29" i="5"/>
  <c r="W29" i="5"/>
  <c r="V29" i="5"/>
  <c r="U29" i="5"/>
  <c r="Y28" i="5"/>
  <c r="X28" i="5"/>
  <c r="W28" i="5"/>
  <c r="V28" i="5"/>
  <c r="U28" i="5"/>
  <c r="Y27" i="5"/>
  <c r="X27" i="5"/>
  <c r="W27" i="5"/>
  <c r="V27" i="5"/>
  <c r="U27" i="5"/>
  <c r="Y26" i="5"/>
  <c r="X26" i="5"/>
  <c r="W26" i="5"/>
  <c r="V26" i="5"/>
  <c r="U26" i="5"/>
  <c r="Y25" i="5"/>
  <c r="X25" i="5"/>
  <c r="W25" i="5"/>
  <c r="V25" i="5"/>
  <c r="U25" i="5"/>
  <c r="Y24" i="5"/>
  <c r="X24" i="5"/>
  <c r="W24" i="5"/>
  <c r="V24" i="5"/>
  <c r="U24" i="5"/>
  <c r="Y23" i="5"/>
  <c r="X23" i="5"/>
  <c r="W23" i="5"/>
  <c r="V23" i="5"/>
  <c r="U23" i="5"/>
  <c r="Y22" i="5"/>
  <c r="X22" i="5"/>
  <c r="W22" i="5"/>
  <c r="V22" i="5"/>
  <c r="U22" i="5"/>
  <c r="Y16" i="5"/>
  <c r="X16" i="5"/>
  <c r="W16" i="5"/>
  <c r="V16" i="5"/>
  <c r="U16" i="5"/>
  <c r="Y15" i="5"/>
  <c r="X15" i="5"/>
  <c r="W15" i="5"/>
  <c r="V15" i="5"/>
  <c r="U15" i="5"/>
  <c r="Y14" i="5"/>
  <c r="X14" i="5"/>
  <c r="W14" i="5"/>
  <c r="V14" i="5"/>
  <c r="U14" i="5"/>
  <c r="Y13" i="5"/>
  <c r="X13" i="5"/>
  <c r="W13" i="5"/>
  <c r="V13" i="5"/>
  <c r="U13" i="5"/>
  <c r="Y12" i="5"/>
  <c r="X12" i="5"/>
  <c r="W12" i="5"/>
  <c r="V12" i="5"/>
  <c r="U12" i="5"/>
  <c r="Y11" i="5"/>
  <c r="X11" i="5"/>
  <c r="W11" i="5"/>
  <c r="V11" i="5"/>
  <c r="U11" i="5"/>
  <c r="Y10" i="5"/>
  <c r="X10" i="5"/>
  <c r="W10" i="5"/>
  <c r="V10" i="5"/>
  <c r="U10" i="5"/>
  <c r="Y9" i="5"/>
  <c r="X9" i="5"/>
  <c r="W9" i="5"/>
  <c r="V9" i="5"/>
  <c r="U9" i="5"/>
  <c r="Y8" i="5"/>
  <c r="X8" i="5"/>
  <c r="W8" i="5"/>
  <c r="V8" i="5"/>
  <c r="U8" i="5"/>
  <c r="Y7" i="5"/>
  <c r="X7" i="5"/>
  <c r="W7" i="5"/>
  <c r="V7" i="5"/>
  <c r="U7" i="5"/>
  <c r="E92" i="3"/>
  <c r="C91" i="3"/>
  <c r="E90" i="3"/>
  <c r="E88" i="3"/>
  <c r="C87" i="3"/>
  <c r="E86" i="3"/>
  <c r="E84" i="3"/>
  <c r="C83" i="3"/>
  <c r="E82" i="3"/>
  <c r="E80" i="3"/>
  <c r="C79" i="3"/>
  <c r="E78" i="3"/>
  <c r="E76" i="3"/>
  <c r="E74" i="3"/>
  <c r="L65" i="3"/>
  <c r="F93" i="3" s="1"/>
  <c r="K65" i="3"/>
  <c r="E93" i="3" s="1"/>
  <c r="J65" i="3"/>
  <c r="D93" i="3" s="1"/>
  <c r="I65" i="3"/>
  <c r="C93" i="3" s="1"/>
  <c r="H65" i="3"/>
  <c r="B93" i="3" s="1"/>
  <c r="G65" i="3"/>
  <c r="F65" i="3"/>
  <c r="E65" i="3"/>
  <c r="D65" i="3"/>
  <c r="C65" i="3"/>
  <c r="B65" i="3"/>
  <c r="L64" i="3"/>
  <c r="F92" i="3" s="1"/>
  <c r="K64" i="3"/>
  <c r="J64" i="3"/>
  <c r="D92" i="3" s="1"/>
  <c r="I64" i="3"/>
  <c r="C92" i="3" s="1"/>
  <c r="H64" i="3"/>
  <c r="B92" i="3" s="1"/>
  <c r="G64" i="3"/>
  <c r="F64" i="3"/>
  <c r="E64" i="3"/>
  <c r="D64" i="3"/>
  <c r="C64" i="3"/>
  <c r="B64" i="3"/>
  <c r="L63" i="3"/>
  <c r="F91" i="3" s="1"/>
  <c r="K63" i="3"/>
  <c r="E91" i="3" s="1"/>
  <c r="J63" i="3"/>
  <c r="D91" i="3" s="1"/>
  <c r="I63" i="3"/>
  <c r="H63" i="3"/>
  <c r="B91" i="3" s="1"/>
  <c r="G63" i="3"/>
  <c r="F63" i="3"/>
  <c r="E63" i="3"/>
  <c r="D63" i="3"/>
  <c r="C63" i="3"/>
  <c r="B63" i="3"/>
  <c r="L62" i="3"/>
  <c r="F90" i="3" s="1"/>
  <c r="K62" i="3"/>
  <c r="J62" i="3"/>
  <c r="D90" i="3" s="1"/>
  <c r="I62" i="3"/>
  <c r="C90" i="3" s="1"/>
  <c r="H62" i="3"/>
  <c r="B90" i="3" s="1"/>
  <c r="G62" i="3"/>
  <c r="F62" i="3"/>
  <c r="E62" i="3"/>
  <c r="D62" i="3"/>
  <c r="C62" i="3"/>
  <c r="B62" i="3"/>
  <c r="L61" i="3"/>
  <c r="F89" i="3" s="1"/>
  <c r="K61" i="3"/>
  <c r="E89" i="3" s="1"/>
  <c r="J61" i="3"/>
  <c r="D89" i="3" s="1"/>
  <c r="I61" i="3"/>
  <c r="C89" i="3" s="1"/>
  <c r="H61" i="3"/>
  <c r="B89" i="3" s="1"/>
  <c r="G61" i="3"/>
  <c r="F61" i="3"/>
  <c r="E61" i="3"/>
  <c r="D61" i="3"/>
  <c r="C61" i="3"/>
  <c r="B61" i="3"/>
  <c r="L60" i="3"/>
  <c r="F88" i="3" s="1"/>
  <c r="K60" i="3"/>
  <c r="J60" i="3"/>
  <c r="D88" i="3" s="1"/>
  <c r="I60" i="3"/>
  <c r="C88" i="3" s="1"/>
  <c r="H60" i="3"/>
  <c r="B88" i="3" s="1"/>
  <c r="G60" i="3"/>
  <c r="F60" i="3"/>
  <c r="E60" i="3"/>
  <c r="D60" i="3"/>
  <c r="C60" i="3"/>
  <c r="B60" i="3"/>
  <c r="L59" i="3"/>
  <c r="F87" i="3" s="1"/>
  <c r="K59" i="3"/>
  <c r="E87" i="3" s="1"/>
  <c r="J59" i="3"/>
  <c r="D87" i="3" s="1"/>
  <c r="I59" i="3"/>
  <c r="H59" i="3"/>
  <c r="B87" i="3" s="1"/>
  <c r="G59" i="3"/>
  <c r="F59" i="3"/>
  <c r="E59" i="3"/>
  <c r="D59" i="3"/>
  <c r="C59" i="3"/>
  <c r="B59" i="3"/>
  <c r="L58" i="3"/>
  <c r="F86" i="3" s="1"/>
  <c r="K58" i="3"/>
  <c r="J58" i="3"/>
  <c r="D86" i="3" s="1"/>
  <c r="I58" i="3"/>
  <c r="C86" i="3" s="1"/>
  <c r="H58" i="3"/>
  <c r="B86" i="3" s="1"/>
  <c r="G58" i="3"/>
  <c r="F58" i="3"/>
  <c r="E58" i="3"/>
  <c r="D58" i="3"/>
  <c r="C58" i="3"/>
  <c r="B58" i="3"/>
  <c r="L57" i="3"/>
  <c r="F85" i="3" s="1"/>
  <c r="K57" i="3"/>
  <c r="E85" i="3" s="1"/>
  <c r="J57" i="3"/>
  <c r="D85" i="3" s="1"/>
  <c r="I57" i="3"/>
  <c r="C85" i="3" s="1"/>
  <c r="H57" i="3"/>
  <c r="B85" i="3" s="1"/>
  <c r="G57" i="3"/>
  <c r="F57" i="3"/>
  <c r="E57" i="3"/>
  <c r="D57" i="3"/>
  <c r="C57" i="3"/>
  <c r="B57" i="3"/>
  <c r="L56" i="3"/>
  <c r="F84" i="3" s="1"/>
  <c r="K56" i="3"/>
  <c r="J56" i="3"/>
  <c r="D84" i="3" s="1"/>
  <c r="I56" i="3"/>
  <c r="C84" i="3" s="1"/>
  <c r="H56" i="3"/>
  <c r="B84" i="3" s="1"/>
  <c r="G56" i="3"/>
  <c r="F56" i="3"/>
  <c r="E56" i="3"/>
  <c r="D56" i="3"/>
  <c r="C56" i="3"/>
  <c r="B56" i="3"/>
  <c r="L55" i="3"/>
  <c r="F83" i="3" s="1"/>
  <c r="K55" i="3"/>
  <c r="E83" i="3" s="1"/>
  <c r="J55" i="3"/>
  <c r="D83" i="3" s="1"/>
  <c r="I55" i="3"/>
  <c r="H55" i="3"/>
  <c r="B83" i="3" s="1"/>
  <c r="G55" i="3"/>
  <c r="F55" i="3"/>
  <c r="E55" i="3"/>
  <c r="D55" i="3"/>
  <c r="C55" i="3"/>
  <c r="B55" i="3"/>
  <c r="L54" i="3"/>
  <c r="F82" i="3" s="1"/>
  <c r="K54" i="3"/>
  <c r="J54" i="3"/>
  <c r="D82" i="3" s="1"/>
  <c r="I54" i="3"/>
  <c r="C82" i="3" s="1"/>
  <c r="H54" i="3"/>
  <c r="B82" i="3" s="1"/>
  <c r="G54" i="3"/>
  <c r="F54" i="3"/>
  <c r="E54" i="3"/>
  <c r="D54" i="3"/>
  <c r="C54" i="3"/>
  <c r="B54" i="3"/>
  <c r="L53" i="3"/>
  <c r="F81" i="3" s="1"/>
  <c r="K53" i="3"/>
  <c r="E81" i="3" s="1"/>
  <c r="J53" i="3"/>
  <c r="D81" i="3" s="1"/>
  <c r="I53" i="3"/>
  <c r="C81" i="3" s="1"/>
  <c r="H53" i="3"/>
  <c r="B81" i="3" s="1"/>
  <c r="G53" i="3"/>
  <c r="F53" i="3"/>
  <c r="E53" i="3"/>
  <c r="D53" i="3"/>
  <c r="C53" i="3"/>
  <c r="B53" i="3"/>
  <c r="L52" i="3"/>
  <c r="F80" i="3" s="1"/>
  <c r="K52" i="3"/>
  <c r="J52" i="3"/>
  <c r="D80" i="3" s="1"/>
  <c r="I52" i="3"/>
  <c r="C80" i="3" s="1"/>
  <c r="H52" i="3"/>
  <c r="B80" i="3" s="1"/>
  <c r="G52" i="3"/>
  <c r="F52" i="3"/>
  <c r="E52" i="3"/>
  <c r="D52" i="3"/>
  <c r="C52" i="3"/>
  <c r="B52" i="3"/>
  <c r="L51" i="3"/>
  <c r="F79" i="3" s="1"/>
  <c r="K51" i="3"/>
  <c r="E79" i="3" s="1"/>
  <c r="J51" i="3"/>
  <c r="D79" i="3" s="1"/>
  <c r="I51" i="3"/>
  <c r="H51" i="3"/>
  <c r="B79" i="3" s="1"/>
  <c r="G51" i="3"/>
  <c r="F51" i="3"/>
  <c r="E51" i="3"/>
  <c r="D51" i="3"/>
  <c r="C51" i="3"/>
  <c r="B51" i="3"/>
  <c r="L50" i="3"/>
  <c r="F78" i="3" s="1"/>
  <c r="K50" i="3"/>
  <c r="J50" i="3"/>
  <c r="D78" i="3" s="1"/>
  <c r="I50" i="3"/>
  <c r="C78" i="3" s="1"/>
  <c r="H50" i="3"/>
  <c r="B78" i="3" s="1"/>
  <c r="G50" i="3"/>
  <c r="F50" i="3"/>
  <c r="E50" i="3"/>
  <c r="D50" i="3"/>
  <c r="C50" i="3"/>
  <c r="B50" i="3"/>
  <c r="L49" i="3"/>
  <c r="F77" i="3" s="1"/>
  <c r="K49" i="3"/>
  <c r="E77" i="3" s="1"/>
  <c r="J49" i="3"/>
  <c r="D77" i="3" s="1"/>
  <c r="I49" i="3"/>
  <c r="C77" i="3" s="1"/>
  <c r="H49" i="3"/>
  <c r="B77" i="3" s="1"/>
  <c r="G49" i="3"/>
  <c r="F49" i="3"/>
  <c r="E49" i="3"/>
  <c r="D49" i="3"/>
  <c r="C49" i="3"/>
  <c r="B49" i="3"/>
  <c r="L48" i="3"/>
  <c r="F76" i="3" s="1"/>
  <c r="K48" i="3"/>
  <c r="J48" i="3"/>
  <c r="D76" i="3" s="1"/>
  <c r="I48" i="3"/>
  <c r="C76" i="3" s="1"/>
  <c r="H48" i="3"/>
  <c r="B76" i="3" s="1"/>
  <c r="G48" i="3"/>
  <c r="F48" i="3"/>
  <c r="E48" i="3"/>
  <c r="D48" i="3"/>
  <c r="C48" i="3"/>
  <c r="B48" i="3"/>
  <c r="L47" i="3"/>
  <c r="F75" i="3" s="1"/>
  <c r="K47" i="3"/>
  <c r="E75" i="3" s="1"/>
  <c r="J47" i="3"/>
  <c r="D75" i="3" s="1"/>
  <c r="I47" i="3"/>
  <c r="C75" i="3" s="1"/>
  <c r="H47" i="3"/>
  <c r="B75" i="3" s="1"/>
  <c r="G47" i="3"/>
  <c r="F47" i="3"/>
  <c r="E47" i="3"/>
  <c r="D47" i="3"/>
  <c r="C47" i="3"/>
  <c r="B47" i="3"/>
  <c r="L46" i="3"/>
  <c r="F74" i="3" s="1"/>
  <c r="K46" i="3"/>
  <c r="J46" i="3"/>
  <c r="J66" i="3" s="1"/>
  <c r="D94" i="3" s="1"/>
  <c r="I46" i="3"/>
  <c r="C74" i="3" s="1"/>
  <c r="H46" i="3"/>
  <c r="B74" i="3" s="1"/>
  <c r="G46" i="3"/>
  <c r="F46" i="3"/>
  <c r="F66" i="3" s="1"/>
  <c r="E46" i="3"/>
  <c r="D46" i="3"/>
  <c r="C46" i="3"/>
  <c r="B46" i="3"/>
  <c r="B66" i="3" s="1"/>
  <c r="L45" i="3"/>
  <c r="L66" i="3" s="1"/>
  <c r="F94" i="3" s="1"/>
  <c r="K45" i="3"/>
  <c r="E73" i="3" s="1"/>
  <c r="J45" i="3"/>
  <c r="D73" i="3" s="1"/>
  <c r="I45" i="3"/>
  <c r="C73" i="3" s="1"/>
  <c r="H45" i="3"/>
  <c r="H66" i="3" s="1"/>
  <c r="B94" i="3" s="1"/>
  <c r="G45" i="3"/>
  <c r="G66" i="3" s="1"/>
  <c r="F45" i="3"/>
  <c r="E45" i="3"/>
  <c r="E66" i="3" s="1"/>
  <c r="D45" i="3"/>
  <c r="D66" i="3" s="1"/>
  <c r="C45" i="3"/>
  <c r="C66" i="3" s="1"/>
  <c r="B45" i="3"/>
  <c r="L70" i="2"/>
  <c r="K70" i="2"/>
  <c r="J70" i="2"/>
  <c r="I70" i="2"/>
  <c r="H70" i="2"/>
  <c r="G70" i="2"/>
  <c r="F70" i="2"/>
  <c r="E70" i="2"/>
  <c r="D70" i="2"/>
  <c r="C70" i="2"/>
  <c r="B70" i="2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F99" i="2" s="1"/>
  <c r="K67" i="2"/>
  <c r="E99" i="2" s="1"/>
  <c r="J67" i="2"/>
  <c r="D99" i="2" s="1"/>
  <c r="I67" i="2"/>
  <c r="C99" i="2" s="1"/>
  <c r="H67" i="2"/>
  <c r="B99" i="2" s="1"/>
  <c r="G67" i="2"/>
  <c r="F67" i="2"/>
  <c r="E67" i="2"/>
  <c r="D67" i="2"/>
  <c r="C67" i="2"/>
  <c r="B67" i="2"/>
  <c r="L66" i="2"/>
  <c r="F98" i="2" s="1"/>
  <c r="K66" i="2"/>
  <c r="E98" i="2" s="1"/>
  <c r="J66" i="2"/>
  <c r="D98" i="2" s="1"/>
  <c r="I66" i="2"/>
  <c r="C98" i="2" s="1"/>
  <c r="H66" i="2"/>
  <c r="B98" i="2" s="1"/>
  <c r="G66" i="2"/>
  <c r="F66" i="2"/>
  <c r="E66" i="2"/>
  <c r="D66" i="2"/>
  <c r="C66" i="2"/>
  <c r="B66" i="2"/>
  <c r="L65" i="2"/>
  <c r="F97" i="2" s="1"/>
  <c r="K65" i="2"/>
  <c r="E97" i="2" s="1"/>
  <c r="J65" i="2"/>
  <c r="D97" i="2" s="1"/>
  <c r="I65" i="2"/>
  <c r="C97" i="2" s="1"/>
  <c r="H65" i="2"/>
  <c r="B97" i="2" s="1"/>
  <c r="G65" i="2"/>
  <c r="F65" i="2"/>
  <c r="E65" i="2"/>
  <c r="D65" i="2"/>
  <c r="C65" i="2"/>
  <c r="B65" i="2"/>
  <c r="L64" i="2"/>
  <c r="F96" i="2" s="1"/>
  <c r="K64" i="2"/>
  <c r="E96" i="2" s="1"/>
  <c r="J64" i="2"/>
  <c r="D96" i="2" s="1"/>
  <c r="I64" i="2"/>
  <c r="C96" i="2" s="1"/>
  <c r="H64" i="2"/>
  <c r="B96" i="2" s="1"/>
  <c r="G64" i="2"/>
  <c r="F64" i="2"/>
  <c r="E64" i="2"/>
  <c r="D64" i="2"/>
  <c r="C64" i="2"/>
  <c r="B64" i="2"/>
  <c r="L63" i="2"/>
  <c r="F95" i="2" s="1"/>
  <c r="K63" i="2"/>
  <c r="E95" i="2" s="1"/>
  <c r="J63" i="2"/>
  <c r="D95" i="2" s="1"/>
  <c r="I63" i="2"/>
  <c r="C95" i="2" s="1"/>
  <c r="H63" i="2"/>
  <c r="B95" i="2" s="1"/>
  <c r="G63" i="2"/>
  <c r="F63" i="2"/>
  <c r="E63" i="2"/>
  <c r="D63" i="2"/>
  <c r="C63" i="2"/>
  <c r="B63" i="2"/>
  <c r="L62" i="2"/>
  <c r="F94" i="2" s="1"/>
  <c r="K62" i="2"/>
  <c r="E94" i="2" s="1"/>
  <c r="J62" i="2"/>
  <c r="D94" i="2" s="1"/>
  <c r="I62" i="2"/>
  <c r="C94" i="2" s="1"/>
  <c r="H62" i="2"/>
  <c r="B94" i="2" s="1"/>
  <c r="G62" i="2"/>
  <c r="F62" i="2"/>
  <c r="E62" i="2"/>
  <c r="D62" i="2"/>
  <c r="C62" i="2"/>
  <c r="B62" i="2"/>
  <c r="L61" i="2"/>
  <c r="F93" i="2" s="1"/>
  <c r="K61" i="2"/>
  <c r="E93" i="2" s="1"/>
  <c r="J61" i="2"/>
  <c r="D93" i="2" s="1"/>
  <c r="I61" i="2"/>
  <c r="C93" i="2" s="1"/>
  <c r="H61" i="2"/>
  <c r="B93" i="2" s="1"/>
  <c r="G61" i="2"/>
  <c r="F61" i="2"/>
  <c r="E61" i="2"/>
  <c r="D61" i="2"/>
  <c r="C61" i="2"/>
  <c r="B61" i="2"/>
  <c r="L60" i="2"/>
  <c r="F92" i="2" s="1"/>
  <c r="K60" i="2"/>
  <c r="E92" i="2" s="1"/>
  <c r="J60" i="2"/>
  <c r="D92" i="2" s="1"/>
  <c r="I60" i="2"/>
  <c r="C92" i="2" s="1"/>
  <c r="H60" i="2"/>
  <c r="B92" i="2" s="1"/>
  <c r="G60" i="2"/>
  <c r="F60" i="2"/>
  <c r="E60" i="2"/>
  <c r="D60" i="2"/>
  <c r="C60" i="2"/>
  <c r="B60" i="2"/>
  <c r="L59" i="2"/>
  <c r="F91" i="2" s="1"/>
  <c r="K59" i="2"/>
  <c r="E91" i="2" s="1"/>
  <c r="J59" i="2"/>
  <c r="D91" i="2" s="1"/>
  <c r="I59" i="2"/>
  <c r="C91" i="2" s="1"/>
  <c r="H59" i="2"/>
  <c r="B91" i="2" s="1"/>
  <c r="G59" i="2"/>
  <c r="F59" i="2"/>
  <c r="E59" i="2"/>
  <c r="D59" i="2"/>
  <c r="C59" i="2"/>
  <c r="B59" i="2"/>
  <c r="L58" i="2"/>
  <c r="F90" i="2" s="1"/>
  <c r="K58" i="2"/>
  <c r="E90" i="2" s="1"/>
  <c r="J58" i="2"/>
  <c r="D90" i="2" s="1"/>
  <c r="I58" i="2"/>
  <c r="C90" i="2" s="1"/>
  <c r="H58" i="2"/>
  <c r="B90" i="2" s="1"/>
  <c r="G58" i="2"/>
  <c r="F58" i="2"/>
  <c r="E58" i="2"/>
  <c r="D58" i="2"/>
  <c r="C58" i="2"/>
  <c r="B58" i="2"/>
  <c r="L57" i="2"/>
  <c r="F89" i="2" s="1"/>
  <c r="K57" i="2"/>
  <c r="E89" i="2" s="1"/>
  <c r="J57" i="2"/>
  <c r="D89" i="2" s="1"/>
  <c r="I57" i="2"/>
  <c r="C89" i="2" s="1"/>
  <c r="H57" i="2"/>
  <c r="B89" i="2" s="1"/>
  <c r="G57" i="2"/>
  <c r="F57" i="2"/>
  <c r="E57" i="2"/>
  <c r="D57" i="2"/>
  <c r="C57" i="2"/>
  <c r="B57" i="2"/>
  <c r="L56" i="2"/>
  <c r="F88" i="2" s="1"/>
  <c r="K56" i="2"/>
  <c r="E88" i="2" s="1"/>
  <c r="J56" i="2"/>
  <c r="D88" i="2" s="1"/>
  <c r="I56" i="2"/>
  <c r="C88" i="2" s="1"/>
  <c r="H56" i="2"/>
  <c r="B88" i="2" s="1"/>
  <c r="G56" i="2"/>
  <c r="F56" i="2"/>
  <c r="E56" i="2"/>
  <c r="D56" i="2"/>
  <c r="C56" i="2"/>
  <c r="B56" i="2"/>
  <c r="L55" i="2"/>
  <c r="F87" i="2" s="1"/>
  <c r="K55" i="2"/>
  <c r="E87" i="2" s="1"/>
  <c r="J55" i="2"/>
  <c r="D87" i="2" s="1"/>
  <c r="I55" i="2"/>
  <c r="C87" i="2" s="1"/>
  <c r="H55" i="2"/>
  <c r="B87" i="2" s="1"/>
  <c r="G55" i="2"/>
  <c r="F55" i="2"/>
  <c r="E55" i="2"/>
  <c r="D55" i="2"/>
  <c r="C55" i="2"/>
  <c r="B55" i="2"/>
  <c r="L54" i="2"/>
  <c r="F86" i="2" s="1"/>
  <c r="K54" i="2"/>
  <c r="E86" i="2" s="1"/>
  <c r="J54" i="2"/>
  <c r="D86" i="2" s="1"/>
  <c r="I54" i="2"/>
  <c r="C86" i="2" s="1"/>
  <c r="H54" i="2"/>
  <c r="B86" i="2" s="1"/>
  <c r="G54" i="2"/>
  <c r="F54" i="2"/>
  <c r="E54" i="2"/>
  <c r="D54" i="2"/>
  <c r="C54" i="2"/>
  <c r="B54" i="2"/>
  <c r="L53" i="2"/>
  <c r="F85" i="2" s="1"/>
  <c r="K53" i="2"/>
  <c r="E85" i="2" s="1"/>
  <c r="J53" i="2"/>
  <c r="D85" i="2" s="1"/>
  <c r="I53" i="2"/>
  <c r="C85" i="2" s="1"/>
  <c r="H53" i="2"/>
  <c r="B85" i="2" s="1"/>
  <c r="G53" i="2"/>
  <c r="F53" i="2"/>
  <c r="E53" i="2"/>
  <c r="D53" i="2"/>
  <c r="C53" i="2"/>
  <c r="B53" i="2"/>
  <c r="L52" i="2"/>
  <c r="F84" i="2" s="1"/>
  <c r="K52" i="2"/>
  <c r="E84" i="2" s="1"/>
  <c r="J52" i="2"/>
  <c r="D84" i="2" s="1"/>
  <c r="I52" i="2"/>
  <c r="C84" i="2" s="1"/>
  <c r="H52" i="2"/>
  <c r="B84" i="2" s="1"/>
  <c r="G52" i="2"/>
  <c r="F52" i="2"/>
  <c r="E52" i="2"/>
  <c r="D52" i="2"/>
  <c r="C52" i="2"/>
  <c r="B52" i="2"/>
  <c r="L51" i="2"/>
  <c r="F83" i="2" s="1"/>
  <c r="K51" i="2"/>
  <c r="E83" i="2" s="1"/>
  <c r="J51" i="2"/>
  <c r="D83" i="2" s="1"/>
  <c r="I51" i="2"/>
  <c r="C83" i="2" s="1"/>
  <c r="H51" i="2"/>
  <c r="B83" i="2" s="1"/>
  <c r="G51" i="2"/>
  <c r="F51" i="2"/>
  <c r="E51" i="2"/>
  <c r="D51" i="2"/>
  <c r="C51" i="2"/>
  <c r="B51" i="2"/>
  <c r="L50" i="2"/>
  <c r="F82" i="2" s="1"/>
  <c r="K50" i="2"/>
  <c r="E82" i="2" s="1"/>
  <c r="J50" i="2"/>
  <c r="D82" i="2" s="1"/>
  <c r="I50" i="2"/>
  <c r="C82" i="2" s="1"/>
  <c r="H50" i="2"/>
  <c r="B82" i="2" s="1"/>
  <c r="G50" i="2"/>
  <c r="F50" i="2"/>
  <c r="E50" i="2"/>
  <c r="D50" i="2"/>
  <c r="C50" i="2"/>
  <c r="B50" i="2"/>
  <c r="L49" i="2"/>
  <c r="F81" i="2" s="1"/>
  <c r="K49" i="2"/>
  <c r="E81" i="2" s="1"/>
  <c r="J49" i="2"/>
  <c r="D81" i="2" s="1"/>
  <c r="I49" i="2"/>
  <c r="C81" i="2" s="1"/>
  <c r="H49" i="2"/>
  <c r="B81" i="2" s="1"/>
  <c r="G49" i="2"/>
  <c r="F49" i="2"/>
  <c r="E49" i="2"/>
  <c r="D49" i="2"/>
  <c r="C49" i="2"/>
  <c r="B49" i="2"/>
  <c r="L48" i="2"/>
  <c r="F80" i="2" s="1"/>
  <c r="K48" i="2"/>
  <c r="E80" i="2" s="1"/>
  <c r="J48" i="2"/>
  <c r="D80" i="2" s="1"/>
  <c r="I48" i="2"/>
  <c r="C80" i="2" s="1"/>
  <c r="H48" i="2"/>
  <c r="B80" i="2" s="1"/>
  <c r="G48" i="2"/>
  <c r="F48" i="2"/>
  <c r="E48" i="2"/>
  <c r="D48" i="2"/>
  <c r="C48" i="2"/>
  <c r="B48" i="2"/>
  <c r="L47" i="2"/>
  <c r="F79" i="2" s="1"/>
  <c r="K47" i="2"/>
  <c r="E79" i="2" s="1"/>
  <c r="J47" i="2"/>
  <c r="D79" i="2" s="1"/>
  <c r="I47" i="2"/>
  <c r="C79" i="2" s="1"/>
  <c r="H47" i="2"/>
  <c r="B79" i="2" s="1"/>
  <c r="G47" i="2"/>
  <c r="F47" i="2"/>
  <c r="E47" i="2"/>
  <c r="D47" i="2"/>
  <c r="C47" i="2"/>
  <c r="B47" i="2"/>
  <c r="L46" i="2"/>
  <c r="F78" i="2" s="1"/>
  <c r="K46" i="2"/>
  <c r="E78" i="2" s="1"/>
  <c r="J46" i="2"/>
  <c r="J71" i="2" s="1"/>
  <c r="I46" i="2"/>
  <c r="C78" i="2" s="1"/>
  <c r="H46" i="2"/>
  <c r="B78" i="2" s="1"/>
  <c r="G46" i="2"/>
  <c r="G71" i="2" s="1"/>
  <c r="F46" i="2"/>
  <c r="F71" i="2" s="1"/>
  <c r="E46" i="2"/>
  <c r="E71" i="2" s="1"/>
  <c r="D46" i="2"/>
  <c r="D71" i="2" s="1"/>
  <c r="C46" i="2"/>
  <c r="C71" i="2" s="1"/>
  <c r="B46" i="2"/>
  <c r="B71" i="2" s="1"/>
  <c r="G80" i="2" l="1"/>
  <c r="G84" i="2"/>
  <c r="G88" i="2"/>
  <c r="G92" i="2"/>
  <c r="G96" i="2"/>
  <c r="G74" i="3"/>
  <c r="G78" i="3"/>
  <c r="G82" i="3"/>
  <c r="G86" i="3"/>
  <c r="G90" i="3"/>
  <c r="G79" i="2"/>
  <c r="G83" i="2"/>
  <c r="G87" i="2"/>
  <c r="G91" i="2"/>
  <c r="G95" i="2"/>
  <c r="G99" i="2"/>
  <c r="G94" i="3"/>
  <c r="G77" i="3"/>
  <c r="G81" i="3"/>
  <c r="G85" i="3"/>
  <c r="G89" i="3"/>
  <c r="G93" i="3"/>
  <c r="G78" i="2"/>
  <c r="G82" i="2"/>
  <c r="G86" i="2"/>
  <c r="G90" i="2"/>
  <c r="G94" i="2"/>
  <c r="G98" i="2"/>
  <c r="G76" i="3"/>
  <c r="G80" i="3"/>
  <c r="G84" i="3"/>
  <c r="G88" i="3"/>
  <c r="G92" i="3"/>
  <c r="G81" i="2"/>
  <c r="G85" i="2"/>
  <c r="G89" i="2"/>
  <c r="G93" i="2"/>
  <c r="G97" i="2"/>
  <c r="G75" i="3"/>
  <c r="G79" i="3"/>
  <c r="G83" i="3"/>
  <c r="G87" i="3"/>
  <c r="G91" i="3"/>
  <c r="K71" i="2"/>
  <c r="D78" i="2"/>
  <c r="I66" i="3"/>
  <c r="C94" i="3" s="1"/>
  <c r="B73" i="3"/>
  <c r="F73" i="3"/>
  <c r="G73" i="3" s="1"/>
  <c r="D74" i="3"/>
  <c r="H71" i="2"/>
  <c r="L71" i="2"/>
  <c r="I71" i="2"/>
  <c r="K66" i="3"/>
  <c r="E94" i="3" s="1"/>
</calcChain>
</file>

<file path=xl/sharedStrings.xml><?xml version="1.0" encoding="utf-8"?>
<sst xmlns="http://schemas.openxmlformats.org/spreadsheetml/2006/main" count="460" uniqueCount="155">
  <si>
    <t>Serie storica Import per Macro Ripartizione / Regione / Provincie</t>
  </si>
  <si>
    <r>
      <t xml:space="preserve">Mondo - </t>
    </r>
    <r>
      <rPr>
        <sz val="7.5"/>
        <color theme="1"/>
        <rFont val="Verdana"/>
        <family val="2"/>
      </rPr>
      <t xml:space="preserve">Periodo di riferimento: 2019-2021-Valori in Euro </t>
    </r>
  </si>
  <si>
    <t>TERRITORIO</t>
  </si>
  <si>
    <t>2019-1°T</t>
  </si>
  <si>
    <t>2019-2°T</t>
  </si>
  <si>
    <t>2019-3°T</t>
  </si>
  <si>
    <t>2019-4°T</t>
  </si>
  <si>
    <t>2020-1°T</t>
  </si>
  <si>
    <t>2020-2°T</t>
  </si>
  <si>
    <t>2020-3°T</t>
  </si>
  <si>
    <t>2020-4°T</t>
  </si>
  <si>
    <t>2021-1°T</t>
  </si>
  <si>
    <t>2021-2°T</t>
  </si>
  <si>
    <t>2021-3°T</t>
  </si>
  <si>
    <t>import</t>
  </si>
  <si>
    <t xml:space="preserve">101-Piemonte </t>
  </si>
  <si>
    <t>102-Valle d'Aosta/Vallée d'Aoste</t>
  </si>
  <si>
    <t xml:space="preserve">103-Lombardia </t>
  </si>
  <si>
    <t xml:space="preserve">107-Liguria </t>
  </si>
  <si>
    <t>204-Trentino-Alto Adige/Südtirol</t>
  </si>
  <si>
    <t xml:space="preserve">205-Veneto </t>
  </si>
  <si>
    <t xml:space="preserve">206-Friuli-Venezia Giulia </t>
  </si>
  <si>
    <t xml:space="preserve">208-Emilia-Romagna </t>
  </si>
  <si>
    <t xml:space="preserve">309-Toscana </t>
  </si>
  <si>
    <t xml:space="preserve">310-Umbria </t>
  </si>
  <si>
    <t xml:space="preserve">311-Marche </t>
  </si>
  <si>
    <t xml:space="preserve">312-Lazio </t>
  </si>
  <si>
    <t xml:space="preserve">413-Abruzzo </t>
  </si>
  <si>
    <t xml:space="preserve">413066-L'Aquila </t>
  </si>
  <si>
    <t xml:space="preserve">413067-Teramo </t>
  </si>
  <si>
    <t xml:space="preserve">413068-Pescara </t>
  </si>
  <si>
    <t xml:space="preserve">413069-Chieti </t>
  </si>
  <si>
    <t xml:space="preserve">414-Molise </t>
  </si>
  <si>
    <t xml:space="preserve">415-Campania </t>
  </si>
  <si>
    <t xml:space="preserve">416-Puglia </t>
  </si>
  <si>
    <t xml:space="preserve">417-Basilicata </t>
  </si>
  <si>
    <t xml:space="preserve">418-Calabria </t>
  </si>
  <si>
    <t xml:space="preserve">519-Sicilia </t>
  </si>
  <si>
    <t xml:space="preserve">520-Sardegna </t>
  </si>
  <si>
    <t xml:space="preserve">697-Regioni diverse o non specificate </t>
  </si>
  <si>
    <t>Dai dati selezionati sono emerse le seguenti annotazioni</t>
  </si>
  <si>
    <r>
      <t>1.</t>
    </r>
    <r>
      <rPr>
        <sz val="7.5"/>
        <color theme="1"/>
        <rFont val="Verdana"/>
        <family val="2"/>
      </rPr>
      <t xml:space="preserve"> Dal 2004 - L'Istat ha provveduto ad effettuare la stima mensile delle dichiarazioni trimestrali ed annuali effettuate dagli operatori che realizzano scambi commerciali con i paesi Ue al di sotto delle soglie di assimilazione fissate annualmente. Le stime sono effettuate a livello di capitolo e paese, mentre a livello di territorio italiano di origine o destinazione il valore è interamente attribuito alle "Province diverse".</t>
    </r>
  </si>
  <si>
    <r>
      <t>Nota bene - ultimo mese disponibile: 9/2021</t>
    </r>
    <r>
      <rPr>
        <sz val="7.5"/>
        <color theme="1"/>
        <rFont val="Verdana"/>
        <family val="2"/>
      </rPr>
      <t xml:space="preserve"> </t>
    </r>
  </si>
  <si>
    <t xml:space="preserve">- Elaborazione effettuata alle 10:25:34 del 10/01/2022 </t>
  </si>
  <si>
    <t>Fonte: Istat</t>
  </si>
  <si>
    <r>
      <t xml:space="preserve">Mondo - </t>
    </r>
    <r>
      <rPr>
        <sz val="7.5"/>
        <color theme="1"/>
        <rFont val="Verdana"/>
        <family val="2"/>
      </rPr>
      <t xml:space="preserve">Periodo di riferimento: 2019-2021-Valori in milioni di Euro </t>
    </r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</si>
  <si>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</si>
  <si>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</si>
  <si>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</si>
  <si>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</si>
  <si>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</si>
  <si>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</si>
  <si>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</si>
  <si>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</si>
  <si>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</si>
  <si>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</si>
  <si>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</si>
  <si>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Importazioni dell'Abruzzo e dell'Italia. Valori in milioni di euro.</t>
  </si>
  <si>
    <t xml:space="preserve"> 3° trimestre 2019 - 3° trimestre 2021</t>
  </si>
  <si>
    <t xml:space="preserve">Abruzzo </t>
  </si>
  <si>
    <t>Italia</t>
  </si>
  <si>
    <t xml:space="preserve">Importazioni per regione. Valori in milioni di euro. </t>
  </si>
  <si>
    <t>3° trimestre 2020 - 3° trimestre 2021</t>
  </si>
  <si>
    <t>Territorio</t>
  </si>
  <si>
    <t>Variazione %
 T3-2021/T3-2020</t>
  </si>
  <si>
    <t>Piemonte</t>
  </si>
  <si>
    <t>Valle d'Aosta</t>
  </si>
  <si>
    <t>Lombardia</t>
  </si>
  <si>
    <t>Liguria</t>
  </si>
  <si>
    <t>Trentino A. A.</t>
  </si>
  <si>
    <t>Veneto</t>
  </si>
  <si>
    <t>Friuli-V. G.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</si>
  <si>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</si>
  <si>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</si>
  <si>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</si>
  <si>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</si>
  <si>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</si>
  <si>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</si>
  <si>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</si>
  <si>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</si>
  <si>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</si>
  <si>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</si>
  <si>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</si>
  <si>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</si>
  <si>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</si>
  <si>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indicato</t>
  </si>
  <si>
    <t>Serie storica Export per Macro Ripartizione / Regione / Provincie</t>
  </si>
  <si>
    <t>export</t>
  </si>
  <si>
    <t xml:space="preserve">- Elaborazione effettuata alle 14:16:00 del 10/01/2022 </t>
  </si>
  <si>
    <t xml:space="preserve">Esportazioni dell'Abruzzo e dell'Italia. Valori in milioni di euro. </t>
  </si>
  <si>
    <t>3° trimestre 2019 - 3° trimestre 2021</t>
  </si>
  <si>
    <t xml:space="preserve">  T3-2020</t>
  </si>
  <si>
    <t xml:space="preserve">  T4-2020</t>
  </si>
  <si>
    <t xml:space="preserve">  T1-2021</t>
  </si>
  <si>
    <t xml:space="preserve">  T2-2021</t>
  </si>
  <si>
    <t xml:space="preserve">  T3-2021</t>
  </si>
  <si>
    <t>Variazione % T3-2021 /T3-2020</t>
  </si>
  <si>
    <t xml:space="preserve">  Piemonte</t>
  </si>
  <si>
    <t xml:space="preserve">  Valle d'Aosta</t>
  </si>
  <si>
    <t xml:space="preserve">  Lombardia</t>
  </si>
  <si>
    <t xml:space="preserve">  Liguria</t>
  </si>
  <si>
    <t xml:space="preserve">  Trentino A. A.</t>
  </si>
  <si>
    <t xml:space="preserve">  Veneto</t>
  </si>
  <si>
    <t xml:space="preserve">  Friuli-V. G.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</si>
  <si>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</si>
  <si>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</si>
  <si>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</si>
  <si>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</si>
  <si>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</si>
  <si>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</si>
  <si>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</si>
  <si>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</si>
  <si>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</si>
  <si>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</si>
  <si>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</si>
  <si>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</si>
  <si>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</si>
  <si>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Totale</t>
  </si>
  <si>
    <t>Interscambio commerciale in valore Abruzzo -[MONDO] per Sezioni 'Ateco 2007'</t>
  </si>
  <si>
    <t>(Valori in Euro)</t>
  </si>
  <si>
    <t>Importazioni dell'Abruzzo per sezione ateco 2007. Valori in migliaia di euro.</t>
  </si>
  <si>
    <t>T1</t>
  </si>
  <si>
    <t>T2</t>
  </si>
  <si>
    <t>T3</t>
  </si>
  <si>
    <t>T4-2018</t>
  </si>
  <si>
    <t>Sezioni</t>
  </si>
  <si>
    <t>IMP2018</t>
  </si>
  <si>
    <t>IMP2019</t>
  </si>
  <si>
    <t>IMP2020</t>
  </si>
  <si>
    <t>IMP2021</t>
  </si>
  <si>
    <t>A-PRODOTTI DELL'AGRICOLTURA, DELLA SILVICOLTURA E DELLA PESCA</t>
  </si>
  <si>
    <t>A-Agricoltura, silvicoltura e pesca</t>
  </si>
  <si>
    <t>B-PRODOTTI DELL'ESTRAZIONE DI MINERALI DA CAVE E MINIERE</t>
  </si>
  <si>
    <t>B-Estraz. Minerali</t>
  </si>
  <si>
    <t>C-PRODOTTI DELLE ATTIVITÀ MANIFATTURIERE</t>
  </si>
  <si>
    <t>C-Manifatturiero</t>
  </si>
  <si>
    <t>E-PRODOTTI DELLE ATTIVITÀ DI TRATTAMENTO DEI RIFIUTI E RISANAMENTO</t>
  </si>
  <si>
    <t>E- Trattamento rifiuti e risanamento</t>
  </si>
  <si>
    <t>J-PRODOTTI DELLE ATTIVITÀ DEI SERVIZI DI INFORMAZIONE E COMUNICAZIONE</t>
  </si>
  <si>
    <t>J-Servizi informazione e comunicazione</t>
  </si>
  <si>
    <t>M-PRODOTTI DELLE ATTIVITÀ PROFESSIONALI, SCIENTIFICHE E TECNICHE</t>
  </si>
  <si>
    <t>M-Attività profes., scientifiche e tecniche</t>
  </si>
  <si>
    <t>R-PRODOTTI DELLE ATTIVITÀ ARTISTICHE, SPORTIVE, DI INTRATTENIMENTO E DIVERTIMENTO</t>
  </si>
  <si>
    <t>R-Attività artistiche, sportive e intratt.</t>
  </si>
  <si>
    <t>S-PRODOTTI DELLE ALTRE ATTIVITÀ DI SERVIZI</t>
  </si>
  <si>
    <t>S-Altre attività di servizi</t>
  </si>
  <si>
    <t>V-MERCI DICHIARATE COME PROVVISTE DI BORDO, MERCI NAZIONALI DI RITORNO E RESPINTE, MERCI VARIE</t>
  </si>
  <si>
    <t>V-Merci provv. bordo, nazionali di ritorno e varie</t>
  </si>
  <si>
    <t xml:space="preserve">Esportazioni dell'Abruzzo per sezione ateco 2007. Valori in migliaia di euro. </t>
  </si>
  <si>
    <t>EXP2018</t>
  </si>
  <si>
    <t>EXP2019</t>
  </si>
  <si>
    <t>EXP2020</t>
  </si>
  <si>
    <t>EXP2021</t>
  </si>
  <si>
    <t xml:space="preserve">S </t>
  </si>
  <si>
    <t>Fonte dati: Istat - Elaborazione Ufficio di Statistica della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</si>
</sst>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b/>
      <sz val="11"/>
      <color theme="1"/>
      <name val="Verdana"/>
      <family val="2"/>
    </font>
    <font>
      <i/>
      <sz val="7.5"/>
      <color theme="1"/>
      <name val="Arial"/>
      <family val="2"/>
    </font>
    <font>
      <b/>
      <sz val="7.5"/>
      <color theme="0" tint="-0.34998626667073579"/>
      <name val="Verdana"/>
      <family val="2"/>
    </font>
    <font>
      <sz val="7.5"/>
      <color theme="0" tint="-0.34998626667073579"/>
      <name val="Verdana"/>
      <family val="2"/>
    </font>
    <font>
      <b/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rgb="FF0070C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Times New Roman"/>
      <family val="1"/>
    </font>
    <font>
      <b/>
      <sz val="10"/>
      <color rgb="FF0070C0"/>
      <name val="Times"/>
      <family val="1"/>
    </font>
    <font>
      <sz val="8"/>
      <color theme="1"/>
      <name val="Arial"/>
      <family val="2"/>
    </font>
    <font>
      <sz val="7.5"/>
      <color rgb="FFC00000"/>
      <name val="Verdana"/>
      <family val="2"/>
    </font>
    <font>
      <b/>
      <sz val="7.5"/>
      <color rgb="FFC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1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/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7" fillId="0" borderId="0" xfId="0" applyFont="1"/>
    <xf numFmtId="3" fontId="6" fillId="2" borderId="0" xfId="0" applyNumberFormat="1" applyFont="1" applyFill="1" applyAlignment="1">
      <alignment horizontal="right" wrapText="1"/>
    </xf>
    <xf numFmtId="3" fontId="8" fillId="0" borderId="0" xfId="0" applyNumberFormat="1" applyFont="1"/>
    <xf numFmtId="3" fontId="0" fillId="0" borderId="0" xfId="0" applyNumberFormat="1"/>
    <xf numFmtId="0" fontId="9" fillId="0" borderId="0" xfId="0" applyFont="1" applyAlignment="1">
      <alignment horizontal="left" vertical="center" readingOrder="1"/>
    </xf>
    <xf numFmtId="3" fontId="11" fillId="3" borderId="4" xfId="1" applyNumberFormat="1" applyFont="1" applyFill="1" applyBorder="1" applyAlignment="1">
      <alignment horizontal="left" vertical="center"/>
    </xf>
    <xf numFmtId="3" fontId="11" fillId="3" borderId="4" xfId="1" applyNumberFormat="1" applyFont="1" applyFill="1" applyBorder="1" applyAlignment="1">
      <alignment horizontal="right" vertical="center"/>
    </xf>
    <xf numFmtId="0" fontId="11" fillId="3" borderId="4" xfId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vertical="center"/>
    </xf>
    <xf numFmtId="3" fontId="12" fillId="0" borderId="0" xfId="1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3" borderId="5" xfId="1" applyFont="1" applyFill="1" applyBorder="1" applyAlignment="1">
      <alignment vertical="center"/>
    </xf>
    <xf numFmtId="3" fontId="12" fillId="3" borderId="5" xfId="1" applyNumberFormat="1" applyFont="1" applyFill="1" applyBorder="1" applyAlignment="1">
      <alignment vertical="center"/>
    </xf>
    <xf numFmtId="164" fontId="12" fillId="3" borderId="5" xfId="1" applyNumberFormat="1" applyFont="1" applyFill="1" applyBorder="1" applyAlignment="1">
      <alignment vertical="center"/>
    </xf>
    <xf numFmtId="0" fontId="11" fillId="3" borderId="5" xfId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horizontal="right" vertical="center" wrapText="1"/>
    </xf>
    <xf numFmtId="164" fontId="13" fillId="3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1" applyFont="1"/>
    <xf numFmtId="0" fontId="11" fillId="4" borderId="6" xfId="1" applyFont="1" applyFill="1" applyBorder="1" applyAlignment="1">
      <alignment vertical="center"/>
    </xf>
    <xf numFmtId="0" fontId="11" fillId="4" borderId="6" xfId="1" applyFont="1" applyFill="1" applyBorder="1" applyAlignment="1">
      <alignment horizontal="right" vertical="center" wrapText="1"/>
    </xf>
    <xf numFmtId="0" fontId="12" fillId="4" borderId="7" xfId="1" applyFont="1" applyFill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164" fontId="12" fillId="4" borderId="7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7" borderId="8" xfId="0" applyFill="1" applyBorder="1" applyAlignment="1"/>
    <xf numFmtId="0" fontId="0" fillId="4" borderId="9" xfId="0" applyFill="1" applyBorder="1" applyAlignment="1"/>
    <xf numFmtId="0" fontId="0" fillId="5" borderId="9" xfId="0" applyFill="1" applyBorder="1" applyAlignment="1"/>
    <xf numFmtId="0" fontId="0" fillId="6" borderId="9" xfId="0" applyFill="1" applyBorder="1" applyAlignment="1"/>
    <xf numFmtId="0" fontId="0" fillId="7" borderId="10" xfId="0" applyFill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3" fontId="2" fillId="4" borderId="13" xfId="0" applyNumberFormat="1" applyFont="1" applyFill="1" applyBorder="1" applyAlignment="1">
      <alignment horizontal="right" wrapText="1"/>
    </xf>
    <xf numFmtId="3" fontId="2" fillId="5" borderId="13" xfId="0" applyNumberFormat="1" applyFont="1" applyFill="1" applyBorder="1" applyAlignment="1">
      <alignment horizontal="right" wrapText="1"/>
    </xf>
    <xf numFmtId="3" fontId="2" fillId="6" borderId="13" xfId="0" applyNumberFormat="1" applyFont="1" applyFill="1" applyBorder="1" applyAlignment="1">
      <alignment horizontal="right" wrapText="1"/>
    </xf>
    <xf numFmtId="3" fontId="2" fillId="7" borderId="13" xfId="0" applyNumberFormat="1" applyFont="1" applyFill="1" applyBorder="1" applyAlignment="1">
      <alignment horizontal="right" wrapText="1"/>
    </xf>
    <xf numFmtId="3" fontId="2" fillId="6" borderId="14" xfId="0" applyNumberFormat="1" applyFont="1" applyFill="1" applyBorder="1" applyAlignment="1">
      <alignment horizontal="right" wrapText="1"/>
    </xf>
    <xf numFmtId="3" fontId="2" fillId="7" borderId="15" xfId="0" applyNumberFormat="1" applyFont="1" applyFill="1" applyBorder="1" applyAlignment="1">
      <alignment horizontal="right" wrapText="1"/>
    </xf>
    <xf numFmtId="3" fontId="2" fillId="7" borderId="16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2" fillId="7" borderId="17" xfId="0" applyNumberFormat="1" applyFont="1" applyFill="1" applyBorder="1" applyAlignment="1">
      <alignment horizontal="right" wrapText="1"/>
    </xf>
    <xf numFmtId="3" fontId="2" fillId="4" borderId="18" xfId="0" applyNumberFormat="1" applyFont="1" applyFill="1" applyBorder="1" applyAlignment="1">
      <alignment horizontal="right" wrapText="1"/>
    </xf>
    <xf numFmtId="3" fontId="2" fillId="5" borderId="18" xfId="0" applyNumberFormat="1" applyFont="1" applyFill="1" applyBorder="1" applyAlignment="1">
      <alignment horizontal="right" wrapText="1"/>
    </xf>
    <xf numFmtId="3" fontId="2" fillId="6" borderId="18" xfId="0" applyNumberFormat="1" applyFont="1" applyFill="1" applyBorder="1" applyAlignment="1">
      <alignment horizontal="right" wrapText="1"/>
    </xf>
    <xf numFmtId="3" fontId="2" fillId="7" borderId="19" xfId="0" applyNumberFormat="1" applyFont="1" applyFill="1" applyBorder="1" applyAlignment="1">
      <alignment horizontal="right" wrapText="1"/>
    </xf>
    <xf numFmtId="0" fontId="0" fillId="2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0" borderId="8" xfId="0" applyFill="1" applyBorder="1"/>
    <xf numFmtId="0" fontId="0" fillId="2" borderId="9" xfId="0" applyFill="1" applyBorder="1"/>
    <xf numFmtId="0" fontId="0" fillId="8" borderId="9" xfId="0" applyFill="1" applyBorder="1"/>
    <xf numFmtId="0" fontId="0" fillId="9" borderId="9" xfId="0" applyFill="1" applyBorder="1"/>
    <xf numFmtId="0" fontId="0" fillId="10" borderId="10" xfId="0" applyFill="1" applyBorder="1"/>
    <xf numFmtId="0" fontId="1" fillId="2" borderId="1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right" vertical="center" wrapText="1"/>
    </xf>
    <xf numFmtId="0" fontId="1" fillId="10" borderId="11" xfId="0" applyFont="1" applyFill="1" applyBorder="1" applyAlignment="1">
      <alignment horizontal="right" vertical="center" wrapText="1"/>
    </xf>
    <xf numFmtId="0" fontId="1" fillId="10" borderId="12" xfId="0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wrapText="1"/>
    </xf>
    <xf numFmtId="3" fontId="2" fillId="8" borderId="13" xfId="0" applyNumberFormat="1" applyFont="1" applyFill="1" applyBorder="1" applyAlignment="1">
      <alignment horizontal="right" wrapText="1"/>
    </xf>
    <xf numFmtId="3" fontId="2" fillId="9" borderId="13" xfId="0" applyNumberFormat="1" applyFont="1" applyFill="1" applyBorder="1" applyAlignment="1">
      <alignment horizontal="right" wrapText="1"/>
    </xf>
    <xf numFmtId="3" fontId="2" fillId="10" borderId="13" xfId="0" applyNumberFormat="1" applyFont="1" applyFill="1" applyBorder="1" applyAlignment="1">
      <alignment horizontal="right" wrapText="1"/>
    </xf>
    <xf numFmtId="3" fontId="2" fillId="9" borderId="14" xfId="0" applyNumberFormat="1" applyFont="1" applyFill="1" applyBorder="1" applyAlignment="1">
      <alignment horizontal="right" wrapText="1"/>
    </xf>
    <xf numFmtId="3" fontId="2" fillId="10" borderId="15" xfId="0" applyNumberFormat="1" applyFont="1" applyFill="1" applyBorder="1" applyAlignment="1">
      <alignment horizontal="right" wrapText="1"/>
    </xf>
    <xf numFmtId="3" fontId="2" fillId="10" borderId="16" xfId="0" applyNumberFormat="1" applyFont="1" applyFill="1" applyBorder="1" applyAlignment="1">
      <alignment horizontal="right" wrapText="1"/>
    </xf>
    <xf numFmtId="3" fontId="2" fillId="2" borderId="14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2" fillId="10" borderId="17" xfId="0" applyNumberFormat="1" applyFont="1" applyFill="1" applyBorder="1" applyAlignment="1">
      <alignment horizontal="right" wrapText="1"/>
    </xf>
    <xf numFmtId="3" fontId="2" fillId="2" borderId="18" xfId="0" applyNumberFormat="1" applyFont="1" applyFill="1" applyBorder="1" applyAlignment="1">
      <alignment horizontal="right" wrapText="1"/>
    </xf>
    <xf numFmtId="3" fontId="2" fillId="8" borderId="18" xfId="0" applyNumberFormat="1" applyFont="1" applyFill="1" applyBorder="1" applyAlignment="1">
      <alignment horizontal="right" wrapText="1"/>
    </xf>
    <xf numFmtId="3" fontId="2" fillId="9" borderId="18" xfId="0" applyNumberFormat="1" applyFont="1" applyFill="1" applyBorder="1" applyAlignment="1">
      <alignment horizontal="right" wrapText="1"/>
    </xf>
    <xf numFmtId="3" fontId="2" fillId="10" borderId="19" xfId="0" applyNumberFormat="1" applyFont="1" applyFill="1" applyBorder="1" applyAlignment="1">
      <alignment horizontal="right" wrapText="1"/>
    </xf>
    <xf numFmtId="3" fontId="2" fillId="2" borderId="2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5" borderId="0" xfId="0" applyFill="1"/>
    <xf numFmtId="0" fontId="1" fillId="0" borderId="2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horizontal="right" vertical="center" wrapText="1"/>
    </xf>
    <xf numFmtId="3" fontId="2" fillId="5" borderId="0" xfId="0" applyNumberFormat="1" applyFont="1" applyFill="1" applyAlignment="1">
      <alignment horizontal="right" wrapText="1"/>
    </xf>
    <xf numFmtId="3" fontId="2" fillId="8" borderId="0" xfId="0" applyNumberFormat="1" applyFont="1" applyFill="1" applyAlignment="1">
      <alignment horizontal="right" wrapText="1"/>
    </xf>
    <xf numFmtId="0" fontId="18" fillId="0" borderId="0" xfId="0" applyFont="1" applyAlignment="1">
      <alignment wrapText="1"/>
    </xf>
    <xf numFmtId="0" fontId="0" fillId="6" borderId="0" xfId="0" applyFill="1"/>
    <xf numFmtId="0" fontId="1" fillId="6" borderId="2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right" vertical="center" wrapText="1"/>
    </xf>
    <xf numFmtId="3" fontId="2" fillId="6" borderId="0" xfId="0" applyNumberFormat="1" applyFont="1" applyFill="1" applyAlignment="1">
      <alignment horizontal="right" wrapText="1"/>
    </xf>
    <xf numFmtId="3" fontId="2" fillId="9" borderId="0" xfId="0" applyNumberFormat="1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0" fillId="7" borderId="0" xfId="0" applyFill="1"/>
    <xf numFmtId="0" fontId="1" fillId="7" borderId="2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right" vertical="center" wrapText="1"/>
    </xf>
    <xf numFmtId="3" fontId="2" fillId="7" borderId="0" xfId="0" applyNumberFormat="1" applyFont="1" applyFill="1" applyAlignment="1">
      <alignment horizontal="right" wrapText="1"/>
    </xf>
    <xf numFmtId="3" fontId="2" fillId="10" borderId="0" xfId="0" applyNumberFormat="1" applyFont="1" applyFill="1" applyAlignment="1">
      <alignment horizontal="right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3" fontId="16" fillId="4" borderId="7" xfId="0" applyNumberFormat="1" applyFont="1" applyFill="1" applyBorder="1" applyAlignment="1">
      <alignment horizontal="right" wrapText="1"/>
    </xf>
    <xf numFmtId="0" fontId="15" fillId="0" borderId="0" xfId="0" applyFont="1" applyAlignme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 indent="1"/>
    </xf>
    <xf numFmtId="0" fontId="0" fillId="0" borderId="0" xfId="0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7029914529913"/>
          <c:y val="5.7746362433862435E-2"/>
          <c:w val="0.75277948717948717"/>
          <c:h val="0.78064957264957269"/>
        </c:manualLayout>
      </c:layout>
      <c:lineChart>
        <c:grouping val="standard"/>
        <c:varyColors val="0"/>
        <c:ser>
          <c:idx val="0"/>
          <c:order val="0"/>
          <c:tx>
            <c:strRef>
              <c:f>'Import-Reg-Abr-Ita'!$A$71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8229221347331585E-2"/>
                  <c:y val="-3.517351997666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A1-4E90-9E1A-A2FC569F6AE0}"/>
                </c:ext>
              </c:extLst>
            </c:dLbl>
            <c:dLbl>
              <c:idx val="2"/>
              <c:layout>
                <c:manualLayout>
                  <c:x val="-6.3784776902887141E-2"/>
                  <c:y val="2.9641294838145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1-4E90-9E1A-A2FC569F6AE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A1-4E90-9E1A-A2FC569F6A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A1-4E90-9E1A-A2FC569F6A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'Import-Reg-Abr-Ita'!$D$44:$L$44</c:f>
              <c:strCache>
                <c:ptCount val="9"/>
                <c:pt idx="0">
                  <c:v>T3-2019</c:v>
                </c:pt>
                <c:pt idx="1">
                  <c:v>T4-2019</c:v>
                </c:pt>
                <c:pt idx="2">
                  <c:v>T1-2020</c:v>
                </c:pt>
                <c:pt idx="3">
                  <c:v>T2-2020</c:v>
                </c:pt>
                <c:pt idx="4">
                  <c:v>T3-2020</c:v>
                </c:pt>
                <c:pt idx="5">
                  <c:v>T4-2020</c:v>
                </c:pt>
                <c:pt idx="6">
                  <c:v>T1-2021</c:v>
                </c:pt>
                <c:pt idx="7">
                  <c:v>T2-2021</c:v>
                </c:pt>
                <c:pt idx="8">
                  <c:v>T3-2021</c:v>
                </c:pt>
              </c:strCache>
            </c:strRef>
          </c:cat>
          <c:val>
            <c:numRef>
              <c:f>'Import-Reg-Abr-Ita'!$D$71:$L$71</c:f>
              <c:numCache>
                <c:formatCode>#,##0</c:formatCode>
                <c:ptCount val="9"/>
                <c:pt idx="0">
                  <c:v>101865.819724</c:v>
                </c:pt>
                <c:pt idx="1">
                  <c:v>105746.41251999997</c:v>
                </c:pt>
                <c:pt idx="2">
                  <c:v>100899.70560399999</c:v>
                </c:pt>
                <c:pt idx="3">
                  <c:v>78655.118136999998</c:v>
                </c:pt>
                <c:pt idx="4">
                  <c:v>91792.246992</c:v>
                </c:pt>
                <c:pt idx="5">
                  <c:v>102081.27864799999</c:v>
                </c:pt>
                <c:pt idx="6">
                  <c:v>106375.016768</c:v>
                </c:pt>
                <c:pt idx="7">
                  <c:v>115023.11383100001</c:v>
                </c:pt>
                <c:pt idx="8">
                  <c:v>113879.751527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A1-4E90-9E1A-A2FC569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3064"/>
        <c:axId val="646474376"/>
      </c:lineChart>
      <c:lineChart>
        <c:grouping val="standard"/>
        <c:varyColors val="0"/>
        <c:ser>
          <c:idx val="1"/>
          <c:order val="1"/>
          <c:tx>
            <c:strRef>
              <c:f>'Import-Reg-Abr-Ita'!$A$58</c:f>
              <c:strCache>
                <c:ptCount val="1"/>
                <c:pt idx="0">
                  <c:v>Abruzzo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'Import-Reg-Abr-Ita'!$D$44:$L$44</c:f>
              <c:strCache>
                <c:ptCount val="9"/>
                <c:pt idx="0">
                  <c:v>T3-2019</c:v>
                </c:pt>
                <c:pt idx="1">
                  <c:v>T4-2019</c:v>
                </c:pt>
                <c:pt idx="2">
                  <c:v>T1-2020</c:v>
                </c:pt>
                <c:pt idx="3">
                  <c:v>T2-2020</c:v>
                </c:pt>
                <c:pt idx="4">
                  <c:v>T3-2020</c:v>
                </c:pt>
                <c:pt idx="5">
                  <c:v>T4-2020</c:v>
                </c:pt>
                <c:pt idx="6">
                  <c:v>T1-2021</c:v>
                </c:pt>
                <c:pt idx="7">
                  <c:v>T2-2021</c:v>
                </c:pt>
                <c:pt idx="8">
                  <c:v>T3-2021</c:v>
                </c:pt>
              </c:strCache>
            </c:strRef>
          </c:cat>
          <c:val>
            <c:numRef>
              <c:f>'Import-Reg-Abr-Ita'!$D$58:$L$58</c:f>
              <c:numCache>
                <c:formatCode>#,##0</c:formatCode>
                <c:ptCount val="9"/>
                <c:pt idx="0">
                  <c:v>1044.1028699999999</c:v>
                </c:pt>
                <c:pt idx="1">
                  <c:v>1015.305562</c:v>
                </c:pt>
                <c:pt idx="2">
                  <c:v>1002.466931</c:v>
                </c:pt>
                <c:pt idx="3">
                  <c:v>873.20326399999999</c:v>
                </c:pt>
                <c:pt idx="4">
                  <c:v>985.019364</c:v>
                </c:pt>
                <c:pt idx="5">
                  <c:v>1046.448408</c:v>
                </c:pt>
                <c:pt idx="6">
                  <c:v>1167.831277</c:v>
                </c:pt>
                <c:pt idx="7">
                  <c:v>1269.472859</c:v>
                </c:pt>
                <c:pt idx="8">
                  <c:v>1124.580367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A1-4E90-9E1A-A2FC569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88088"/>
        <c:axId val="569289400"/>
      </c:lineChart>
      <c:catAx>
        <c:axId val="64647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6474376"/>
        <c:crosses val="autoZero"/>
        <c:auto val="1"/>
        <c:lblAlgn val="ctr"/>
        <c:lblOffset val="100"/>
        <c:noMultiLvlLbl val="0"/>
      </c:catAx>
      <c:valAx>
        <c:axId val="6464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</a:rPr>
                  <a:t>Importazioni dell'Italia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3064"/>
        <c:crosses val="autoZero"/>
        <c:crossBetween val="between"/>
      </c:valAx>
      <c:valAx>
        <c:axId val="569289400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B050"/>
                    </a:solidFill>
                  </a:rPr>
                  <a:t>Importazioni dell'Abruzzo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9288088"/>
        <c:crosses val="max"/>
        <c:crossBetween val="between"/>
      </c:valAx>
      <c:catAx>
        <c:axId val="56928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289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496004273504271"/>
          <c:y val="0.92513888888888884"/>
          <c:w val="0.46181346153846153"/>
          <c:h val="7.2371794871794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7029914529913"/>
          <c:y val="5.7746362433862435E-2"/>
          <c:w val="0.75277948717948717"/>
          <c:h val="0.77522222222222226"/>
        </c:manualLayout>
      </c:layout>
      <c:lineChart>
        <c:grouping val="standard"/>
        <c:varyColors val="0"/>
        <c:ser>
          <c:idx val="1"/>
          <c:order val="1"/>
          <c:tx>
            <c:strRef>
              <c:f>'Export-Reg-Abr-Ita'!$A$66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'Export-Reg-Abr-Ita'!$D$43:$L$43</c:f>
              <c:strCache>
                <c:ptCount val="9"/>
                <c:pt idx="0">
                  <c:v>T3-2019</c:v>
                </c:pt>
                <c:pt idx="1">
                  <c:v>T4-2019</c:v>
                </c:pt>
                <c:pt idx="2">
                  <c:v>T1-2020</c:v>
                </c:pt>
                <c:pt idx="3">
                  <c:v>T2-2020</c:v>
                </c:pt>
                <c:pt idx="4">
                  <c:v>T3-2020</c:v>
                </c:pt>
                <c:pt idx="5">
                  <c:v>T4-2020</c:v>
                </c:pt>
                <c:pt idx="6">
                  <c:v>T1-2021</c:v>
                </c:pt>
                <c:pt idx="7">
                  <c:v>T2-2021</c:v>
                </c:pt>
                <c:pt idx="8">
                  <c:v>T3-2021</c:v>
                </c:pt>
              </c:strCache>
            </c:strRef>
          </c:cat>
          <c:val>
            <c:numRef>
              <c:f>'Export-Reg-Abr-Ita'!$D$66:$L$66</c:f>
              <c:numCache>
                <c:formatCode>#,##0</c:formatCode>
                <c:ptCount val="9"/>
                <c:pt idx="0">
                  <c:v>115643.53144699997</c:v>
                </c:pt>
                <c:pt idx="1">
                  <c:v>124381.05305599999</c:v>
                </c:pt>
                <c:pt idx="2">
                  <c:v>112660.732672</c:v>
                </c:pt>
                <c:pt idx="3">
                  <c:v>89468.131528000013</c:v>
                </c:pt>
                <c:pt idx="4">
                  <c:v>111267.08718000002</c:v>
                </c:pt>
                <c:pt idx="5">
                  <c:v>123321.88663000002</c:v>
                </c:pt>
                <c:pt idx="6">
                  <c:v>117898.94936099998</c:v>
                </c:pt>
                <c:pt idx="7">
                  <c:v>132200.23998199997</c:v>
                </c:pt>
                <c:pt idx="8">
                  <c:v>126421.00911100002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9-4E60-BA46-D49CD60E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3064"/>
        <c:axId val="646474376"/>
      </c:lineChart>
      <c:lineChart>
        <c:grouping val="standard"/>
        <c:varyColors val="0"/>
        <c:ser>
          <c:idx val="0"/>
          <c:order val="0"/>
          <c:tx>
            <c:strRef>
              <c:f>'Export-Reg-Abr-Ita'!$A$57</c:f>
              <c:strCache>
                <c:ptCount val="1"/>
                <c:pt idx="0">
                  <c:v>Abruzzo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'Export-Reg-Abr-Ita'!$D$43:$L$43</c:f>
              <c:strCache>
                <c:ptCount val="9"/>
                <c:pt idx="0">
                  <c:v>T3-2019</c:v>
                </c:pt>
                <c:pt idx="1">
                  <c:v>T4-2019</c:v>
                </c:pt>
                <c:pt idx="2">
                  <c:v>T1-2020</c:v>
                </c:pt>
                <c:pt idx="3">
                  <c:v>T2-2020</c:v>
                </c:pt>
                <c:pt idx="4">
                  <c:v>T3-2020</c:v>
                </c:pt>
                <c:pt idx="5">
                  <c:v>T4-2020</c:v>
                </c:pt>
                <c:pt idx="6">
                  <c:v>T1-2021</c:v>
                </c:pt>
                <c:pt idx="7">
                  <c:v>T2-2021</c:v>
                </c:pt>
                <c:pt idx="8">
                  <c:v>T3-2021</c:v>
                </c:pt>
              </c:strCache>
            </c:strRef>
          </c:cat>
          <c:val>
            <c:numRef>
              <c:f>'Export-Reg-Abr-Ita'!$D$57:$L$57</c:f>
              <c:numCache>
                <c:formatCode>#,##0</c:formatCode>
                <c:ptCount val="9"/>
                <c:pt idx="0">
                  <c:v>2058.2273759999998</c:v>
                </c:pt>
                <c:pt idx="1">
                  <c:v>2234.6577980000002</c:v>
                </c:pt>
                <c:pt idx="2">
                  <c:v>2061.1186320000002</c:v>
                </c:pt>
                <c:pt idx="3">
                  <c:v>1613.004042</c:v>
                </c:pt>
                <c:pt idx="4">
                  <c:v>2102.1089320000001</c:v>
                </c:pt>
                <c:pt idx="5">
                  <c:v>2433.2419669999999</c:v>
                </c:pt>
                <c:pt idx="6">
                  <c:v>2315.18595</c:v>
                </c:pt>
                <c:pt idx="7">
                  <c:v>2366.9265420000002</c:v>
                </c:pt>
                <c:pt idx="8">
                  <c:v>1855.3187439999999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9-4E60-BA46-D49CD60ED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80888"/>
        <c:axId val="564680560"/>
      </c:lineChart>
      <c:catAx>
        <c:axId val="64647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6474376"/>
        <c:crosses val="autoZero"/>
        <c:auto val="1"/>
        <c:lblAlgn val="ctr"/>
        <c:lblOffset val="100"/>
        <c:noMultiLvlLbl val="0"/>
      </c:catAx>
      <c:valAx>
        <c:axId val="6464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</a:rPr>
                  <a:t>Esportazioni dell'Italia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3064"/>
        <c:crosses val="autoZero"/>
        <c:crossBetween val="between"/>
      </c:valAx>
      <c:valAx>
        <c:axId val="564680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B050"/>
                    </a:solidFill>
                  </a:rPr>
                  <a:t>Esportazioni</a:t>
                </a:r>
                <a:r>
                  <a:rPr lang="it-IT" sz="800" baseline="0">
                    <a:solidFill>
                      <a:srgbClr val="00B050"/>
                    </a:solidFill>
                  </a:rPr>
                  <a:t> dell'Abruzzo</a:t>
                </a:r>
                <a:endParaRPr lang="it-IT" sz="800">
                  <a:solidFill>
                    <a:srgbClr val="00B05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4680888"/>
        <c:crosses val="max"/>
        <c:crossBetween val="between"/>
      </c:valAx>
      <c:catAx>
        <c:axId val="56468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8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968119658119659"/>
          <c:y val="0.90772905982905983"/>
          <c:w val="0.3709598290598291"/>
          <c:h val="9.0909401709401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48</xdr:row>
      <xdr:rowOff>0</xdr:rowOff>
    </xdr:from>
    <xdr:to>
      <xdr:col>21</xdr:col>
      <xdr:colOff>412800</xdr:colOff>
      <xdr:row>60</xdr:row>
      <xdr:rowOff>54000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44</xdr:row>
      <xdr:rowOff>66675</xdr:rowOff>
    </xdr:from>
    <xdr:to>
      <xdr:col>20</xdr:col>
      <xdr:colOff>298500</xdr:colOff>
      <xdr:row>56</xdr:row>
      <xdr:rowOff>120675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3" sqref="A3"/>
    </sheetView>
  </sheetViews>
  <sheetFormatPr defaultRowHeight="15" x14ac:dyDescent="0.25"/>
  <sheetData>
    <row r="3" spans="1:1" x14ac:dyDescent="0.25">
      <c r="A3" s="11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02"/>
  <sheetViews>
    <sheetView showGridLines="0" topLeftCell="A77" zoomScale="70" zoomScaleNormal="70" workbookViewId="0">
      <selection activeCell="A102" sqref="A102"/>
    </sheetView>
  </sheetViews>
  <sheetFormatPr defaultRowHeight="15" x14ac:dyDescent="0.25"/>
  <cols>
    <col min="1" max="1" width="36.5703125" bestFit="1" customWidth="1"/>
    <col min="2" max="3" width="11.42578125" bestFit="1" customWidth="1"/>
    <col min="4" max="4" width="11.140625" bestFit="1" customWidth="1"/>
    <col min="5" max="6" width="11.7109375" bestFit="1" customWidth="1"/>
    <col min="7" max="7" width="14.28515625" customWidth="1"/>
    <col min="8" max="8" width="11.7109375" bestFit="1" customWidth="1"/>
    <col min="9" max="9" width="11.42578125" bestFit="1" customWidth="1"/>
    <col min="10" max="10" width="11.7109375" bestFit="1" customWidth="1"/>
    <col min="11" max="11" width="11.140625" bestFit="1" customWidth="1"/>
    <col min="12" max="12" width="11.7109375" bestFit="1" customWidth="1"/>
  </cols>
  <sheetData>
    <row r="2" spans="1:12" ht="2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25">
      <c r="A3" s="146"/>
      <c r="B3" s="146"/>
    </row>
    <row r="4" spans="1:12" ht="15.75" thickBot="1" x14ac:dyDescent="0.3">
      <c r="A4" s="3" t="s">
        <v>1</v>
      </c>
    </row>
    <row r="5" spans="1:12" ht="15.75" thickBot="1" x14ac:dyDescent="0.3">
      <c r="A5" s="147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ht="15.75" thickBot="1" x14ac:dyDescent="0.3">
      <c r="A6" s="148"/>
      <c r="B6" s="5" t="s">
        <v>14</v>
      </c>
      <c r="C6" s="5" t="s">
        <v>14</v>
      </c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</row>
    <row r="7" spans="1:12" x14ac:dyDescent="0.25">
      <c r="A7" s="6" t="s">
        <v>15</v>
      </c>
      <c r="B7" s="2">
        <v>8079247411</v>
      </c>
      <c r="C7" s="2">
        <v>8753890584</v>
      </c>
      <c r="D7" s="2">
        <v>7626665328</v>
      </c>
      <c r="E7" s="2">
        <v>7764434158</v>
      </c>
      <c r="F7" s="2">
        <v>7717528426</v>
      </c>
      <c r="G7" s="2">
        <v>5481704440</v>
      </c>
      <c r="H7" s="2">
        <v>6838959728</v>
      </c>
      <c r="I7" s="2">
        <v>7888263997</v>
      </c>
      <c r="J7" s="2">
        <v>8229299662</v>
      </c>
      <c r="K7" s="2">
        <v>8929279115</v>
      </c>
      <c r="L7" s="2">
        <v>8291296727</v>
      </c>
    </row>
    <row r="8" spans="1:12" x14ac:dyDescent="0.25">
      <c r="A8" s="6" t="s">
        <v>16</v>
      </c>
      <c r="B8" s="2">
        <v>78397983</v>
      </c>
      <c r="C8" s="2">
        <v>74428796</v>
      </c>
      <c r="D8" s="2">
        <v>66023809</v>
      </c>
      <c r="E8" s="2">
        <v>110749545</v>
      </c>
      <c r="F8" s="2">
        <v>71589663</v>
      </c>
      <c r="G8" s="2">
        <v>58182672</v>
      </c>
      <c r="H8" s="2">
        <v>72766770</v>
      </c>
      <c r="I8" s="2">
        <v>61933190</v>
      </c>
      <c r="J8" s="2">
        <v>81816464</v>
      </c>
      <c r="K8" s="2">
        <v>84949839</v>
      </c>
      <c r="L8" s="2">
        <v>88887941</v>
      </c>
    </row>
    <row r="9" spans="1:12" x14ac:dyDescent="0.25">
      <c r="A9" s="6" t="s">
        <v>17</v>
      </c>
      <c r="B9" s="2">
        <v>34082097126</v>
      </c>
      <c r="C9" s="2">
        <v>34389991751</v>
      </c>
      <c r="D9" s="2">
        <v>31604771632</v>
      </c>
      <c r="E9" s="2">
        <v>34029969223</v>
      </c>
      <c r="F9" s="2">
        <v>32359846203</v>
      </c>
      <c r="G9" s="2">
        <v>26164548072</v>
      </c>
      <c r="H9" s="2">
        <v>28658784428</v>
      </c>
      <c r="I9" s="2">
        <v>33479867981</v>
      </c>
      <c r="J9" s="2">
        <v>34745446560</v>
      </c>
      <c r="K9" s="2">
        <v>37742189164</v>
      </c>
      <c r="L9" s="2">
        <v>36336683483</v>
      </c>
    </row>
    <row r="10" spans="1:12" x14ac:dyDescent="0.25">
      <c r="A10" s="6" t="s">
        <v>18</v>
      </c>
      <c r="B10" s="2">
        <v>2516454197</v>
      </c>
      <c r="C10" s="2">
        <v>2618662222</v>
      </c>
      <c r="D10" s="2">
        <v>2480657716</v>
      </c>
      <c r="E10" s="2">
        <v>3237874576</v>
      </c>
      <c r="F10" s="2">
        <v>2387920177</v>
      </c>
      <c r="G10" s="2">
        <v>1591800728</v>
      </c>
      <c r="H10" s="2">
        <v>2042894985</v>
      </c>
      <c r="I10" s="2">
        <v>2082058231</v>
      </c>
      <c r="J10" s="2">
        <v>2069583495</v>
      </c>
      <c r="K10" s="2">
        <v>2623726450</v>
      </c>
      <c r="L10" s="2">
        <v>2770149130</v>
      </c>
    </row>
    <row r="11" spans="1:12" x14ac:dyDescent="0.25">
      <c r="A11" s="6" t="s">
        <v>19</v>
      </c>
      <c r="B11" s="2">
        <v>1840586282</v>
      </c>
      <c r="C11" s="2">
        <v>1840706604</v>
      </c>
      <c r="D11" s="2">
        <v>1833536196</v>
      </c>
      <c r="E11" s="2">
        <v>1891278427</v>
      </c>
      <c r="F11" s="2">
        <v>1740740605</v>
      </c>
      <c r="G11" s="2">
        <v>1317816729</v>
      </c>
      <c r="H11" s="2">
        <v>1667191699</v>
      </c>
      <c r="I11" s="2">
        <v>1798644600</v>
      </c>
      <c r="J11" s="2">
        <v>1840878561</v>
      </c>
      <c r="K11" s="2">
        <v>2043656828</v>
      </c>
      <c r="L11" s="2">
        <v>2081124315</v>
      </c>
    </row>
    <row r="12" spans="1:12" x14ac:dyDescent="0.25">
      <c r="A12" s="6" t="s">
        <v>20</v>
      </c>
      <c r="B12" s="2">
        <v>12705753506</v>
      </c>
      <c r="C12" s="2">
        <v>12260075325</v>
      </c>
      <c r="D12" s="2">
        <v>11406198990</v>
      </c>
      <c r="E12" s="2">
        <v>11514419154</v>
      </c>
      <c r="F12" s="2">
        <v>11485874218</v>
      </c>
      <c r="G12" s="2">
        <v>8563618927</v>
      </c>
      <c r="H12" s="2">
        <v>10046277084</v>
      </c>
      <c r="I12" s="2">
        <v>11390969323</v>
      </c>
      <c r="J12" s="2">
        <v>12167051793</v>
      </c>
      <c r="K12" s="2">
        <v>13333415314</v>
      </c>
      <c r="L12" s="2">
        <v>12969852823</v>
      </c>
    </row>
    <row r="13" spans="1:12" x14ac:dyDescent="0.25">
      <c r="A13" s="6" t="s">
        <v>21</v>
      </c>
      <c r="B13" s="2">
        <v>2080424566</v>
      </c>
      <c r="C13" s="2">
        <v>2114781638</v>
      </c>
      <c r="D13" s="2">
        <v>1923823783</v>
      </c>
      <c r="E13" s="2">
        <v>1868263232</v>
      </c>
      <c r="F13" s="2">
        <v>1784997932</v>
      </c>
      <c r="G13" s="2">
        <v>1571531033</v>
      </c>
      <c r="H13" s="2">
        <v>1651186835</v>
      </c>
      <c r="I13" s="2">
        <v>1801755580</v>
      </c>
      <c r="J13" s="2">
        <v>2014636312</v>
      </c>
      <c r="K13" s="2">
        <v>2382464668</v>
      </c>
      <c r="L13" s="2">
        <v>2459250186</v>
      </c>
    </row>
    <row r="14" spans="1:12" x14ac:dyDescent="0.25">
      <c r="A14" s="6" t="s">
        <v>22</v>
      </c>
      <c r="B14" s="2">
        <v>9432415404</v>
      </c>
      <c r="C14" s="2">
        <v>9404699792</v>
      </c>
      <c r="D14" s="2">
        <v>8632020233</v>
      </c>
      <c r="E14" s="2">
        <v>9382188917</v>
      </c>
      <c r="F14" s="2">
        <v>8753770240</v>
      </c>
      <c r="G14" s="2">
        <v>7509602228</v>
      </c>
      <c r="H14" s="2">
        <v>8235235964</v>
      </c>
      <c r="I14" s="2">
        <v>9462822661</v>
      </c>
      <c r="J14" s="2">
        <v>9858388070</v>
      </c>
      <c r="K14" s="2">
        <v>10358121261</v>
      </c>
      <c r="L14" s="2">
        <v>10381968370</v>
      </c>
    </row>
    <row r="15" spans="1:12" x14ac:dyDescent="0.25">
      <c r="A15" s="6" t="s">
        <v>23</v>
      </c>
      <c r="B15" s="2">
        <v>6638448701</v>
      </c>
      <c r="C15" s="2">
        <v>6837461662</v>
      </c>
      <c r="D15" s="2">
        <v>6711951001</v>
      </c>
      <c r="E15" s="2">
        <v>6442043530</v>
      </c>
      <c r="F15" s="2">
        <v>6421664209</v>
      </c>
      <c r="G15" s="2">
        <v>5492260161</v>
      </c>
      <c r="H15" s="2">
        <v>8084940401</v>
      </c>
      <c r="I15" s="2">
        <v>8101924965</v>
      </c>
      <c r="J15" s="2">
        <v>6990363889</v>
      </c>
      <c r="K15" s="2">
        <v>7683464081</v>
      </c>
      <c r="L15" s="2">
        <v>7563055604</v>
      </c>
    </row>
    <row r="16" spans="1:12" x14ac:dyDescent="0.25">
      <c r="A16" s="6" t="s">
        <v>24</v>
      </c>
      <c r="B16" s="2">
        <v>721577595</v>
      </c>
      <c r="C16" s="2">
        <v>757347966</v>
      </c>
      <c r="D16" s="2">
        <v>667601512</v>
      </c>
      <c r="E16" s="2">
        <v>707873784</v>
      </c>
      <c r="F16" s="2">
        <v>709161719</v>
      </c>
      <c r="G16" s="2">
        <v>516325655</v>
      </c>
      <c r="H16" s="2">
        <v>552945509</v>
      </c>
      <c r="I16" s="2">
        <v>715896938</v>
      </c>
      <c r="J16" s="2">
        <v>782436064</v>
      </c>
      <c r="K16" s="2">
        <v>844615485</v>
      </c>
      <c r="L16" s="2">
        <v>830283790</v>
      </c>
    </row>
    <row r="17" spans="1:12" x14ac:dyDescent="0.25">
      <c r="A17" s="6" t="s">
        <v>25</v>
      </c>
      <c r="B17" s="2">
        <v>1876172328</v>
      </c>
      <c r="C17" s="2">
        <v>1939097899</v>
      </c>
      <c r="D17" s="2">
        <v>1907136648</v>
      </c>
      <c r="E17" s="2">
        <v>1982097625</v>
      </c>
      <c r="F17" s="2">
        <v>1940111644</v>
      </c>
      <c r="G17" s="2">
        <v>1766187814</v>
      </c>
      <c r="H17" s="2">
        <v>1532604803</v>
      </c>
      <c r="I17" s="2">
        <v>1533754155</v>
      </c>
      <c r="J17" s="2">
        <v>1669632215</v>
      </c>
      <c r="K17" s="2">
        <v>2121022107</v>
      </c>
      <c r="L17" s="2">
        <v>2097497212</v>
      </c>
    </row>
    <row r="18" spans="1:12" x14ac:dyDescent="0.25">
      <c r="A18" s="6" t="s">
        <v>26</v>
      </c>
      <c r="B18" s="2">
        <v>9355792545</v>
      </c>
      <c r="C18" s="2">
        <v>9372335633</v>
      </c>
      <c r="D18" s="2">
        <v>9491782584</v>
      </c>
      <c r="E18" s="2">
        <v>9483215391</v>
      </c>
      <c r="F18" s="2">
        <v>9208605211</v>
      </c>
      <c r="G18" s="2">
        <v>7769983804</v>
      </c>
      <c r="H18" s="2">
        <v>9033371293</v>
      </c>
      <c r="I18" s="2">
        <v>9107399815</v>
      </c>
      <c r="J18" s="2">
        <v>9280854317</v>
      </c>
      <c r="K18" s="2">
        <v>8772881710</v>
      </c>
      <c r="L18" s="2">
        <v>8815338301</v>
      </c>
    </row>
    <row r="19" spans="1:12" x14ac:dyDescent="0.25">
      <c r="A19" s="6" t="s">
        <v>27</v>
      </c>
      <c r="B19" s="2">
        <v>1041723991</v>
      </c>
      <c r="C19" s="2">
        <v>1072422497</v>
      </c>
      <c r="D19" s="2">
        <v>1044102870</v>
      </c>
      <c r="E19" s="2">
        <v>1015305562</v>
      </c>
      <c r="F19" s="2">
        <v>1002466931</v>
      </c>
      <c r="G19" s="2">
        <v>873203264</v>
      </c>
      <c r="H19" s="2">
        <v>985019364</v>
      </c>
      <c r="I19" s="2">
        <v>1046448408</v>
      </c>
      <c r="J19" s="2">
        <v>1167831277</v>
      </c>
      <c r="K19" s="2">
        <v>1269472859</v>
      </c>
      <c r="L19" s="2">
        <v>1124580367</v>
      </c>
    </row>
    <row r="20" spans="1:12" x14ac:dyDescent="0.25">
      <c r="A20" s="7" t="s">
        <v>28</v>
      </c>
      <c r="B20" s="8">
        <v>145302630</v>
      </c>
      <c r="C20" s="8">
        <v>145521666</v>
      </c>
      <c r="D20" s="8">
        <v>141236495</v>
      </c>
      <c r="E20" s="8">
        <v>151893747</v>
      </c>
      <c r="F20" s="8">
        <v>153048330</v>
      </c>
      <c r="G20" s="8">
        <v>145025208</v>
      </c>
      <c r="H20" s="8">
        <v>157936567</v>
      </c>
      <c r="I20" s="8">
        <v>148096316</v>
      </c>
      <c r="J20" s="8">
        <v>157325898</v>
      </c>
      <c r="K20" s="8">
        <v>176565689</v>
      </c>
      <c r="L20" s="8">
        <v>155638316</v>
      </c>
    </row>
    <row r="21" spans="1:12" x14ac:dyDescent="0.25">
      <c r="A21" s="7" t="s">
        <v>29</v>
      </c>
      <c r="B21" s="8">
        <v>216780784</v>
      </c>
      <c r="C21" s="8">
        <v>215518973</v>
      </c>
      <c r="D21" s="8">
        <v>214492745</v>
      </c>
      <c r="E21" s="8">
        <v>207982630</v>
      </c>
      <c r="F21" s="8">
        <v>210223124</v>
      </c>
      <c r="G21" s="8">
        <v>151890546</v>
      </c>
      <c r="H21" s="8">
        <v>214907559</v>
      </c>
      <c r="I21" s="8">
        <v>229183873</v>
      </c>
      <c r="J21" s="8">
        <v>253355264</v>
      </c>
      <c r="K21" s="8">
        <v>262651410</v>
      </c>
      <c r="L21" s="8">
        <v>262767425</v>
      </c>
    </row>
    <row r="22" spans="1:12" x14ac:dyDescent="0.25">
      <c r="A22" s="7" t="s">
        <v>30</v>
      </c>
      <c r="B22" s="8">
        <v>116827044</v>
      </c>
      <c r="C22" s="8">
        <v>129102928</v>
      </c>
      <c r="D22" s="8">
        <v>132291040</v>
      </c>
      <c r="E22" s="8">
        <v>111227868</v>
      </c>
      <c r="F22" s="8">
        <v>113923798</v>
      </c>
      <c r="G22" s="8">
        <v>108635832</v>
      </c>
      <c r="H22" s="8">
        <v>104400856</v>
      </c>
      <c r="I22" s="8">
        <v>103616200</v>
      </c>
      <c r="J22" s="8">
        <v>110172792</v>
      </c>
      <c r="K22" s="8">
        <v>132748877</v>
      </c>
      <c r="L22" s="8">
        <v>147889934</v>
      </c>
    </row>
    <row r="23" spans="1:12" x14ac:dyDescent="0.25">
      <c r="A23" s="7" t="s">
        <v>31</v>
      </c>
      <c r="B23" s="8">
        <v>562813533</v>
      </c>
      <c r="C23" s="8">
        <v>582278930</v>
      </c>
      <c r="D23" s="8">
        <v>556082590</v>
      </c>
      <c r="E23" s="8">
        <v>544201317</v>
      </c>
      <c r="F23" s="8">
        <v>525271679</v>
      </c>
      <c r="G23" s="8">
        <v>467651678</v>
      </c>
      <c r="H23" s="8">
        <v>507774382</v>
      </c>
      <c r="I23" s="8">
        <v>565552019</v>
      </c>
      <c r="J23" s="8">
        <v>646977323</v>
      </c>
      <c r="K23" s="8">
        <v>697506883</v>
      </c>
      <c r="L23" s="8">
        <v>558284692</v>
      </c>
    </row>
    <row r="24" spans="1:12" x14ac:dyDescent="0.25">
      <c r="A24" s="6" t="s">
        <v>32</v>
      </c>
      <c r="B24" s="2">
        <v>134982264</v>
      </c>
      <c r="C24" s="2">
        <v>130059489</v>
      </c>
      <c r="D24" s="2">
        <v>141955755</v>
      </c>
      <c r="E24" s="2">
        <v>170600761</v>
      </c>
      <c r="F24" s="2">
        <v>205277074</v>
      </c>
      <c r="G24" s="2">
        <v>116116877</v>
      </c>
      <c r="H24" s="2">
        <v>148816182</v>
      </c>
      <c r="I24" s="2">
        <v>180173548</v>
      </c>
      <c r="J24" s="2">
        <v>189103662</v>
      </c>
      <c r="K24" s="2">
        <v>194212439</v>
      </c>
      <c r="L24" s="2">
        <v>193916640</v>
      </c>
    </row>
    <row r="25" spans="1:12" x14ac:dyDescent="0.25">
      <c r="A25" s="6" t="s">
        <v>33</v>
      </c>
      <c r="B25" s="2">
        <v>3507418834</v>
      </c>
      <c r="C25" s="2">
        <v>3699213618</v>
      </c>
      <c r="D25" s="2">
        <v>3455658296</v>
      </c>
      <c r="E25" s="2">
        <v>3566282742</v>
      </c>
      <c r="F25" s="2">
        <v>3476516358</v>
      </c>
      <c r="G25" s="2">
        <v>2763839500</v>
      </c>
      <c r="H25" s="2">
        <v>3191324666</v>
      </c>
      <c r="I25" s="2">
        <v>3408758506</v>
      </c>
      <c r="J25" s="2">
        <v>3695738248</v>
      </c>
      <c r="K25" s="2">
        <v>3774178794</v>
      </c>
      <c r="L25" s="2">
        <v>4039743793</v>
      </c>
    </row>
    <row r="26" spans="1:12" x14ac:dyDescent="0.25">
      <c r="A26" s="6" t="s">
        <v>34</v>
      </c>
      <c r="B26" s="2">
        <v>2439191598</v>
      </c>
      <c r="C26" s="2">
        <v>2629315090</v>
      </c>
      <c r="D26" s="2">
        <v>2310911156</v>
      </c>
      <c r="E26" s="2">
        <v>2420442669</v>
      </c>
      <c r="F26" s="2">
        <v>2260589821</v>
      </c>
      <c r="G26" s="2">
        <v>1716027866</v>
      </c>
      <c r="H26" s="2">
        <v>2082049228</v>
      </c>
      <c r="I26" s="2">
        <v>2159173908</v>
      </c>
      <c r="J26" s="2">
        <v>2249987082</v>
      </c>
      <c r="K26" s="2">
        <v>2405214231</v>
      </c>
      <c r="L26" s="2">
        <v>2607845536</v>
      </c>
    </row>
    <row r="27" spans="1:12" x14ac:dyDescent="0.25">
      <c r="A27" s="6" t="s">
        <v>35</v>
      </c>
      <c r="B27" s="2">
        <v>535892686</v>
      </c>
      <c r="C27" s="2">
        <v>558816133</v>
      </c>
      <c r="D27" s="2">
        <v>498068298</v>
      </c>
      <c r="E27" s="2">
        <v>425007383</v>
      </c>
      <c r="F27" s="2">
        <v>450549153</v>
      </c>
      <c r="G27" s="2">
        <v>289660285</v>
      </c>
      <c r="H27" s="2">
        <v>472719505</v>
      </c>
      <c r="I27" s="2">
        <v>675100047</v>
      </c>
      <c r="J27" s="2">
        <v>519564748</v>
      </c>
      <c r="K27" s="2">
        <v>420192847</v>
      </c>
      <c r="L27" s="2">
        <v>345944684</v>
      </c>
    </row>
    <row r="28" spans="1:12" x14ac:dyDescent="0.25">
      <c r="A28" s="6" t="s">
        <v>36</v>
      </c>
      <c r="B28" s="2">
        <v>180432332</v>
      </c>
      <c r="C28" s="2">
        <v>191232133</v>
      </c>
      <c r="D28" s="2">
        <v>160761050</v>
      </c>
      <c r="E28" s="2">
        <v>198706805</v>
      </c>
      <c r="F28" s="2">
        <v>194014428</v>
      </c>
      <c r="G28" s="2">
        <v>146547399</v>
      </c>
      <c r="H28" s="2">
        <v>178475756</v>
      </c>
      <c r="I28" s="2">
        <v>224169730</v>
      </c>
      <c r="J28" s="2">
        <v>174919386</v>
      </c>
      <c r="K28" s="2">
        <v>218885871</v>
      </c>
      <c r="L28" s="2">
        <v>206326174</v>
      </c>
    </row>
    <row r="29" spans="1:12" x14ac:dyDescent="0.25">
      <c r="A29" s="6" t="s">
        <v>37</v>
      </c>
      <c r="B29" s="2">
        <v>3431753523</v>
      </c>
      <c r="C29" s="2">
        <v>3744749360</v>
      </c>
      <c r="D29" s="2">
        <v>4266323348</v>
      </c>
      <c r="E29" s="2">
        <v>3891468036</v>
      </c>
      <c r="F29" s="2">
        <v>3871139840</v>
      </c>
      <c r="G29" s="2">
        <v>1885952179</v>
      </c>
      <c r="H29" s="2">
        <v>2670349024</v>
      </c>
      <c r="I29" s="2">
        <v>2618131579</v>
      </c>
      <c r="J29" s="2">
        <v>3448849912</v>
      </c>
      <c r="K29" s="2">
        <v>3963393936</v>
      </c>
      <c r="L29" s="2">
        <v>4314355181</v>
      </c>
    </row>
    <row r="30" spans="1:12" x14ac:dyDescent="0.25">
      <c r="A30" s="6" t="s">
        <v>38</v>
      </c>
      <c r="B30" s="2">
        <v>1572647214</v>
      </c>
      <c r="C30" s="2">
        <v>2047121873</v>
      </c>
      <c r="D30" s="2">
        <v>2088166894</v>
      </c>
      <c r="E30" s="2">
        <v>1922538751</v>
      </c>
      <c r="F30" s="2">
        <v>1679657431</v>
      </c>
      <c r="G30" s="2">
        <v>744106219</v>
      </c>
      <c r="H30" s="2">
        <v>1315789813</v>
      </c>
      <c r="I30" s="2">
        <v>1303098037</v>
      </c>
      <c r="J30" s="2">
        <v>1518961258</v>
      </c>
      <c r="K30" s="2">
        <v>1796850360</v>
      </c>
      <c r="L30" s="2">
        <v>1866755582</v>
      </c>
    </row>
    <row r="31" spans="1:12" ht="15.75" thickBot="1" x14ac:dyDescent="0.3">
      <c r="A31" s="6" t="s">
        <v>39</v>
      </c>
      <c r="B31" s="2">
        <v>5113008449</v>
      </c>
      <c r="C31" s="2">
        <v>4823165808</v>
      </c>
      <c r="D31" s="2">
        <v>3547702625</v>
      </c>
      <c r="E31" s="2">
        <v>3721652249</v>
      </c>
      <c r="F31" s="2">
        <v>3177684321</v>
      </c>
      <c r="G31" s="2">
        <v>2316102285</v>
      </c>
      <c r="H31" s="2">
        <v>2330543955</v>
      </c>
      <c r="I31" s="2">
        <v>3040933449</v>
      </c>
      <c r="J31" s="2">
        <v>3679673793</v>
      </c>
      <c r="K31" s="2">
        <v>4060926472</v>
      </c>
      <c r="L31" s="2">
        <v>4494895688</v>
      </c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1:15" x14ac:dyDescent="0.25">
      <c r="A34" s="10"/>
    </row>
    <row r="35" spans="1:15" x14ac:dyDescent="0.25">
      <c r="A35" s="3" t="s">
        <v>40</v>
      </c>
    </row>
    <row r="36" spans="1:15" ht="19.5" customHeight="1" x14ac:dyDescent="0.25">
      <c r="A36" s="149" t="s">
        <v>41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5" x14ac:dyDescent="0.25">
      <c r="A37" s="10"/>
    </row>
    <row r="38" spans="1:15" x14ac:dyDescent="0.25">
      <c r="A38" s="3" t="s">
        <v>42</v>
      </c>
    </row>
    <row r="39" spans="1:15" x14ac:dyDescent="0.25">
      <c r="A39" s="10"/>
    </row>
    <row r="40" spans="1:15" x14ac:dyDescent="0.25">
      <c r="A40" s="12" t="s">
        <v>43</v>
      </c>
    </row>
    <row r="41" spans="1:15" x14ac:dyDescent="0.25">
      <c r="A41" s="10"/>
    </row>
    <row r="42" spans="1:15" x14ac:dyDescent="0.25">
      <c r="A42" s="13" t="s">
        <v>44</v>
      </c>
    </row>
    <row r="43" spans="1:15" ht="15.75" thickBot="1" x14ac:dyDescent="0.3">
      <c r="A43" s="3" t="s">
        <v>45</v>
      </c>
    </row>
    <row r="44" spans="1:15" ht="15.75" thickBot="1" x14ac:dyDescent="0.3">
      <c r="A44" s="147" t="s">
        <v>2</v>
      </c>
      <c r="B44" s="14" t="s">
        <v>46</v>
      </c>
      <c r="C44" s="14" t="s">
        <v>47</v>
      </c>
      <c r="D44" s="4" t="s">
        <v>48</v>
      </c>
      <c r="E44" s="4" t="s">
        <v>49</v>
      </c>
      <c r="F44" s="4" t="s">
        <v>50</v>
      </c>
      <c r="G44" s="4" t="s">
        <v>51</v>
      </c>
      <c r="H44" s="4" t="s">
        <v>52</v>
      </c>
      <c r="I44" s="4" t="s">
        <v>53</v>
      </c>
      <c r="J44" s="4" t="s">
        <v>54</v>
      </c>
      <c r="K44" s="4" t="s">
        <v>55</v>
      </c>
      <c r="L44" s="4" t="s">
        <v>56</v>
      </c>
    </row>
    <row r="45" spans="1:15" ht="15.75" thickBot="1" x14ac:dyDescent="0.3">
      <c r="A45" s="148"/>
      <c r="B45" s="15" t="s">
        <v>14</v>
      </c>
      <c r="C45" s="15" t="s">
        <v>14</v>
      </c>
      <c r="D45" s="5" t="s">
        <v>14</v>
      </c>
      <c r="E45" s="5" t="s">
        <v>14</v>
      </c>
      <c r="F45" s="5" t="s">
        <v>14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</row>
    <row r="46" spans="1:15" x14ac:dyDescent="0.25">
      <c r="A46" s="6" t="s">
        <v>15</v>
      </c>
      <c r="B46" s="16">
        <f>B7/1000000</f>
        <v>8079.2474110000003</v>
      </c>
      <c r="C46" s="16">
        <f t="shared" ref="C46:L46" si="0">C7/1000000</f>
        <v>8753.8905840000007</v>
      </c>
      <c r="D46" s="2">
        <f t="shared" si="0"/>
        <v>7626.665328</v>
      </c>
      <c r="E46" s="2">
        <f t="shared" si="0"/>
        <v>7764.434158</v>
      </c>
      <c r="F46" s="2">
        <f t="shared" si="0"/>
        <v>7717.5284259999999</v>
      </c>
      <c r="G46" s="2">
        <f>G7/1000000</f>
        <v>5481.7044400000004</v>
      </c>
      <c r="H46" s="2">
        <f t="shared" si="0"/>
        <v>6838.9597279999998</v>
      </c>
      <c r="I46" s="2">
        <f t="shared" si="0"/>
        <v>7888.263997</v>
      </c>
      <c r="J46" s="2">
        <f t="shared" si="0"/>
        <v>8229.2996619999994</v>
      </c>
      <c r="K46" s="2">
        <f t="shared" si="0"/>
        <v>8929.2791149999994</v>
      </c>
      <c r="L46" s="2">
        <f t="shared" si="0"/>
        <v>8291.2967270000008</v>
      </c>
      <c r="O46" s="17" t="s">
        <v>57</v>
      </c>
    </row>
    <row r="47" spans="1:15" x14ac:dyDescent="0.25">
      <c r="A47" s="6" t="s">
        <v>16</v>
      </c>
      <c r="B47" s="16">
        <f t="shared" ref="B47:L62" si="1">B8/1000000</f>
        <v>78.397982999999996</v>
      </c>
      <c r="C47" s="16">
        <f t="shared" si="1"/>
        <v>74.428796000000006</v>
      </c>
      <c r="D47" s="2">
        <f t="shared" si="1"/>
        <v>66.023809</v>
      </c>
      <c r="E47" s="2">
        <f t="shared" si="1"/>
        <v>110.749545</v>
      </c>
      <c r="F47" s="2">
        <f t="shared" si="1"/>
        <v>71.589663000000002</v>
      </c>
      <c r="G47" s="2">
        <f t="shared" si="1"/>
        <v>58.182671999999997</v>
      </c>
      <c r="H47" s="2">
        <f t="shared" si="1"/>
        <v>72.766769999999994</v>
      </c>
      <c r="I47" s="2">
        <f t="shared" si="1"/>
        <v>61.933190000000003</v>
      </c>
      <c r="J47" s="2">
        <f t="shared" si="1"/>
        <v>81.816463999999996</v>
      </c>
      <c r="K47" s="2">
        <f t="shared" si="1"/>
        <v>84.949838999999997</v>
      </c>
      <c r="L47" s="2">
        <f t="shared" si="1"/>
        <v>88.887940999999998</v>
      </c>
      <c r="O47" s="17" t="s">
        <v>58</v>
      </c>
    </row>
    <row r="48" spans="1:15" x14ac:dyDescent="0.25">
      <c r="A48" s="6" t="s">
        <v>17</v>
      </c>
      <c r="B48" s="16">
        <f t="shared" si="1"/>
        <v>34082.097126000001</v>
      </c>
      <c r="C48" s="16">
        <f t="shared" si="1"/>
        <v>34389.991751000001</v>
      </c>
      <c r="D48" s="2">
        <f t="shared" si="1"/>
        <v>31604.771632</v>
      </c>
      <c r="E48" s="2">
        <f t="shared" si="1"/>
        <v>34029.969223</v>
      </c>
      <c r="F48" s="2">
        <f t="shared" si="1"/>
        <v>32359.846203000001</v>
      </c>
      <c r="G48" s="2">
        <f t="shared" si="1"/>
        <v>26164.548072000001</v>
      </c>
      <c r="H48" s="2">
        <f t="shared" si="1"/>
        <v>28658.784427999999</v>
      </c>
      <c r="I48" s="2">
        <f t="shared" si="1"/>
        <v>33479.867981000003</v>
      </c>
      <c r="J48" s="2">
        <f t="shared" si="1"/>
        <v>34745.446559999997</v>
      </c>
      <c r="K48" s="2">
        <f t="shared" si="1"/>
        <v>37742.189164000003</v>
      </c>
      <c r="L48" s="2">
        <f t="shared" si="1"/>
        <v>36336.683483000001</v>
      </c>
    </row>
    <row r="49" spans="1:12" x14ac:dyDescent="0.25">
      <c r="A49" s="6" t="s">
        <v>18</v>
      </c>
      <c r="B49" s="16">
        <f t="shared" si="1"/>
        <v>2516.454197</v>
      </c>
      <c r="C49" s="16">
        <f t="shared" si="1"/>
        <v>2618.6622219999999</v>
      </c>
      <c r="D49" s="2">
        <f t="shared" si="1"/>
        <v>2480.6577160000002</v>
      </c>
      <c r="E49" s="2">
        <f t="shared" si="1"/>
        <v>3237.8745760000002</v>
      </c>
      <c r="F49" s="2">
        <f t="shared" si="1"/>
        <v>2387.920177</v>
      </c>
      <c r="G49" s="2">
        <f t="shared" si="1"/>
        <v>1591.8007279999999</v>
      </c>
      <c r="H49" s="2">
        <f t="shared" si="1"/>
        <v>2042.8949849999999</v>
      </c>
      <c r="I49" s="2">
        <f t="shared" si="1"/>
        <v>2082.058231</v>
      </c>
      <c r="J49" s="2">
        <f t="shared" si="1"/>
        <v>2069.5834949999999</v>
      </c>
      <c r="K49" s="2">
        <f t="shared" si="1"/>
        <v>2623.7264500000001</v>
      </c>
      <c r="L49" s="2">
        <f t="shared" si="1"/>
        <v>2770.1491299999998</v>
      </c>
    </row>
    <row r="50" spans="1:12" x14ac:dyDescent="0.25">
      <c r="A50" s="6" t="s">
        <v>19</v>
      </c>
      <c r="B50" s="16">
        <f t="shared" si="1"/>
        <v>1840.586282</v>
      </c>
      <c r="C50" s="16">
        <f t="shared" si="1"/>
        <v>1840.706604</v>
      </c>
      <c r="D50" s="2">
        <f t="shared" si="1"/>
        <v>1833.536196</v>
      </c>
      <c r="E50" s="2">
        <f t="shared" si="1"/>
        <v>1891.278427</v>
      </c>
      <c r="F50" s="2">
        <f t="shared" si="1"/>
        <v>1740.740605</v>
      </c>
      <c r="G50" s="2">
        <f t="shared" si="1"/>
        <v>1317.8167289999999</v>
      </c>
      <c r="H50" s="2">
        <f t="shared" si="1"/>
        <v>1667.191699</v>
      </c>
      <c r="I50" s="2">
        <f t="shared" si="1"/>
        <v>1798.6446000000001</v>
      </c>
      <c r="J50" s="2">
        <f t="shared" si="1"/>
        <v>1840.878561</v>
      </c>
      <c r="K50" s="2">
        <f t="shared" si="1"/>
        <v>2043.6568279999999</v>
      </c>
      <c r="L50" s="2">
        <f t="shared" si="1"/>
        <v>2081.124315</v>
      </c>
    </row>
    <row r="51" spans="1:12" x14ac:dyDescent="0.25">
      <c r="A51" s="6" t="s">
        <v>20</v>
      </c>
      <c r="B51" s="16">
        <f t="shared" si="1"/>
        <v>12705.753505999999</v>
      </c>
      <c r="C51" s="16">
        <f t="shared" si="1"/>
        <v>12260.075325</v>
      </c>
      <c r="D51" s="2">
        <f t="shared" si="1"/>
        <v>11406.198990000001</v>
      </c>
      <c r="E51" s="2">
        <f t="shared" si="1"/>
        <v>11514.419153999999</v>
      </c>
      <c r="F51" s="2">
        <f t="shared" si="1"/>
        <v>11485.874218000001</v>
      </c>
      <c r="G51" s="2">
        <f t="shared" si="1"/>
        <v>8563.6189269999995</v>
      </c>
      <c r="H51" s="2">
        <f t="shared" si="1"/>
        <v>10046.277083999999</v>
      </c>
      <c r="I51" s="2">
        <f t="shared" si="1"/>
        <v>11390.969322999999</v>
      </c>
      <c r="J51" s="2">
        <f t="shared" si="1"/>
        <v>12167.051793000001</v>
      </c>
      <c r="K51" s="2">
        <f t="shared" si="1"/>
        <v>13333.415314</v>
      </c>
      <c r="L51" s="2">
        <f t="shared" si="1"/>
        <v>12969.852822999999</v>
      </c>
    </row>
    <row r="52" spans="1:12" x14ac:dyDescent="0.25">
      <c r="A52" s="6" t="s">
        <v>21</v>
      </c>
      <c r="B52" s="16">
        <f t="shared" si="1"/>
        <v>2080.4245660000001</v>
      </c>
      <c r="C52" s="16">
        <f t="shared" si="1"/>
        <v>2114.7816379999999</v>
      </c>
      <c r="D52" s="2">
        <f t="shared" si="1"/>
        <v>1923.823783</v>
      </c>
      <c r="E52" s="2">
        <f t="shared" si="1"/>
        <v>1868.263232</v>
      </c>
      <c r="F52" s="2">
        <f t="shared" si="1"/>
        <v>1784.997932</v>
      </c>
      <c r="G52" s="2">
        <f t="shared" si="1"/>
        <v>1571.531033</v>
      </c>
      <c r="H52" s="2">
        <f t="shared" si="1"/>
        <v>1651.186835</v>
      </c>
      <c r="I52" s="2">
        <f t="shared" si="1"/>
        <v>1801.75558</v>
      </c>
      <c r="J52" s="2">
        <f t="shared" si="1"/>
        <v>2014.6363120000001</v>
      </c>
      <c r="K52" s="2">
        <f t="shared" si="1"/>
        <v>2382.4646680000001</v>
      </c>
      <c r="L52" s="2">
        <f t="shared" si="1"/>
        <v>2459.2501860000002</v>
      </c>
    </row>
    <row r="53" spans="1:12" x14ac:dyDescent="0.25">
      <c r="A53" s="6" t="s">
        <v>22</v>
      </c>
      <c r="B53" s="16">
        <f t="shared" si="1"/>
        <v>9432.4154039999994</v>
      </c>
      <c r="C53" s="16">
        <f t="shared" si="1"/>
        <v>9404.6997919999994</v>
      </c>
      <c r="D53" s="2">
        <f t="shared" si="1"/>
        <v>8632.0202329999993</v>
      </c>
      <c r="E53" s="2">
        <f t="shared" si="1"/>
        <v>9382.1889169999995</v>
      </c>
      <c r="F53" s="2">
        <f t="shared" si="1"/>
        <v>8753.7702399999998</v>
      </c>
      <c r="G53" s="2">
        <f t="shared" si="1"/>
        <v>7509.6022279999997</v>
      </c>
      <c r="H53" s="2">
        <f t="shared" si="1"/>
        <v>8235.2359639999995</v>
      </c>
      <c r="I53" s="2">
        <f t="shared" si="1"/>
        <v>9462.8226610000002</v>
      </c>
      <c r="J53" s="2">
        <f t="shared" si="1"/>
        <v>9858.3880700000009</v>
      </c>
      <c r="K53" s="2">
        <f t="shared" si="1"/>
        <v>10358.121261</v>
      </c>
      <c r="L53" s="2">
        <f t="shared" si="1"/>
        <v>10381.968370000001</v>
      </c>
    </row>
    <row r="54" spans="1:12" x14ac:dyDescent="0.25">
      <c r="A54" s="6" t="s">
        <v>23</v>
      </c>
      <c r="B54" s="16">
        <f t="shared" si="1"/>
        <v>6638.4487010000003</v>
      </c>
      <c r="C54" s="16">
        <f t="shared" si="1"/>
        <v>6837.4616619999997</v>
      </c>
      <c r="D54" s="2">
        <f t="shared" si="1"/>
        <v>6711.9510010000004</v>
      </c>
      <c r="E54" s="2">
        <f t="shared" si="1"/>
        <v>6442.0435299999999</v>
      </c>
      <c r="F54" s="2">
        <f t="shared" si="1"/>
        <v>6421.6642089999996</v>
      </c>
      <c r="G54" s="2">
        <f t="shared" si="1"/>
        <v>5492.2601610000002</v>
      </c>
      <c r="H54" s="2">
        <f t="shared" si="1"/>
        <v>8084.9404009999998</v>
      </c>
      <c r="I54" s="2">
        <f t="shared" si="1"/>
        <v>8101.9249650000002</v>
      </c>
      <c r="J54" s="2">
        <f t="shared" si="1"/>
        <v>6990.3638890000002</v>
      </c>
      <c r="K54" s="2">
        <f t="shared" si="1"/>
        <v>7683.4640810000001</v>
      </c>
      <c r="L54" s="2">
        <f t="shared" si="1"/>
        <v>7563.0556040000001</v>
      </c>
    </row>
    <row r="55" spans="1:12" x14ac:dyDescent="0.25">
      <c r="A55" s="6" t="s">
        <v>24</v>
      </c>
      <c r="B55" s="16">
        <f t="shared" si="1"/>
        <v>721.57759499999997</v>
      </c>
      <c r="C55" s="16">
        <f t="shared" si="1"/>
        <v>757.34796600000004</v>
      </c>
      <c r="D55" s="2">
        <f t="shared" si="1"/>
        <v>667.60151199999996</v>
      </c>
      <c r="E55" s="2">
        <f t="shared" si="1"/>
        <v>707.873784</v>
      </c>
      <c r="F55" s="2">
        <f t="shared" si="1"/>
        <v>709.16171899999995</v>
      </c>
      <c r="G55" s="2">
        <f t="shared" si="1"/>
        <v>516.32565499999998</v>
      </c>
      <c r="H55" s="2">
        <f t="shared" si="1"/>
        <v>552.94550900000002</v>
      </c>
      <c r="I55" s="2">
        <f t="shared" si="1"/>
        <v>715.89693799999998</v>
      </c>
      <c r="J55" s="2">
        <f t="shared" si="1"/>
        <v>782.43606399999999</v>
      </c>
      <c r="K55" s="2">
        <f t="shared" si="1"/>
        <v>844.61548500000004</v>
      </c>
      <c r="L55" s="2">
        <f t="shared" si="1"/>
        <v>830.28378999999995</v>
      </c>
    </row>
    <row r="56" spans="1:12" x14ac:dyDescent="0.25">
      <c r="A56" s="6" t="s">
        <v>25</v>
      </c>
      <c r="B56" s="16">
        <f t="shared" si="1"/>
        <v>1876.1723280000001</v>
      </c>
      <c r="C56" s="16">
        <f t="shared" si="1"/>
        <v>1939.0978990000001</v>
      </c>
      <c r="D56" s="2">
        <f t="shared" si="1"/>
        <v>1907.1366479999999</v>
      </c>
      <c r="E56" s="2">
        <f t="shared" si="1"/>
        <v>1982.0976250000001</v>
      </c>
      <c r="F56" s="2">
        <f t="shared" si="1"/>
        <v>1940.1116440000001</v>
      </c>
      <c r="G56" s="2">
        <f t="shared" si="1"/>
        <v>1766.1878139999999</v>
      </c>
      <c r="H56" s="2">
        <f t="shared" si="1"/>
        <v>1532.6048029999999</v>
      </c>
      <c r="I56" s="2">
        <f t="shared" si="1"/>
        <v>1533.7541550000001</v>
      </c>
      <c r="J56" s="2">
        <f t="shared" si="1"/>
        <v>1669.6322150000001</v>
      </c>
      <c r="K56" s="2">
        <f t="shared" si="1"/>
        <v>2121.0221069999998</v>
      </c>
      <c r="L56" s="2">
        <f t="shared" si="1"/>
        <v>2097.4972120000002</v>
      </c>
    </row>
    <row r="57" spans="1:12" x14ac:dyDescent="0.25">
      <c r="A57" s="6" t="s">
        <v>26</v>
      </c>
      <c r="B57" s="16">
        <f t="shared" si="1"/>
        <v>9355.7925450000002</v>
      </c>
      <c r="C57" s="16">
        <f t="shared" si="1"/>
        <v>9372.3356330000006</v>
      </c>
      <c r="D57" s="2">
        <f t="shared" si="1"/>
        <v>9491.7825840000005</v>
      </c>
      <c r="E57" s="2">
        <f t="shared" si="1"/>
        <v>9483.2153909999997</v>
      </c>
      <c r="F57" s="2">
        <f t="shared" si="1"/>
        <v>9208.6052110000001</v>
      </c>
      <c r="G57" s="2">
        <f t="shared" si="1"/>
        <v>7769.9838040000004</v>
      </c>
      <c r="H57" s="2">
        <f t="shared" si="1"/>
        <v>9033.3712930000002</v>
      </c>
      <c r="I57" s="2">
        <f t="shared" si="1"/>
        <v>9107.3998150000007</v>
      </c>
      <c r="J57" s="2">
        <f t="shared" si="1"/>
        <v>9280.8543169999994</v>
      </c>
      <c r="K57" s="2">
        <f t="shared" si="1"/>
        <v>8772.8817099999997</v>
      </c>
      <c r="L57" s="2">
        <f t="shared" si="1"/>
        <v>8815.3383009999998</v>
      </c>
    </row>
    <row r="58" spans="1:12" x14ac:dyDescent="0.25">
      <c r="A58" s="6" t="s">
        <v>59</v>
      </c>
      <c r="B58" s="16">
        <f t="shared" si="1"/>
        <v>1041.7239910000001</v>
      </c>
      <c r="C58" s="16">
        <f t="shared" si="1"/>
        <v>1072.422497</v>
      </c>
      <c r="D58" s="2">
        <f t="shared" si="1"/>
        <v>1044.1028699999999</v>
      </c>
      <c r="E58" s="2">
        <f t="shared" si="1"/>
        <v>1015.305562</v>
      </c>
      <c r="F58" s="2">
        <f t="shared" si="1"/>
        <v>1002.466931</v>
      </c>
      <c r="G58" s="2">
        <f t="shared" si="1"/>
        <v>873.20326399999999</v>
      </c>
      <c r="H58" s="2">
        <f t="shared" si="1"/>
        <v>985.019364</v>
      </c>
      <c r="I58" s="2">
        <f t="shared" si="1"/>
        <v>1046.448408</v>
      </c>
      <c r="J58" s="2">
        <f t="shared" si="1"/>
        <v>1167.831277</v>
      </c>
      <c r="K58" s="2">
        <f t="shared" si="1"/>
        <v>1269.472859</v>
      </c>
      <c r="L58" s="2">
        <f t="shared" si="1"/>
        <v>1124.580367</v>
      </c>
    </row>
    <row r="59" spans="1:12" x14ac:dyDescent="0.25">
      <c r="A59" s="7" t="s">
        <v>28</v>
      </c>
      <c r="B59" s="18">
        <f t="shared" si="1"/>
        <v>145.30262999999999</v>
      </c>
      <c r="C59" s="18">
        <f t="shared" si="1"/>
        <v>145.52166600000001</v>
      </c>
      <c r="D59" s="8">
        <f t="shared" si="1"/>
        <v>141.23649499999999</v>
      </c>
      <c r="E59" s="8">
        <f t="shared" si="1"/>
        <v>151.89374699999999</v>
      </c>
      <c r="F59" s="8">
        <f t="shared" si="1"/>
        <v>153.04832999999999</v>
      </c>
      <c r="G59" s="8">
        <f t="shared" si="1"/>
        <v>145.02520799999999</v>
      </c>
      <c r="H59" s="8">
        <f t="shared" si="1"/>
        <v>157.936567</v>
      </c>
      <c r="I59" s="8">
        <f t="shared" si="1"/>
        <v>148.096316</v>
      </c>
      <c r="J59" s="8">
        <f t="shared" si="1"/>
        <v>157.325898</v>
      </c>
      <c r="K59" s="8">
        <f t="shared" si="1"/>
        <v>176.56568899999999</v>
      </c>
      <c r="L59" s="8">
        <f t="shared" si="1"/>
        <v>155.638316</v>
      </c>
    </row>
    <row r="60" spans="1:12" x14ac:dyDescent="0.25">
      <c r="A60" s="7" t="s">
        <v>29</v>
      </c>
      <c r="B60" s="18">
        <f t="shared" si="1"/>
        <v>216.78078400000001</v>
      </c>
      <c r="C60" s="18">
        <f t="shared" si="1"/>
        <v>215.51897299999999</v>
      </c>
      <c r="D60" s="8">
        <f t="shared" si="1"/>
        <v>214.49274500000001</v>
      </c>
      <c r="E60" s="8">
        <f t="shared" si="1"/>
        <v>207.98263</v>
      </c>
      <c r="F60" s="8">
        <f t="shared" si="1"/>
        <v>210.22312400000001</v>
      </c>
      <c r="G60" s="8">
        <f t="shared" si="1"/>
        <v>151.890546</v>
      </c>
      <c r="H60" s="8">
        <f t="shared" si="1"/>
        <v>214.90755899999999</v>
      </c>
      <c r="I60" s="8">
        <f t="shared" si="1"/>
        <v>229.18387300000001</v>
      </c>
      <c r="J60" s="8">
        <f t="shared" si="1"/>
        <v>253.35526400000001</v>
      </c>
      <c r="K60" s="8">
        <f t="shared" si="1"/>
        <v>262.65141</v>
      </c>
      <c r="L60" s="8">
        <f t="shared" si="1"/>
        <v>262.767425</v>
      </c>
    </row>
    <row r="61" spans="1:12" x14ac:dyDescent="0.25">
      <c r="A61" s="7" t="s">
        <v>30</v>
      </c>
      <c r="B61" s="18">
        <f t="shared" si="1"/>
        <v>116.827044</v>
      </c>
      <c r="C61" s="18">
        <f t="shared" si="1"/>
        <v>129.10292799999999</v>
      </c>
      <c r="D61" s="8">
        <f t="shared" si="1"/>
        <v>132.29104000000001</v>
      </c>
      <c r="E61" s="8">
        <f t="shared" si="1"/>
        <v>111.227868</v>
      </c>
      <c r="F61" s="8">
        <f t="shared" si="1"/>
        <v>113.92379800000001</v>
      </c>
      <c r="G61" s="8">
        <f t="shared" si="1"/>
        <v>108.63583199999999</v>
      </c>
      <c r="H61" s="8">
        <f t="shared" si="1"/>
        <v>104.400856</v>
      </c>
      <c r="I61" s="8">
        <f t="shared" si="1"/>
        <v>103.61620000000001</v>
      </c>
      <c r="J61" s="8">
        <f t="shared" si="1"/>
        <v>110.172792</v>
      </c>
      <c r="K61" s="8">
        <f t="shared" si="1"/>
        <v>132.74887699999999</v>
      </c>
      <c r="L61" s="8">
        <f t="shared" si="1"/>
        <v>147.88993400000001</v>
      </c>
    </row>
    <row r="62" spans="1:12" x14ac:dyDescent="0.25">
      <c r="A62" s="7" t="s">
        <v>31</v>
      </c>
      <c r="B62" s="18">
        <f t="shared" si="1"/>
        <v>562.81353300000001</v>
      </c>
      <c r="C62" s="18">
        <f t="shared" si="1"/>
        <v>582.27892999999995</v>
      </c>
      <c r="D62" s="8">
        <f t="shared" si="1"/>
        <v>556.08258999999998</v>
      </c>
      <c r="E62" s="8">
        <f t="shared" si="1"/>
        <v>544.20131700000002</v>
      </c>
      <c r="F62" s="8">
        <f t="shared" si="1"/>
        <v>525.27167899999995</v>
      </c>
      <c r="G62" s="8">
        <f t="shared" si="1"/>
        <v>467.651678</v>
      </c>
      <c r="H62" s="8">
        <f t="shared" si="1"/>
        <v>507.774382</v>
      </c>
      <c r="I62" s="8">
        <f t="shared" si="1"/>
        <v>565.55201899999997</v>
      </c>
      <c r="J62" s="8">
        <f t="shared" si="1"/>
        <v>646.97732299999996</v>
      </c>
      <c r="K62" s="8">
        <f t="shared" si="1"/>
        <v>697.50688300000002</v>
      </c>
      <c r="L62" s="8">
        <f t="shared" si="1"/>
        <v>558.28469199999995</v>
      </c>
    </row>
    <row r="63" spans="1:12" x14ac:dyDescent="0.25">
      <c r="A63" s="6" t="s">
        <v>32</v>
      </c>
      <c r="B63" s="16">
        <f t="shared" ref="B63:L70" si="2">B24/1000000</f>
        <v>134.98226399999999</v>
      </c>
      <c r="C63" s="16">
        <f t="shared" si="2"/>
        <v>130.05948900000001</v>
      </c>
      <c r="D63" s="2">
        <f t="shared" si="2"/>
        <v>141.95575500000001</v>
      </c>
      <c r="E63" s="2">
        <f t="shared" si="2"/>
        <v>170.60076100000001</v>
      </c>
      <c r="F63" s="2">
        <f t="shared" si="2"/>
        <v>205.277074</v>
      </c>
      <c r="G63" s="2">
        <f t="shared" si="2"/>
        <v>116.116877</v>
      </c>
      <c r="H63" s="2">
        <f t="shared" si="2"/>
        <v>148.816182</v>
      </c>
      <c r="I63" s="2">
        <f t="shared" si="2"/>
        <v>180.17354800000001</v>
      </c>
      <c r="J63" s="2">
        <f t="shared" si="2"/>
        <v>189.10366200000001</v>
      </c>
      <c r="K63" s="2">
        <f t="shared" si="2"/>
        <v>194.21243899999999</v>
      </c>
      <c r="L63" s="2">
        <f t="shared" si="2"/>
        <v>193.91664</v>
      </c>
    </row>
    <row r="64" spans="1:12" x14ac:dyDescent="0.25">
      <c r="A64" s="6" t="s">
        <v>33</v>
      </c>
      <c r="B64" s="16">
        <f t="shared" si="2"/>
        <v>3507.4188340000001</v>
      </c>
      <c r="C64" s="16">
        <f t="shared" si="2"/>
        <v>3699.2136180000002</v>
      </c>
      <c r="D64" s="2">
        <f t="shared" si="2"/>
        <v>3455.6582960000001</v>
      </c>
      <c r="E64" s="2">
        <f t="shared" si="2"/>
        <v>3566.2827419999999</v>
      </c>
      <c r="F64" s="2">
        <f t="shared" si="2"/>
        <v>3476.5163579999999</v>
      </c>
      <c r="G64" s="2">
        <f t="shared" si="2"/>
        <v>2763.8395</v>
      </c>
      <c r="H64" s="2">
        <f t="shared" si="2"/>
        <v>3191.324666</v>
      </c>
      <c r="I64" s="2">
        <f t="shared" si="2"/>
        <v>3408.7585060000001</v>
      </c>
      <c r="J64" s="2">
        <f t="shared" si="2"/>
        <v>3695.7382480000001</v>
      </c>
      <c r="K64" s="2">
        <f t="shared" si="2"/>
        <v>3774.1787939999999</v>
      </c>
      <c r="L64" s="2">
        <f t="shared" si="2"/>
        <v>4039.7437930000001</v>
      </c>
    </row>
    <row r="65" spans="1:12" x14ac:dyDescent="0.25">
      <c r="A65" s="6" t="s">
        <v>34</v>
      </c>
      <c r="B65" s="16">
        <f t="shared" si="2"/>
        <v>2439.1915979999999</v>
      </c>
      <c r="C65" s="16">
        <f t="shared" si="2"/>
        <v>2629.3150900000001</v>
      </c>
      <c r="D65" s="2">
        <f t="shared" si="2"/>
        <v>2310.9111560000001</v>
      </c>
      <c r="E65" s="2">
        <f t="shared" si="2"/>
        <v>2420.442669</v>
      </c>
      <c r="F65" s="2">
        <f t="shared" si="2"/>
        <v>2260.589821</v>
      </c>
      <c r="G65" s="2">
        <f t="shared" si="2"/>
        <v>1716.0278659999999</v>
      </c>
      <c r="H65" s="2">
        <f t="shared" si="2"/>
        <v>2082.0492279999999</v>
      </c>
      <c r="I65" s="2">
        <f t="shared" si="2"/>
        <v>2159.1739080000002</v>
      </c>
      <c r="J65" s="2">
        <f t="shared" si="2"/>
        <v>2249.9870820000001</v>
      </c>
      <c r="K65" s="2">
        <f t="shared" si="2"/>
        <v>2405.2142309999999</v>
      </c>
      <c r="L65" s="2">
        <f t="shared" si="2"/>
        <v>2607.8455359999998</v>
      </c>
    </row>
    <row r="66" spans="1:12" x14ac:dyDescent="0.25">
      <c r="A66" s="6" t="s">
        <v>35</v>
      </c>
      <c r="B66" s="16">
        <f t="shared" si="2"/>
        <v>535.89268600000003</v>
      </c>
      <c r="C66" s="16">
        <f t="shared" si="2"/>
        <v>558.81613300000004</v>
      </c>
      <c r="D66" s="2">
        <f t="shared" si="2"/>
        <v>498.06829800000003</v>
      </c>
      <c r="E66" s="2">
        <f t="shared" si="2"/>
        <v>425.007383</v>
      </c>
      <c r="F66" s="2">
        <f t="shared" si="2"/>
        <v>450.54915299999999</v>
      </c>
      <c r="G66" s="2">
        <f t="shared" si="2"/>
        <v>289.66028499999999</v>
      </c>
      <c r="H66" s="2">
        <f t="shared" si="2"/>
        <v>472.71950500000003</v>
      </c>
      <c r="I66" s="2">
        <f t="shared" si="2"/>
        <v>675.10004700000002</v>
      </c>
      <c r="J66" s="2">
        <f t="shared" si="2"/>
        <v>519.56474800000001</v>
      </c>
      <c r="K66" s="2">
        <f t="shared" si="2"/>
        <v>420.19284699999997</v>
      </c>
      <c r="L66" s="2">
        <f t="shared" si="2"/>
        <v>345.944684</v>
      </c>
    </row>
    <row r="67" spans="1:12" x14ac:dyDescent="0.25">
      <c r="A67" s="6" t="s">
        <v>36</v>
      </c>
      <c r="B67" s="16">
        <f t="shared" si="2"/>
        <v>180.432332</v>
      </c>
      <c r="C67" s="16">
        <f t="shared" si="2"/>
        <v>191.232133</v>
      </c>
      <c r="D67" s="2">
        <f t="shared" si="2"/>
        <v>160.76105000000001</v>
      </c>
      <c r="E67" s="2">
        <f t="shared" si="2"/>
        <v>198.706805</v>
      </c>
      <c r="F67" s="2">
        <f t="shared" si="2"/>
        <v>194.01442800000001</v>
      </c>
      <c r="G67" s="2">
        <f t="shared" si="2"/>
        <v>146.54739900000001</v>
      </c>
      <c r="H67" s="2">
        <f t="shared" si="2"/>
        <v>178.47575599999999</v>
      </c>
      <c r="I67" s="2">
        <f t="shared" si="2"/>
        <v>224.16972999999999</v>
      </c>
      <c r="J67" s="2">
        <f t="shared" si="2"/>
        <v>174.919386</v>
      </c>
      <c r="K67" s="2">
        <f t="shared" si="2"/>
        <v>218.88587100000001</v>
      </c>
      <c r="L67" s="2">
        <f t="shared" si="2"/>
        <v>206.32617400000001</v>
      </c>
    </row>
    <row r="68" spans="1:12" x14ac:dyDescent="0.25">
      <c r="A68" s="6" t="s">
        <v>37</v>
      </c>
      <c r="B68" s="16">
        <f t="shared" si="2"/>
        <v>3431.7535229999999</v>
      </c>
      <c r="C68" s="16">
        <f t="shared" si="2"/>
        <v>3744.7493599999998</v>
      </c>
      <c r="D68" s="2">
        <f t="shared" si="2"/>
        <v>4266.3233479999999</v>
      </c>
      <c r="E68" s="2">
        <f t="shared" si="2"/>
        <v>3891.4680360000002</v>
      </c>
      <c r="F68" s="2">
        <f t="shared" si="2"/>
        <v>3871.1398399999998</v>
      </c>
      <c r="G68" s="2">
        <f t="shared" si="2"/>
        <v>1885.9521789999999</v>
      </c>
      <c r="H68" s="2">
        <f t="shared" si="2"/>
        <v>2670.3490240000001</v>
      </c>
      <c r="I68" s="2">
        <f t="shared" si="2"/>
        <v>2618.1315789999999</v>
      </c>
      <c r="J68" s="2">
        <f t="shared" si="2"/>
        <v>3448.8499120000001</v>
      </c>
      <c r="K68" s="2">
        <f t="shared" si="2"/>
        <v>3963.3939359999999</v>
      </c>
      <c r="L68" s="2">
        <f t="shared" si="2"/>
        <v>4314.3551809999999</v>
      </c>
    </row>
    <row r="69" spans="1:12" x14ac:dyDescent="0.25">
      <c r="A69" s="6" t="s">
        <v>38</v>
      </c>
      <c r="B69" s="16">
        <f t="shared" si="2"/>
        <v>1572.6472140000001</v>
      </c>
      <c r="C69" s="16">
        <f t="shared" si="2"/>
        <v>2047.1218730000001</v>
      </c>
      <c r="D69" s="2">
        <f t="shared" si="2"/>
        <v>2088.166894</v>
      </c>
      <c r="E69" s="2">
        <f t="shared" si="2"/>
        <v>1922.538751</v>
      </c>
      <c r="F69" s="2">
        <f t="shared" si="2"/>
        <v>1679.6574310000001</v>
      </c>
      <c r="G69" s="2">
        <f t="shared" si="2"/>
        <v>744.10621900000001</v>
      </c>
      <c r="H69" s="2">
        <f t="shared" si="2"/>
        <v>1315.7898130000001</v>
      </c>
      <c r="I69" s="2">
        <f t="shared" si="2"/>
        <v>1303.098037</v>
      </c>
      <c r="J69" s="2">
        <f t="shared" si="2"/>
        <v>1518.961258</v>
      </c>
      <c r="K69" s="2">
        <f t="shared" si="2"/>
        <v>1796.8503599999999</v>
      </c>
      <c r="L69" s="2">
        <f t="shared" si="2"/>
        <v>1866.755582</v>
      </c>
    </row>
    <row r="70" spans="1:12" x14ac:dyDescent="0.25">
      <c r="A70" s="6" t="s">
        <v>39</v>
      </c>
      <c r="B70" s="16">
        <f t="shared" si="2"/>
        <v>5113.0084489999999</v>
      </c>
      <c r="C70" s="16">
        <f t="shared" si="2"/>
        <v>4823.1658079999997</v>
      </c>
      <c r="D70" s="2">
        <f t="shared" si="2"/>
        <v>3547.7026249999999</v>
      </c>
      <c r="E70" s="2">
        <f t="shared" si="2"/>
        <v>3721.6522490000002</v>
      </c>
      <c r="F70" s="2">
        <f t="shared" si="2"/>
        <v>3177.6843210000002</v>
      </c>
      <c r="G70" s="2">
        <f t="shared" si="2"/>
        <v>2316.1022849999999</v>
      </c>
      <c r="H70" s="2">
        <f t="shared" si="2"/>
        <v>2330.5439550000001</v>
      </c>
      <c r="I70" s="2">
        <f t="shared" si="2"/>
        <v>3040.9334490000001</v>
      </c>
      <c r="J70" s="2">
        <f t="shared" si="2"/>
        <v>3679.6737929999999</v>
      </c>
      <c r="K70" s="2">
        <f t="shared" si="2"/>
        <v>4060.9264720000001</v>
      </c>
      <c r="L70" s="2">
        <f t="shared" si="2"/>
        <v>4494.8956879999996</v>
      </c>
    </row>
    <row r="71" spans="1:12" x14ac:dyDescent="0.25">
      <c r="A71" s="6" t="s">
        <v>60</v>
      </c>
      <c r="B71" s="19">
        <f>SUM(B46:B58,B63:B70)</f>
        <v>107364.41853500002</v>
      </c>
      <c r="C71" s="19">
        <f t="shared" ref="C71:L71" si="3">SUM(C46:C58,C63:C70)</f>
        <v>109259.57587300001</v>
      </c>
      <c r="D71" s="20">
        <f t="shared" si="3"/>
        <v>101865.819724</v>
      </c>
      <c r="E71" s="20">
        <f t="shared" si="3"/>
        <v>105746.41251999997</v>
      </c>
      <c r="F71" s="20">
        <f t="shared" si="3"/>
        <v>100899.70560399999</v>
      </c>
      <c r="G71" s="20">
        <f t="shared" si="3"/>
        <v>78655.118136999998</v>
      </c>
      <c r="H71" s="20">
        <f t="shared" si="3"/>
        <v>91792.246992</v>
      </c>
      <c r="I71" s="20">
        <f t="shared" si="3"/>
        <v>102081.27864799999</v>
      </c>
      <c r="J71" s="20">
        <f t="shared" si="3"/>
        <v>106375.016768</v>
      </c>
      <c r="K71" s="20">
        <f t="shared" si="3"/>
        <v>115023.11383100001</v>
      </c>
      <c r="L71" s="20">
        <f t="shared" si="3"/>
        <v>113879.751527</v>
      </c>
    </row>
    <row r="75" spans="1:12" x14ac:dyDescent="0.25">
      <c r="A75" s="21" t="s">
        <v>61</v>
      </c>
    </row>
    <row r="76" spans="1:12" x14ac:dyDescent="0.25">
      <c r="A76" s="21" t="s">
        <v>62</v>
      </c>
    </row>
    <row r="77" spans="1:12" ht="23.25" thickBot="1" x14ac:dyDescent="0.3">
      <c r="A77" s="22" t="s">
        <v>63</v>
      </c>
      <c r="B77" s="23" t="s">
        <v>52</v>
      </c>
      <c r="C77" s="23" t="s">
        <v>53</v>
      </c>
      <c r="D77" s="23" t="s">
        <v>54</v>
      </c>
      <c r="E77" s="23" t="s">
        <v>55</v>
      </c>
      <c r="F77" s="23" t="s">
        <v>56</v>
      </c>
      <c r="G77" s="24" t="s">
        <v>64</v>
      </c>
    </row>
    <row r="78" spans="1:12" x14ac:dyDescent="0.25">
      <c r="A78" s="25" t="s">
        <v>65</v>
      </c>
      <c r="B78" s="26">
        <f>H46</f>
        <v>6838.9597279999998</v>
      </c>
      <c r="C78" s="26">
        <f t="shared" ref="C78:F93" si="4">I46</f>
        <v>7888.263997</v>
      </c>
      <c r="D78" s="26">
        <f>J46</f>
        <v>8229.2996619999994</v>
      </c>
      <c r="E78" s="26">
        <f t="shared" si="4"/>
        <v>8929.2791149999994</v>
      </c>
      <c r="F78" s="26">
        <f t="shared" si="4"/>
        <v>8291.2967270000008</v>
      </c>
      <c r="G78" s="27">
        <f>(F78-B78)/B78*100</f>
        <v>21.236226805867236</v>
      </c>
    </row>
    <row r="79" spans="1:12" x14ac:dyDescent="0.25">
      <c r="A79" s="28" t="s">
        <v>66</v>
      </c>
      <c r="B79" s="29">
        <f>H47</f>
        <v>72.766769999999994</v>
      </c>
      <c r="C79" s="29">
        <f t="shared" si="4"/>
        <v>61.933190000000003</v>
      </c>
      <c r="D79" s="29">
        <f t="shared" si="4"/>
        <v>81.816463999999996</v>
      </c>
      <c r="E79" s="29">
        <f t="shared" si="4"/>
        <v>84.949838999999997</v>
      </c>
      <c r="F79" s="29">
        <f t="shared" si="4"/>
        <v>88.887940999999998</v>
      </c>
      <c r="G79" s="30">
        <f t="shared" ref="G79:G99" si="5">(F79-B79)/B79*100</f>
        <v>22.154578250484398</v>
      </c>
    </row>
    <row r="80" spans="1:12" x14ac:dyDescent="0.25">
      <c r="A80" s="25" t="s">
        <v>67</v>
      </c>
      <c r="B80" s="26">
        <f t="shared" ref="B80:F99" si="6">H48</f>
        <v>28658.784427999999</v>
      </c>
      <c r="C80" s="26">
        <f t="shared" si="4"/>
        <v>33479.867981000003</v>
      </c>
      <c r="D80" s="26">
        <f t="shared" si="4"/>
        <v>34745.446559999997</v>
      </c>
      <c r="E80" s="26">
        <f t="shared" si="4"/>
        <v>37742.189164000003</v>
      </c>
      <c r="F80" s="26">
        <f t="shared" si="4"/>
        <v>36336.683483000001</v>
      </c>
      <c r="G80" s="27">
        <f t="shared" si="5"/>
        <v>26.790735225666428</v>
      </c>
    </row>
    <row r="81" spans="1:7" x14ac:dyDescent="0.25">
      <c r="A81" s="29" t="s">
        <v>68</v>
      </c>
      <c r="B81" s="29">
        <f t="shared" si="6"/>
        <v>2042.8949849999999</v>
      </c>
      <c r="C81" s="29">
        <f t="shared" si="4"/>
        <v>2082.058231</v>
      </c>
      <c r="D81" s="29">
        <f t="shared" si="4"/>
        <v>2069.5834949999999</v>
      </c>
      <c r="E81" s="29">
        <f t="shared" si="4"/>
        <v>2623.7264500000001</v>
      </c>
      <c r="F81" s="30">
        <f t="shared" si="4"/>
        <v>2770.1491299999998</v>
      </c>
      <c r="G81" s="30">
        <f t="shared" si="5"/>
        <v>35.599193807801136</v>
      </c>
    </row>
    <row r="82" spans="1:7" x14ac:dyDescent="0.25">
      <c r="A82" s="25" t="s">
        <v>69</v>
      </c>
      <c r="B82" s="26">
        <f t="shared" si="6"/>
        <v>1667.191699</v>
      </c>
      <c r="C82" s="26">
        <f t="shared" si="4"/>
        <v>1798.6446000000001</v>
      </c>
      <c r="D82" s="26">
        <f t="shared" si="4"/>
        <v>1840.878561</v>
      </c>
      <c r="E82" s="26">
        <f t="shared" si="4"/>
        <v>2043.6568279999999</v>
      </c>
      <c r="F82" s="26">
        <f t="shared" si="4"/>
        <v>2081.124315</v>
      </c>
      <c r="G82" s="27">
        <f t="shared" si="5"/>
        <v>24.828135615615253</v>
      </c>
    </row>
    <row r="83" spans="1:7" x14ac:dyDescent="0.25">
      <c r="A83" s="28" t="s">
        <v>70</v>
      </c>
      <c r="B83" s="29">
        <f t="shared" si="6"/>
        <v>10046.277083999999</v>
      </c>
      <c r="C83" s="29">
        <f t="shared" si="4"/>
        <v>11390.969322999999</v>
      </c>
      <c r="D83" s="29">
        <f t="shared" si="4"/>
        <v>12167.051793000001</v>
      </c>
      <c r="E83" s="29">
        <f t="shared" si="4"/>
        <v>13333.415314</v>
      </c>
      <c r="F83" s="29">
        <f t="shared" si="4"/>
        <v>12969.852822999999</v>
      </c>
      <c r="G83" s="30">
        <f t="shared" si="5"/>
        <v>29.101086049638962</v>
      </c>
    </row>
    <row r="84" spans="1:7" x14ac:dyDescent="0.25">
      <c r="A84" s="25" t="s">
        <v>71</v>
      </c>
      <c r="B84" s="26">
        <f t="shared" si="6"/>
        <v>1651.186835</v>
      </c>
      <c r="C84" s="26">
        <f t="shared" si="4"/>
        <v>1801.75558</v>
      </c>
      <c r="D84" s="26">
        <f t="shared" si="4"/>
        <v>2014.6363120000001</v>
      </c>
      <c r="E84" s="26">
        <f t="shared" si="4"/>
        <v>2382.4646680000001</v>
      </c>
      <c r="F84" s="26">
        <f t="shared" si="4"/>
        <v>2459.2501860000002</v>
      </c>
      <c r="G84" s="27">
        <f t="shared" si="5"/>
        <v>48.938335376202311</v>
      </c>
    </row>
    <row r="85" spans="1:7" x14ac:dyDescent="0.25">
      <c r="A85" s="29" t="s">
        <v>72</v>
      </c>
      <c r="B85" s="29">
        <f t="shared" si="6"/>
        <v>8235.2359639999995</v>
      </c>
      <c r="C85" s="29">
        <f t="shared" si="4"/>
        <v>9462.8226610000002</v>
      </c>
      <c r="D85" s="29">
        <f t="shared" si="4"/>
        <v>9858.3880700000009</v>
      </c>
      <c r="E85" s="29">
        <f t="shared" si="4"/>
        <v>10358.121261</v>
      </c>
      <c r="F85" s="30">
        <f t="shared" si="4"/>
        <v>10381.968370000001</v>
      </c>
      <c r="G85" s="30">
        <f t="shared" si="5"/>
        <v>26.067649007075872</v>
      </c>
    </row>
    <row r="86" spans="1:7" x14ac:dyDescent="0.25">
      <c r="A86" s="25" t="s">
        <v>73</v>
      </c>
      <c r="B86" s="26">
        <f t="shared" si="6"/>
        <v>8084.9404009999998</v>
      </c>
      <c r="C86" s="26">
        <f t="shared" si="4"/>
        <v>8101.9249650000002</v>
      </c>
      <c r="D86" s="26">
        <f t="shared" si="4"/>
        <v>6990.3638890000002</v>
      </c>
      <c r="E86" s="26">
        <f t="shared" si="4"/>
        <v>7683.4640810000001</v>
      </c>
      <c r="F86" s="26">
        <f t="shared" si="4"/>
        <v>7563.0556040000001</v>
      </c>
      <c r="G86" s="27">
        <f t="shared" si="5"/>
        <v>-6.45502342769836</v>
      </c>
    </row>
    <row r="87" spans="1:7" x14ac:dyDescent="0.25">
      <c r="A87" s="28" t="s">
        <v>74</v>
      </c>
      <c r="B87" s="29">
        <f t="shared" si="6"/>
        <v>552.94550900000002</v>
      </c>
      <c r="C87" s="29">
        <f t="shared" si="4"/>
        <v>715.89693799999998</v>
      </c>
      <c r="D87" s="29">
        <f t="shared" si="4"/>
        <v>782.43606399999999</v>
      </c>
      <c r="E87" s="29">
        <f t="shared" si="4"/>
        <v>844.61548500000004</v>
      </c>
      <c r="F87" s="29">
        <f t="shared" si="4"/>
        <v>830.28378999999995</v>
      </c>
      <c r="G87" s="30">
        <f t="shared" si="5"/>
        <v>50.156530161817436</v>
      </c>
    </row>
    <row r="88" spans="1:7" x14ac:dyDescent="0.25">
      <c r="A88" s="25" t="s">
        <v>75</v>
      </c>
      <c r="B88" s="26">
        <f t="shared" si="6"/>
        <v>1532.6048029999999</v>
      </c>
      <c r="C88" s="26">
        <f t="shared" si="4"/>
        <v>1533.7541550000001</v>
      </c>
      <c r="D88" s="26">
        <f t="shared" si="4"/>
        <v>1669.6322150000001</v>
      </c>
      <c r="E88" s="26">
        <f t="shared" si="4"/>
        <v>2121.0221069999998</v>
      </c>
      <c r="F88" s="26">
        <f t="shared" si="4"/>
        <v>2097.4972120000002</v>
      </c>
      <c r="G88" s="27">
        <f t="shared" si="5"/>
        <v>36.858321720919221</v>
      </c>
    </row>
    <row r="89" spans="1:7" x14ac:dyDescent="0.25">
      <c r="A89" s="29" t="s">
        <v>76</v>
      </c>
      <c r="B89" s="29">
        <f t="shared" si="6"/>
        <v>9033.3712930000002</v>
      </c>
      <c r="C89" s="29">
        <f t="shared" si="4"/>
        <v>9107.3998150000007</v>
      </c>
      <c r="D89" s="29">
        <f t="shared" si="4"/>
        <v>9280.8543169999994</v>
      </c>
      <c r="E89" s="29">
        <f t="shared" si="4"/>
        <v>8772.8817099999997</v>
      </c>
      <c r="F89" s="30">
        <f t="shared" si="4"/>
        <v>8815.3383009999998</v>
      </c>
      <c r="G89" s="30">
        <f t="shared" si="5"/>
        <v>-2.4136392153940922</v>
      </c>
    </row>
    <row r="90" spans="1:7" x14ac:dyDescent="0.25">
      <c r="A90" s="25" t="s">
        <v>77</v>
      </c>
      <c r="B90" s="26">
        <f t="shared" si="6"/>
        <v>985.019364</v>
      </c>
      <c r="C90" s="26">
        <f t="shared" si="4"/>
        <v>1046.448408</v>
      </c>
      <c r="D90" s="26">
        <f t="shared" si="4"/>
        <v>1167.831277</v>
      </c>
      <c r="E90" s="26">
        <f t="shared" si="4"/>
        <v>1269.472859</v>
      </c>
      <c r="F90" s="26">
        <f t="shared" si="4"/>
        <v>1124.580367</v>
      </c>
      <c r="G90" s="27">
        <f t="shared" si="5"/>
        <v>14.168351212230586</v>
      </c>
    </row>
    <row r="91" spans="1:7" x14ac:dyDescent="0.25">
      <c r="A91" s="28" t="s">
        <v>78</v>
      </c>
      <c r="B91" s="29">
        <f t="shared" si="6"/>
        <v>157.936567</v>
      </c>
      <c r="C91" s="29">
        <f t="shared" si="4"/>
        <v>148.096316</v>
      </c>
      <c r="D91" s="29">
        <f t="shared" si="4"/>
        <v>157.325898</v>
      </c>
      <c r="E91" s="29">
        <f t="shared" si="4"/>
        <v>176.56568899999999</v>
      </c>
      <c r="F91" s="29">
        <f t="shared" si="4"/>
        <v>155.638316</v>
      </c>
      <c r="G91" s="30">
        <f t="shared" si="5"/>
        <v>-1.4551734558089979</v>
      </c>
    </row>
    <row r="92" spans="1:7" x14ac:dyDescent="0.25">
      <c r="A92" s="25" t="s">
        <v>79</v>
      </c>
      <c r="B92" s="26">
        <f t="shared" si="6"/>
        <v>214.90755899999999</v>
      </c>
      <c r="C92" s="26">
        <f t="shared" si="4"/>
        <v>229.18387300000001</v>
      </c>
      <c r="D92" s="26">
        <f t="shared" si="4"/>
        <v>253.35526400000001</v>
      </c>
      <c r="E92" s="26">
        <f t="shared" si="4"/>
        <v>262.65141</v>
      </c>
      <c r="F92" s="26">
        <f t="shared" si="4"/>
        <v>262.767425</v>
      </c>
      <c r="G92" s="27">
        <f t="shared" si="5"/>
        <v>22.269977948984106</v>
      </c>
    </row>
    <row r="93" spans="1:7" x14ac:dyDescent="0.25">
      <c r="A93" s="29" t="s">
        <v>80</v>
      </c>
      <c r="B93" s="29">
        <f t="shared" si="6"/>
        <v>104.400856</v>
      </c>
      <c r="C93" s="29">
        <f t="shared" si="4"/>
        <v>103.61620000000001</v>
      </c>
      <c r="D93" s="29">
        <f t="shared" si="4"/>
        <v>110.172792</v>
      </c>
      <c r="E93" s="29">
        <f t="shared" si="4"/>
        <v>132.74887699999999</v>
      </c>
      <c r="F93" s="30">
        <f t="shared" si="4"/>
        <v>147.88993400000001</v>
      </c>
      <c r="G93" s="30">
        <f t="shared" si="5"/>
        <v>41.655863434682956</v>
      </c>
    </row>
    <row r="94" spans="1:7" x14ac:dyDescent="0.25">
      <c r="A94" s="25" t="s">
        <v>81</v>
      </c>
      <c r="B94" s="26">
        <f t="shared" si="6"/>
        <v>507.774382</v>
      </c>
      <c r="C94" s="26">
        <f t="shared" si="6"/>
        <v>565.55201899999997</v>
      </c>
      <c r="D94" s="26">
        <f t="shared" si="6"/>
        <v>646.97732299999996</v>
      </c>
      <c r="E94" s="26">
        <f t="shared" si="6"/>
        <v>697.50688300000002</v>
      </c>
      <c r="F94" s="26">
        <f t="shared" si="6"/>
        <v>558.28469199999995</v>
      </c>
      <c r="G94" s="27">
        <f t="shared" si="5"/>
        <v>9.9473923440273015</v>
      </c>
    </row>
    <row r="95" spans="1:7" x14ac:dyDescent="0.25">
      <c r="A95" s="28" t="s">
        <v>82</v>
      </c>
      <c r="B95" s="29">
        <f t="shared" si="6"/>
        <v>148.816182</v>
      </c>
      <c r="C95" s="29">
        <f t="shared" si="6"/>
        <v>180.17354800000001</v>
      </c>
      <c r="D95" s="29">
        <f t="shared" si="6"/>
        <v>189.10366200000001</v>
      </c>
      <c r="E95" s="29">
        <f t="shared" si="6"/>
        <v>194.21243899999999</v>
      </c>
      <c r="F95" s="29">
        <f t="shared" si="6"/>
        <v>193.91664</v>
      </c>
      <c r="G95" s="30">
        <f t="shared" si="5"/>
        <v>30.30615178663837</v>
      </c>
    </row>
    <row r="96" spans="1:7" x14ac:dyDescent="0.25">
      <c r="A96" s="25" t="s">
        <v>83</v>
      </c>
      <c r="B96" s="26">
        <f t="shared" si="6"/>
        <v>3191.324666</v>
      </c>
      <c r="C96" s="26">
        <f t="shared" si="6"/>
        <v>3408.7585060000001</v>
      </c>
      <c r="D96" s="26">
        <f t="shared" si="6"/>
        <v>3695.7382480000001</v>
      </c>
      <c r="E96" s="26">
        <f t="shared" si="6"/>
        <v>3774.1787939999999</v>
      </c>
      <c r="F96" s="26">
        <f t="shared" si="6"/>
        <v>4039.7437930000001</v>
      </c>
      <c r="G96" s="27">
        <f t="shared" si="5"/>
        <v>26.585171231211863</v>
      </c>
    </row>
    <row r="97" spans="1:7" x14ac:dyDescent="0.25">
      <c r="A97" s="29" t="s">
        <v>84</v>
      </c>
      <c r="B97" s="29">
        <f t="shared" si="6"/>
        <v>2082.0492279999999</v>
      </c>
      <c r="C97" s="29">
        <f t="shared" si="6"/>
        <v>2159.1739080000002</v>
      </c>
      <c r="D97" s="29">
        <f t="shared" si="6"/>
        <v>2249.9870820000001</v>
      </c>
      <c r="E97" s="29">
        <f t="shared" si="6"/>
        <v>2405.2142309999999</v>
      </c>
      <c r="F97" s="30">
        <f t="shared" si="6"/>
        <v>2607.8455359999998</v>
      </c>
      <c r="G97" s="30">
        <f t="shared" si="5"/>
        <v>25.253788475744916</v>
      </c>
    </row>
    <row r="98" spans="1:7" x14ac:dyDescent="0.25">
      <c r="A98" s="25" t="s">
        <v>85</v>
      </c>
      <c r="B98" s="26">
        <f t="shared" si="6"/>
        <v>472.71950500000003</v>
      </c>
      <c r="C98" s="26">
        <f t="shared" si="6"/>
        <v>675.10004700000002</v>
      </c>
      <c r="D98" s="26">
        <f t="shared" si="6"/>
        <v>519.56474800000001</v>
      </c>
      <c r="E98" s="26">
        <f t="shared" si="6"/>
        <v>420.19284699999997</v>
      </c>
      <c r="F98" s="26">
        <f t="shared" si="6"/>
        <v>345.944684</v>
      </c>
      <c r="G98" s="27">
        <f t="shared" si="5"/>
        <v>-26.818191265452445</v>
      </c>
    </row>
    <row r="99" spans="1:7" x14ac:dyDescent="0.25">
      <c r="A99" s="31" t="s">
        <v>60</v>
      </c>
      <c r="B99" s="32">
        <f t="shared" si="6"/>
        <v>178.47575599999999</v>
      </c>
      <c r="C99" s="32">
        <f t="shared" si="6"/>
        <v>224.16972999999999</v>
      </c>
      <c r="D99" s="32">
        <f t="shared" si="6"/>
        <v>174.919386</v>
      </c>
      <c r="E99" s="32">
        <f t="shared" si="6"/>
        <v>218.88587100000001</v>
      </c>
      <c r="F99" s="32">
        <f t="shared" si="6"/>
        <v>206.32617400000001</v>
      </c>
      <c r="G99" s="33">
        <f t="shared" si="5"/>
        <v>15.604594497417354</v>
      </c>
    </row>
    <row r="100" spans="1:7" x14ac:dyDescent="0.25">
      <c r="B100" s="34"/>
      <c r="C100" s="34"/>
      <c r="D100" s="34"/>
    </row>
    <row r="102" spans="1:7" x14ac:dyDescent="0.25">
      <c r="A102" s="11" t="s">
        <v>154</v>
      </c>
    </row>
  </sheetData>
  <mergeCells count="4">
    <mergeCell ref="A3:B3"/>
    <mergeCell ref="A5:A6"/>
    <mergeCell ref="A36:L36"/>
    <mergeCell ref="A44:A45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96"/>
  <sheetViews>
    <sheetView showGridLines="0" topLeftCell="A58" zoomScale="55" zoomScaleNormal="55" workbookViewId="0">
      <selection activeCell="A96" sqref="A96"/>
    </sheetView>
  </sheetViews>
  <sheetFormatPr defaultRowHeight="15" x14ac:dyDescent="0.25"/>
  <cols>
    <col min="1" max="1" width="36.5703125" bestFit="1" customWidth="1"/>
    <col min="2" max="2" width="11.42578125" bestFit="1" customWidth="1"/>
    <col min="3" max="3" width="11.7109375" bestFit="1" customWidth="1"/>
    <col min="4" max="5" width="11.42578125" bestFit="1" customWidth="1"/>
    <col min="6" max="6" width="11.7109375" bestFit="1" customWidth="1"/>
    <col min="7" max="8" width="11.42578125" bestFit="1" customWidth="1"/>
    <col min="9" max="9" width="11.7109375" bestFit="1" customWidth="1"/>
    <col min="10" max="11" width="11.42578125" bestFit="1" customWidth="1"/>
    <col min="12" max="12" width="11.7109375" bestFit="1" customWidth="1"/>
  </cols>
  <sheetData>
    <row r="2" spans="1:12" ht="21" x14ac:dyDescent="0.25">
      <c r="A2" s="1" t="s">
        <v>86</v>
      </c>
    </row>
    <row r="3" spans="1:12" x14ac:dyDescent="0.25">
      <c r="A3" s="146"/>
      <c r="B3" s="146"/>
    </row>
    <row r="4" spans="1:12" ht="15.75" thickBot="1" x14ac:dyDescent="0.3">
      <c r="A4" s="3" t="s">
        <v>1</v>
      </c>
    </row>
    <row r="5" spans="1:12" ht="15.75" thickBot="1" x14ac:dyDescent="0.3">
      <c r="A5" s="147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ht="15.75" thickBot="1" x14ac:dyDescent="0.3">
      <c r="A6" s="148"/>
      <c r="B6" s="5" t="s">
        <v>87</v>
      </c>
      <c r="C6" s="5" t="s">
        <v>87</v>
      </c>
      <c r="D6" s="5" t="s">
        <v>87</v>
      </c>
      <c r="E6" s="5" t="s">
        <v>87</v>
      </c>
      <c r="F6" s="5" t="s">
        <v>87</v>
      </c>
      <c r="G6" s="5" t="s">
        <v>87</v>
      </c>
      <c r="H6" s="5" t="s">
        <v>87</v>
      </c>
      <c r="I6" s="5" t="s">
        <v>87</v>
      </c>
      <c r="J6" s="5" t="s">
        <v>87</v>
      </c>
      <c r="K6" s="5" t="s">
        <v>87</v>
      </c>
      <c r="L6" s="5" t="s">
        <v>87</v>
      </c>
    </row>
    <row r="7" spans="1:12" x14ac:dyDescent="0.25">
      <c r="A7" s="6" t="s">
        <v>15</v>
      </c>
      <c r="B7" s="2">
        <v>11599585853</v>
      </c>
      <c r="C7" s="2">
        <v>12272722698</v>
      </c>
      <c r="D7" s="2">
        <v>11245754064</v>
      </c>
      <c r="E7" s="2">
        <v>11785177590</v>
      </c>
      <c r="F7" s="2">
        <v>10720166927</v>
      </c>
      <c r="G7" s="2">
        <v>7875589305</v>
      </c>
      <c r="H7" s="2">
        <v>10439225326</v>
      </c>
      <c r="I7" s="2">
        <v>12072412944</v>
      </c>
      <c r="J7" s="2">
        <v>11432517735</v>
      </c>
      <c r="K7" s="2">
        <v>12602615196</v>
      </c>
      <c r="L7" s="2">
        <v>12105007845</v>
      </c>
    </row>
    <row r="8" spans="1:12" x14ac:dyDescent="0.25">
      <c r="A8" s="6" t="s">
        <v>16</v>
      </c>
      <c r="B8" s="2">
        <v>190103085</v>
      </c>
      <c r="C8" s="2">
        <v>195637023</v>
      </c>
      <c r="D8" s="2">
        <v>164061933</v>
      </c>
      <c r="E8" s="2">
        <v>151449967</v>
      </c>
      <c r="F8" s="2">
        <v>153148971</v>
      </c>
      <c r="G8" s="2">
        <v>114121447</v>
      </c>
      <c r="H8" s="2">
        <v>145388418</v>
      </c>
      <c r="I8" s="2">
        <v>148315999</v>
      </c>
      <c r="J8" s="2">
        <v>163129897</v>
      </c>
      <c r="K8" s="2">
        <v>189706243</v>
      </c>
      <c r="L8" s="2">
        <v>181838594</v>
      </c>
    </row>
    <row r="9" spans="1:12" x14ac:dyDescent="0.25">
      <c r="A9" s="6" t="s">
        <v>17</v>
      </c>
      <c r="B9" s="2">
        <v>31300169353</v>
      </c>
      <c r="C9" s="2">
        <v>32865065696</v>
      </c>
      <c r="D9" s="2">
        <v>30575611214</v>
      </c>
      <c r="E9" s="2">
        <v>32747034521</v>
      </c>
      <c r="F9" s="2">
        <v>29360382725</v>
      </c>
      <c r="G9" s="2">
        <v>24077127521</v>
      </c>
      <c r="H9" s="2">
        <v>28417160323</v>
      </c>
      <c r="I9" s="2">
        <v>32208255075</v>
      </c>
      <c r="J9" s="2">
        <v>31044333585</v>
      </c>
      <c r="K9" s="2">
        <v>35042797314</v>
      </c>
      <c r="L9" s="2">
        <v>33203290604</v>
      </c>
    </row>
    <row r="10" spans="1:12" x14ac:dyDescent="0.25">
      <c r="A10" s="6" t="s">
        <v>18</v>
      </c>
      <c r="B10" s="2">
        <v>1698064253</v>
      </c>
      <c r="C10" s="2">
        <v>1898393148</v>
      </c>
      <c r="D10" s="2">
        <v>1652078529</v>
      </c>
      <c r="E10" s="2">
        <v>1854755225</v>
      </c>
      <c r="F10" s="2">
        <v>2332948574</v>
      </c>
      <c r="G10" s="2">
        <v>1337007164</v>
      </c>
      <c r="H10" s="2">
        <v>1660359513</v>
      </c>
      <c r="I10" s="2">
        <v>1749462799</v>
      </c>
      <c r="J10" s="2">
        <v>1525478723</v>
      </c>
      <c r="K10" s="2">
        <v>1868203252</v>
      </c>
      <c r="L10" s="2">
        <v>2570645893</v>
      </c>
    </row>
    <row r="11" spans="1:12" x14ac:dyDescent="0.25">
      <c r="A11" s="6" t="s">
        <v>19</v>
      </c>
      <c r="B11" s="2">
        <v>2221541590</v>
      </c>
      <c r="C11" s="2">
        <v>2329890526</v>
      </c>
      <c r="D11" s="2">
        <v>2220048499</v>
      </c>
      <c r="E11" s="2">
        <v>2323540636</v>
      </c>
      <c r="F11" s="2">
        <v>2167509910</v>
      </c>
      <c r="G11" s="2">
        <v>1792525724</v>
      </c>
      <c r="H11" s="2">
        <v>2122618528</v>
      </c>
      <c r="I11" s="2">
        <v>2359033490</v>
      </c>
      <c r="J11" s="2">
        <v>2411830944</v>
      </c>
      <c r="K11" s="2">
        <v>2612256401</v>
      </c>
      <c r="L11" s="2">
        <v>2468233314</v>
      </c>
    </row>
    <row r="12" spans="1:12" x14ac:dyDescent="0.25">
      <c r="A12" s="6" t="s">
        <v>20</v>
      </c>
      <c r="B12" s="2">
        <v>15856540745</v>
      </c>
      <c r="C12" s="2">
        <v>16619642178</v>
      </c>
      <c r="D12" s="2">
        <v>15750856353</v>
      </c>
      <c r="E12" s="2">
        <v>16915078100</v>
      </c>
      <c r="F12" s="2">
        <v>15262027038</v>
      </c>
      <c r="G12" s="2">
        <v>12370228703</v>
      </c>
      <c r="H12" s="2">
        <v>15527920348</v>
      </c>
      <c r="I12" s="2">
        <v>17020574086</v>
      </c>
      <c r="J12" s="2">
        <v>16030457847</v>
      </c>
      <c r="K12" s="2">
        <v>18064434805</v>
      </c>
      <c r="L12" s="2">
        <v>17150839944</v>
      </c>
    </row>
    <row r="13" spans="1:12" x14ac:dyDescent="0.25">
      <c r="A13" s="6" t="s">
        <v>21</v>
      </c>
      <c r="B13" s="2">
        <v>3649689406</v>
      </c>
      <c r="C13" s="2">
        <v>3735696822</v>
      </c>
      <c r="D13" s="2">
        <v>3339492664</v>
      </c>
      <c r="E13" s="2">
        <v>4770583715</v>
      </c>
      <c r="F13" s="2">
        <v>3601125111</v>
      </c>
      <c r="G13" s="2">
        <v>2727840728</v>
      </c>
      <c r="H13" s="2">
        <v>3770816439</v>
      </c>
      <c r="I13" s="2">
        <v>4206171566</v>
      </c>
      <c r="J13" s="2">
        <v>3315400994</v>
      </c>
      <c r="K13" s="2">
        <v>4762933510</v>
      </c>
      <c r="L13" s="2">
        <v>5151665869</v>
      </c>
    </row>
    <row r="14" spans="1:12" x14ac:dyDescent="0.25">
      <c r="A14" s="6" t="s">
        <v>22</v>
      </c>
      <c r="B14" s="2">
        <v>16122088048</v>
      </c>
      <c r="C14" s="2">
        <v>17066725871</v>
      </c>
      <c r="D14" s="2">
        <v>16175134353</v>
      </c>
      <c r="E14" s="2">
        <v>17256662098</v>
      </c>
      <c r="F14" s="2">
        <v>15689830428</v>
      </c>
      <c r="G14" s="2">
        <v>12874311199</v>
      </c>
      <c r="H14" s="2">
        <v>15974394930</v>
      </c>
      <c r="I14" s="2">
        <v>17434585339</v>
      </c>
      <c r="J14" s="2">
        <v>16642000813</v>
      </c>
      <c r="K14" s="2">
        <v>18720829430</v>
      </c>
      <c r="L14" s="2">
        <v>17496074286</v>
      </c>
    </row>
    <row r="15" spans="1:12" x14ac:dyDescent="0.25">
      <c r="A15" s="6" t="s">
        <v>23</v>
      </c>
      <c r="B15" s="2">
        <v>10055809371</v>
      </c>
      <c r="C15" s="2">
        <v>11448083783</v>
      </c>
      <c r="D15" s="2">
        <v>10676611054</v>
      </c>
      <c r="E15" s="2">
        <v>11061798147</v>
      </c>
      <c r="F15" s="2">
        <v>9893738491</v>
      </c>
      <c r="G15" s="2">
        <v>8063885606</v>
      </c>
      <c r="H15" s="2">
        <v>10917626326</v>
      </c>
      <c r="I15" s="2">
        <v>11964697209</v>
      </c>
      <c r="J15" s="2">
        <v>11025343393</v>
      </c>
      <c r="K15" s="2">
        <v>12696991288</v>
      </c>
      <c r="L15" s="2">
        <v>11621472507</v>
      </c>
    </row>
    <row r="16" spans="1:12" x14ac:dyDescent="0.25">
      <c r="A16" s="6" t="s">
        <v>24</v>
      </c>
      <c r="B16" s="2">
        <v>1071434086</v>
      </c>
      <c r="C16" s="2">
        <v>1127960827</v>
      </c>
      <c r="D16" s="2">
        <v>1044150774</v>
      </c>
      <c r="E16" s="2">
        <v>1071705324</v>
      </c>
      <c r="F16" s="2">
        <v>1033584079</v>
      </c>
      <c r="G16" s="2">
        <v>796297684</v>
      </c>
      <c r="H16" s="2">
        <v>975026573</v>
      </c>
      <c r="I16" s="2">
        <v>992994054</v>
      </c>
      <c r="J16" s="2">
        <v>1017211088</v>
      </c>
      <c r="K16" s="2">
        <v>1203158394</v>
      </c>
      <c r="L16" s="2">
        <v>1175125595</v>
      </c>
    </row>
    <row r="17" spans="1:12" x14ac:dyDescent="0.25">
      <c r="A17" s="6" t="s">
        <v>25</v>
      </c>
      <c r="B17" s="2">
        <v>3084137764</v>
      </c>
      <c r="C17" s="2">
        <v>3054665188</v>
      </c>
      <c r="D17" s="2">
        <v>2996657717</v>
      </c>
      <c r="E17" s="2">
        <v>3100327831</v>
      </c>
      <c r="F17" s="2">
        <v>2750578787</v>
      </c>
      <c r="G17" s="2">
        <v>2250095719</v>
      </c>
      <c r="H17" s="2">
        <v>2974765581</v>
      </c>
      <c r="I17" s="2">
        <v>2890277891</v>
      </c>
      <c r="J17" s="2">
        <v>2849450509</v>
      </c>
      <c r="K17" s="2">
        <v>3161514994</v>
      </c>
      <c r="L17" s="2">
        <v>2976859850</v>
      </c>
    </row>
    <row r="18" spans="1:12" x14ac:dyDescent="0.25">
      <c r="A18" s="6" t="s">
        <v>26</v>
      </c>
      <c r="B18" s="2">
        <v>6666069743</v>
      </c>
      <c r="C18" s="2">
        <v>7593009781</v>
      </c>
      <c r="D18" s="2">
        <v>6378090102</v>
      </c>
      <c r="E18" s="2">
        <v>7064156206</v>
      </c>
      <c r="F18" s="2">
        <v>7027317184</v>
      </c>
      <c r="G18" s="2">
        <v>5421437832</v>
      </c>
      <c r="H18" s="2">
        <v>6290642189</v>
      </c>
      <c r="I18" s="2">
        <v>6817306550</v>
      </c>
      <c r="J18" s="2">
        <v>7262430398</v>
      </c>
      <c r="K18" s="2">
        <v>6792636373</v>
      </c>
      <c r="L18" s="2">
        <v>6729995242</v>
      </c>
    </row>
    <row r="19" spans="1:12" x14ac:dyDescent="0.25">
      <c r="A19" s="6" t="s">
        <v>27</v>
      </c>
      <c r="B19" s="2">
        <v>2206283770</v>
      </c>
      <c r="C19" s="2">
        <v>2213192502</v>
      </c>
      <c r="D19" s="2">
        <v>2058227376</v>
      </c>
      <c r="E19" s="2">
        <v>2234657798</v>
      </c>
      <c r="F19" s="2">
        <v>2061118632</v>
      </c>
      <c r="G19" s="2">
        <v>1613004042</v>
      </c>
      <c r="H19" s="2">
        <v>2102108932</v>
      </c>
      <c r="I19" s="2">
        <v>2433241967</v>
      </c>
      <c r="J19" s="2">
        <v>2315185950</v>
      </c>
      <c r="K19" s="2">
        <v>2366926542</v>
      </c>
      <c r="L19" s="2">
        <v>1855318744</v>
      </c>
    </row>
    <row r="20" spans="1:12" x14ac:dyDescent="0.25">
      <c r="A20" s="6" t="s">
        <v>32</v>
      </c>
      <c r="B20" s="2">
        <v>165725406</v>
      </c>
      <c r="C20" s="2">
        <v>169383324</v>
      </c>
      <c r="D20" s="2">
        <v>172148795</v>
      </c>
      <c r="E20" s="2">
        <v>247381922</v>
      </c>
      <c r="F20" s="2">
        <v>252148148</v>
      </c>
      <c r="G20" s="2">
        <v>185413054</v>
      </c>
      <c r="H20" s="2">
        <v>229906463</v>
      </c>
      <c r="I20" s="2">
        <v>285161764</v>
      </c>
      <c r="J20" s="2">
        <v>282858587</v>
      </c>
      <c r="K20" s="2">
        <v>314492925</v>
      </c>
      <c r="L20" s="2">
        <v>263523252</v>
      </c>
    </row>
    <row r="21" spans="1:12" x14ac:dyDescent="0.25">
      <c r="A21" s="6" t="s">
        <v>33</v>
      </c>
      <c r="B21" s="2">
        <v>2954882880</v>
      </c>
      <c r="C21" s="2">
        <v>3139329228</v>
      </c>
      <c r="D21" s="2">
        <v>2971908558</v>
      </c>
      <c r="E21" s="2">
        <v>3278435270</v>
      </c>
      <c r="F21" s="2">
        <v>2988615250</v>
      </c>
      <c r="G21" s="2">
        <v>2536935642</v>
      </c>
      <c r="H21" s="2">
        <v>2928502087</v>
      </c>
      <c r="I21" s="2">
        <v>3204762686</v>
      </c>
      <c r="J21" s="2">
        <v>3119059605</v>
      </c>
      <c r="K21" s="2">
        <v>3312892939</v>
      </c>
      <c r="L21" s="2">
        <v>3187391352</v>
      </c>
    </row>
    <row r="22" spans="1:12" x14ac:dyDescent="0.25">
      <c r="A22" s="6" t="s">
        <v>34</v>
      </c>
      <c r="B22" s="2">
        <v>2099646088</v>
      </c>
      <c r="C22" s="2">
        <v>2270512283</v>
      </c>
      <c r="D22" s="2">
        <v>2255682401</v>
      </c>
      <c r="E22" s="2">
        <v>2335911007</v>
      </c>
      <c r="F22" s="2">
        <v>2009394498</v>
      </c>
      <c r="G22" s="2">
        <v>1766465643</v>
      </c>
      <c r="H22" s="2">
        <v>2168327212</v>
      </c>
      <c r="I22" s="2">
        <v>2261533330</v>
      </c>
      <c r="J22" s="2">
        <v>1940746855</v>
      </c>
      <c r="K22" s="2">
        <v>2135438476</v>
      </c>
      <c r="L22" s="2">
        <v>2163533016</v>
      </c>
    </row>
    <row r="23" spans="1:12" x14ac:dyDescent="0.25">
      <c r="A23" s="6" t="s">
        <v>35</v>
      </c>
      <c r="B23" s="2">
        <v>906705134</v>
      </c>
      <c r="C23" s="2">
        <v>982093063</v>
      </c>
      <c r="D23" s="2">
        <v>795020210</v>
      </c>
      <c r="E23" s="2">
        <v>761324274</v>
      </c>
      <c r="F23" s="2">
        <v>725339565</v>
      </c>
      <c r="G23" s="2">
        <v>443723352</v>
      </c>
      <c r="H23" s="2">
        <v>951221051</v>
      </c>
      <c r="I23" s="2">
        <v>1184961311</v>
      </c>
      <c r="J23" s="2">
        <v>787790165</v>
      </c>
      <c r="K23" s="2">
        <v>673437954</v>
      </c>
      <c r="L23" s="2">
        <v>520639490</v>
      </c>
    </row>
    <row r="24" spans="1:12" x14ac:dyDescent="0.25">
      <c r="A24" s="6" t="s">
        <v>36</v>
      </c>
      <c r="B24" s="2">
        <v>121303477</v>
      </c>
      <c r="C24" s="2">
        <v>110543061</v>
      </c>
      <c r="D24" s="2">
        <v>105522503</v>
      </c>
      <c r="E24" s="2">
        <v>142444837</v>
      </c>
      <c r="F24" s="2">
        <v>107820809</v>
      </c>
      <c r="G24" s="2">
        <v>94196064</v>
      </c>
      <c r="H24" s="2">
        <v>95212378</v>
      </c>
      <c r="I24" s="2">
        <v>114188412</v>
      </c>
      <c r="J24" s="2">
        <v>109474854</v>
      </c>
      <c r="K24" s="2">
        <v>158454309</v>
      </c>
      <c r="L24" s="2">
        <v>125930445</v>
      </c>
    </row>
    <row r="25" spans="1:12" x14ac:dyDescent="0.25">
      <c r="A25" s="6" t="s">
        <v>37</v>
      </c>
      <c r="B25" s="2">
        <v>2154294944</v>
      </c>
      <c r="C25" s="2">
        <v>2317087494</v>
      </c>
      <c r="D25" s="2">
        <v>2548027150</v>
      </c>
      <c r="E25" s="2">
        <v>2478985009</v>
      </c>
      <c r="F25" s="2">
        <v>2305533213</v>
      </c>
      <c r="G25" s="2">
        <v>1744371755</v>
      </c>
      <c r="H25" s="2">
        <v>1731078636</v>
      </c>
      <c r="I25" s="2">
        <v>1757507394</v>
      </c>
      <c r="J25" s="2">
        <v>2003778719</v>
      </c>
      <c r="K25" s="2">
        <v>2540821909</v>
      </c>
      <c r="L25" s="2">
        <v>2751144705</v>
      </c>
    </row>
    <row r="26" spans="1:12" x14ac:dyDescent="0.25">
      <c r="A26" s="6" t="s">
        <v>38</v>
      </c>
      <c r="B26" s="2">
        <v>1053183697</v>
      </c>
      <c r="C26" s="2">
        <v>1605646113</v>
      </c>
      <c r="D26" s="2">
        <v>1445271528</v>
      </c>
      <c r="E26" s="2">
        <v>1555253719</v>
      </c>
      <c r="F26" s="2">
        <v>1188313970</v>
      </c>
      <c r="G26" s="2">
        <v>555777438</v>
      </c>
      <c r="H26" s="2">
        <v>749393175</v>
      </c>
      <c r="I26" s="2">
        <v>898420576</v>
      </c>
      <c r="J26" s="2">
        <v>1183231099</v>
      </c>
      <c r="K26" s="2">
        <v>1451963379</v>
      </c>
      <c r="L26" s="2">
        <v>1195765516</v>
      </c>
    </row>
    <row r="27" spans="1:12" ht="15.75" thickBot="1" x14ac:dyDescent="0.3">
      <c r="A27" s="6" t="s">
        <v>39</v>
      </c>
      <c r="B27" s="2">
        <v>1070425186</v>
      </c>
      <c r="C27" s="2">
        <v>1064534937</v>
      </c>
      <c r="D27" s="2">
        <v>1073175670</v>
      </c>
      <c r="E27" s="2">
        <v>1244389860</v>
      </c>
      <c r="F27" s="2">
        <v>1030090362</v>
      </c>
      <c r="G27" s="2">
        <v>827775906</v>
      </c>
      <c r="H27" s="2">
        <v>1095392752</v>
      </c>
      <c r="I27" s="2">
        <v>1318022188</v>
      </c>
      <c r="J27" s="2">
        <v>1437237601</v>
      </c>
      <c r="K27" s="2">
        <v>1527734349</v>
      </c>
      <c r="L27" s="2">
        <v>1526713048</v>
      </c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0" spans="1:12" x14ac:dyDescent="0.25">
      <c r="A30" s="10"/>
    </row>
    <row r="31" spans="1:12" x14ac:dyDescent="0.25">
      <c r="A31" s="3" t="s">
        <v>40</v>
      </c>
    </row>
    <row r="32" spans="1:12" ht="19.5" customHeight="1" x14ac:dyDescent="0.25">
      <c r="A32" s="149" t="s">
        <v>41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1:14" x14ac:dyDescent="0.25">
      <c r="A33" s="10"/>
    </row>
    <row r="34" spans="1:14" x14ac:dyDescent="0.25">
      <c r="A34" s="3" t="s">
        <v>42</v>
      </c>
    </row>
    <row r="35" spans="1:14" x14ac:dyDescent="0.25">
      <c r="A35" s="10"/>
    </row>
    <row r="36" spans="1:14" x14ac:dyDescent="0.25">
      <c r="A36" s="12" t="s">
        <v>88</v>
      </c>
    </row>
    <row r="37" spans="1:14" x14ac:dyDescent="0.25">
      <c r="A37" s="10"/>
    </row>
    <row r="38" spans="1:14" x14ac:dyDescent="0.25">
      <c r="A38" s="13" t="s">
        <v>44</v>
      </c>
    </row>
    <row r="39" spans="1:14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4" x14ac:dyDescent="0.25"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5"/>
    </row>
    <row r="42" spans="1:14" ht="15.75" thickBot="1" x14ac:dyDescent="0.3">
      <c r="A42" s="3" t="s">
        <v>45</v>
      </c>
    </row>
    <row r="43" spans="1:14" ht="15.75" thickBot="1" x14ac:dyDescent="0.3">
      <c r="A43" s="147" t="s">
        <v>2</v>
      </c>
      <c r="B43" s="14" t="s">
        <v>46</v>
      </c>
      <c r="C43" s="14" t="s">
        <v>47</v>
      </c>
      <c r="D43" s="4" t="s">
        <v>48</v>
      </c>
      <c r="E43" s="4" t="s">
        <v>49</v>
      </c>
      <c r="F43" s="4" t="s">
        <v>50</v>
      </c>
      <c r="G43" s="4" t="s">
        <v>51</v>
      </c>
      <c r="H43" s="4" t="s">
        <v>52</v>
      </c>
      <c r="I43" s="4" t="s">
        <v>53</v>
      </c>
      <c r="J43" s="4" t="s">
        <v>54</v>
      </c>
      <c r="K43" s="4" t="s">
        <v>55</v>
      </c>
      <c r="L43" s="4" t="s">
        <v>56</v>
      </c>
      <c r="N43" s="38" t="s">
        <v>89</v>
      </c>
    </row>
    <row r="44" spans="1:14" ht="15.75" thickBot="1" x14ac:dyDescent="0.3">
      <c r="A44" s="148"/>
      <c r="B44" s="5" t="s">
        <v>87</v>
      </c>
      <c r="C44" s="5" t="s">
        <v>87</v>
      </c>
      <c r="D44" s="5" t="s">
        <v>87</v>
      </c>
      <c r="E44" s="5" t="s">
        <v>87</v>
      </c>
      <c r="F44" s="5" t="s">
        <v>87</v>
      </c>
      <c r="G44" s="5" t="s">
        <v>87</v>
      </c>
      <c r="H44" s="5" t="s">
        <v>87</v>
      </c>
      <c r="I44" s="5" t="s">
        <v>87</v>
      </c>
      <c r="J44" s="5" t="s">
        <v>87</v>
      </c>
      <c r="K44" s="5" t="s">
        <v>87</v>
      </c>
      <c r="L44" s="5" t="s">
        <v>87</v>
      </c>
      <c r="N44" s="38" t="s">
        <v>90</v>
      </c>
    </row>
    <row r="45" spans="1:14" x14ac:dyDescent="0.25">
      <c r="A45" s="6" t="s">
        <v>15</v>
      </c>
      <c r="B45" s="2">
        <f>B7/1000000</f>
        <v>11599.585853</v>
      </c>
      <c r="C45" s="2">
        <f t="shared" ref="C45:L45" si="0">C7/1000000</f>
        <v>12272.722698</v>
      </c>
      <c r="D45" s="2">
        <f t="shared" si="0"/>
        <v>11245.754064000001</v>
      </c>
      <c r="E45" s="2">
        <f t="shared" si="0"/>
        <v>11785.177589999999</v>
      </c>
      <c r="F45" s="2">
        <f t="shared" si="0"/>
        <v>10720.166927</v>
      </c>
      <c r="G45" s="2">
        <f t="shared" si="0"/>
        <v>7875.5893050000004</v>
      </c>
      <c r="H45" s="2">
        <f t="shared" si="0"/>
        <v>10439.225326</v>
      </c>
      <c r="I45" s="2">
        <f t="shared" si="0"/>
        <v>12072.412944</v>
      </c>
      <c r="J45" s="2">
        <f t="shared" si="0"/>
        <v>11432.517734999999</v>
      </c>
      <c r="K45" s="2">
        <f t="shared" si="0"/>
        <v>12602.615196000001</v>
      </c>
      <c r="L45" s="2">
        <f t="shared" si="0"/>
        <v>12105.007845</v>
      </c>
    </row>
    <row r="46" spans="1:14" x14ac:dyDescent="0.25">
      <c r="A46" s="6" t="s">
        <v>16</v>
      </c>
      <c r="B46" s="2">
        <f t="shared" ref="B46:L61" si="1">B8/1000000</f>
        <v>190.10308499999999</v>
      </c>
      <c r="C46" s="2">
        <f t="shared" si="1"/>
        <v>195.637023</v>
      </c>
      <c r="D46" s="2">
        <f t="shared" si="1"/>
        <v>164.06193300000001</v>
      </c>
      <c r="E46" s="2">
        <f t="shared" si="1"/>
        <v>151.44996699999999</v>
      </c>
      <c r="F46" s="2">
        <f t="shared" si="1"/>
        <v>153.14897099999999</v>
      </c>
      <c r="G46" s="2">
        <f t="shared" si="1"/>
        <v>114.121447</v>
      </c>
      <c r="H46" s="2">
        <f t="shared" si="1"/>
        <v>145.388418</v>
      </c>
      <c r="I46" s="2">
        <f t="shared" si="1"/>
        <v>148.31599900000001</v>
      </c>
      <c r="J46" s="2">
        <f t="shared" si="1"/>
        <v>163.129897</v>
      </c>
      <c r="K46" s="2">
        <f t="shared" si="1"/>
        <v>189.706243</v>
      </c>
      <c r="L46" s="2">
        <f t="shared" si="1"/>
        <v>181.838594</v>
      </c>
    </row>
    <row r="47" spans="1:14" x14ac:dyDescent="0.25">
      <c r="A47" s="6" t="s">
        <v>17</v>
      </c>
      <c r="B47" s="2">
        <f t="shared" si="1"/>
        <v>31300.169353000001</v>
      </c>
      <c r="C47" s="2">
        <f t="shared" si="1"/>
        <v>32865.065695999998</v>
      </c>
      <c r="D47" s="2">
        <f t="shared" si="1"/>
        <v>30575.611214</v>
      </c>
      <c r="E47" s="2">
        <f t="shared" si="1"/>
        <v>32747.034521000001</v>
      </c>
      <c r="F47" s="2">
        <f t="shared" si="1"/>
        <v>29360.382724999999</v>
      </c>
      <c r="G47" s="2">
        <f t="shared" si="1"/>
        <v>24077.127520999999</v>
      </c>
      <c r="H47" s="2">
        <f t="shared" si="1"/>
        <v>28417.160323</v>
      </c>
      <c r="I47" s="2">
        <f t="shared" si="1"/>
        <v>32208.255075000001</v>
      </c>
      <c r="J47" s="2">
        <f t="shared" si="1"/>
        <v>31044.333585</v>
      </c>
      <c r="K47" s="2">
        <f t="shared" si="1"/>
        <v>35042.797314000003</v>
      </c>
      <c r="L47" s="2">
        <f t="shared" si="1"/>
        <v>33203.290604000002</v>
      </c>
    </row>
    <row r="48" spans="1:14" x14ac:dyDescent="0.25">
      <c r="A48" s="6" t="s">
        <v>18</v>
      </c>
      <c r="B48" s="2">
        <f t="shared" si="1"/>
        <v>1698.064253</v>
      </c>
      <c r="C48" s="2">
        <f t="shared" si="1"/>
        <v>1898.3931480000001</v>
      </c>
      <c r="D48" s="2">
        <f t="shared" si="1"/>
        <v>1652.0785289999999</v>
      </c>
      <c r="E48" s="2">
        <f t="shared" si="1"/>
        <v>1854.7552250000001</v>
      </c>
      <c r="F48" s="2">
        <f t="shared" si="1"/>
        <v>2332.948574</v>
      </c>
      <c r="G48" s="2">
        <f t="shared" si="1"/>
        <v>1337.0071640000001</v>
      </c>
      <c r="H48" s="2">
        <f t="shared" si="1"/>
        <v>1660.3595130000001</v>
      </c>
      <c r="I48" s="2">
        <f t="shared" si="1"/>
        <v>1749.4627989999999</v>
      </c>
      <c r="J48" s="2">
        <f t="shared" si="1"/>
        <v>1525.4787229999999</v>
      </c>
      <c r="K48" s="2">
        <f t="shared" si="1"/>
        <v>1868.203252</v>
      </c>
      <c r="L48" s="2">
        <f t="shared" si="1"/>
        <v>2570.6458929999999</v>
      </c>
    </row>
    <row r="49" spans="1:12" x14ac:dyDescent="0.25">
      <c r="A49" s="6" t="s">
        <v>19</v>
      </c>
      <c r="B49" s="2">
        <f t="shared" si="1"/>
        <v>2221.5415899999998</v>
      </c>
      <c r="C49" s="2">
        <f t="shared" si="1"/>
        <v>2329.8905260000001</v>
      </c>
      <c r="D49" s="2">
        <f t="shared" si="1"/>
        <v>2220.048499</v>
      </c>
      <c r="E49" s="2">
        <f t="shared" si="1"/>
        <v>2323.5406360000002</v>
      </c>
      <c r="F49" s="2">
        <f t="shared" si="1"/>
        <v>2167.5099100000002</v>
      </c>
      <c r="G49" s="2">
        <f t="shared" si="1"/>
        <v>1792.5257240000001</v>
      </c>
      <c r="H49" s="2">
        <f t="shared" si="1"/>
        <v>2122.618528</v>
      </c>
      <c r="I49" s="2">
        <f t="shared" si="1"/>
        <v>2359.0334899999998</v>
      </c>
      <c r="J49" s="2">
        <f t="shared" si="1"/>
        <v>2411.8309439999998</v>
      </c>
      <c r="K49" s="2">
        <f t="shared" si="1"/>
        <v>2612.2564010000001</v>
      </c>
      <c r="L49" s="2">
        <f t="shared" si="1"/>
        <v>2468.2333140000001</v>
      </c>
    </row>
    <row r="50" spans="1:12" x14ac:dyDescent="0.25">
      <c r="A50" s="6" t="s">
        <v>20</v>
      </c>
      <c r="B50" s="2">
        <f t="shared" si="1"/>
        <v>15856.540745</v>
      </c>
      <c r="C50" s="2">
        <f t="shared" si="1"/>
        <v>16619.642177999998</v>
      </c>
      <c r="D50" s="2">
        <f t="shared" si="1"/>
        <v>15750.856352999999</v>
      </c>
      <c r="E50" s="2">
        <f t="shared" si="1"/>
        <v>16915.078099999999</v>
      </c>
      <c r="F50" s="2">
        <f t="shared" si="1"/>
        <v>15262.027038</v>
      </c>
      <c r="G50" s="2">
        <f t="shared" si="1"/>
        <v>12370.228703000001</v>
      </c>
      <c r="H50" s="2">
        <f t="shared" si="1"/>
        <v>15527.920348</v>
      </c>
      <c r="I50" s="2">
        <f t="shared" si="1"/>
        <v>17020.574086000001</v>
      </c>
      <c r="J50" s="2">
        <f t="shared" si="1"/>
        <v>16030.457847</v>
      </c>
      <c r="K50" s="2">
        <f t="shared" si="1"/>
        <v>18064.434805000001</v>
      </c>
      <c r="L50" s="2">
        <f t="shared" si="1"/>
        <v>17150.839943999999</v>
      </c>
    </row>
    <row r="51" spans="1:12" x14ac:dyDescent="0.25">
      <c r="A51" s="6" t="s">
        <v>21</v>
      </c>
      <c r="B51" s="2">
        <f t="shared" si="1"/>
        <v>3649.689406</v>
      </c>
      <c r="C51" s="2">
        <f t="shared" si="1"/>
        <v>3735.6968219999999</v>
      </c>
      <c r="D51" s="2">
        <f t="shared" si="1"/>
        <v>3339.4926639999999</v>
      </c>
      <c r="E51" s="2">
        <f t="shared" si="1"/>
        <v>4770.5837149999998</v>
      </c>
      <c r="F51" s="2">
        <f t="shared" si="1"/>
        <v>3601.1251109999998</v>
      </c>
      <c r="G51" s="2">
        <f t="shared" si="1"/>
        <v>2727.8407280000001</v>
      </c>
      <c r="H51" s="2">
        <f t="shared" si="1"/>
        <v>3770.8164390000002</v>
      </c>
      <c r="I51" s="2">
        <f t="shared" si="1"/>
        <v>4206.171566</v>
      </c>
      <c r="J51" s="2">
        <f t="shared" si="1"/>
        <v>3315.4009940000001</v>
      </c>
      <c r="K51" s="2">
        <f t="shared" si="1"/>
        <v>4762.9335099999998</v>
      </c>
      <c r="L51" s="2">
        <f t="shared" si="1"/>
        <v>5151.6658690000004</v>
      </c>
    </row>
    <row r="52" spans="1:12" x14ac:dyDescent="0.25">
      <c r="A52" s="6" t="s">
        <v>22</v>
      </c>
      <c r="B52" s="2">
        <f t="shared" si="1"/>
        <v>16122.088048</v>
      </c>
      <c r="C52" s="2">
        <f t="shared" si="1"/>
        <v>17066.725870999999</v>
      </c>
      <c r="D52" s="2">
        <f t="shared" si="1"/>
        <v>16175.134352999999</v>
      </c>
      <c r="E52" s="2">
        <f t="shared" si="1"/>
        <v>17256.662098000001</v>
      </c>
      <c r="F52" s="2">
        <f t="shared" si="1"/>
        <v>15689.830427999999</v>
      </c>
      <c r="G52" s="2">
        <f t="shared" si="1"/>
        <v>12874.311199</v>
      </c>
      <c r="H52" s="2">
        <f t="shared" si="1"/>
        <v>15974.39493</v>
      </c>
      <c r="I52" s="2">
        <f t="shared" si="1"/>
        <v>17434.585339000001</v>
      </c>
      <c r="J52" s="2">
        <f t="shared" si="1"/>
        <v>16642.000812999999</v>
      </c>
      <c r="K52" s="2">
        <f t="shared" si="1"/>
        <v>18720.829430000002</v>
      </c>
      <c r="L52" s="2">
        <f t="shared" si="1"/>
        <v>17496.074285999999</v>
      </c>
    </row>
    <row r="53" spans="1:12" x14ac:dyDescent="0.25">
      <c r="A53" s="6" t="s">
        <v>23</v>
      </c>
      <c r="B53" s="2">
        <f t="shared" si="1"/>
        <v>10055.809370999999</v>
      </c>
      <c r="C53" s="2">
        <f t="shared" si="1"/>
        <v>11448.083783</v>
      </c>
      <c r="D53" s="2">
        <f t="shared" si="1"/>
        <v>10676.611054000001</v>
      </c>
      <c r="E53" s="2">
        <f t="shared" si="1"/>
        <v>11061.798147</v>
      </c>
      <c r="F53" s="2">
        <f t="shared" si="1"/>
        <v>9893.7384910000001</v>
      </c>
      <c r="G53" s="2">
        <f t="shared" si="1"/>
        <v>8063.8856059999998</v>
      </c>
      <c r="H53" s="2">
        <f t="shared" si="1"/>
        <v>10917.626326</v>
      </c>
      <c r="I53" s="2">
        <f t="shared" si="1"/>
        <v>11964.697209</v>
      </c>
      <c r="J53" s="2">
        <f t="shared" si="1"/>
        <v>11025.343392999999</v>
      </c>
      <c r="K53" s="2">
        <f t="shared" si="1"/>
        <v>12696.991287999999</v>
      </c>
      <c r="L53" s="2">
        <f t="shared" si="1"/>
        <v>11621.472507</v>
      </c>
    </row>
    <row r="54" spans="1:12" x14ac:dyDescent="0.25">
      <c r="A54" s="6" t="s">
        <v>24</v>
      </c>
      <c r="B54" s="2">
        <f t="shared" si="1"/>
        <v>1071.434086</v>
      </c>
      <c r="C54" s="2">
        <f t="shared" si="1"/>
        <v>1127.9608270000001</v>
      </c>
      <c r="D54" s="2">
        <f t="shared" si="1"/>
        <v>1044.150774</v>
      </c>
      <c r="E54" s="2">
        <f t="shared" si="1"/>
        <v>1071.705324</v>
      </c>
      <c r="F54" s="2">
        <f t="shared" si="1"/>
        <v>1033.584079</v>
      </c>
      <c r="G54" s="2">
        <f t="shared" si="1"/>
        <v>796.297684</v>
      </c>
      <c r="H54" s="2">
        <f t="shared" si="1"/>
        <v>975.02657299999998</v>
      </c>
      <c r="I54" s="2">
        <f t="shared" si="1"/>
        <v>992.99405400000001</v>
      </c>
      <c r="J54" s="2">
        <f t="shared" si="1"/>
        <v>1017.211088</v>
      </c>
      <c r="K54" s="2">
        <f t="shared" si="1"/>
        <v>1203.158394</v>
      </c>
      <c r="L54" s="2">
        <f t="shared" si="1"/>
        <v>1175.125595</v>
      </c>
    </row>
    <row r="55" spans="1:12" x14ac:dyDescent="0.25">
      <c r="A55" s="6" t="s">
        <v>25</v>
      </c>
      <c r="B55" s="2">
        <f t="shared" si="1"/>
        <v>3084.1377640000001</v>
      </c>
      <c r="C55" s="2">
        <f t="shared" si="1"/>
        <v>3054.6651879999999</v>
      </c>
      <c r="D55" s="2">
        <f t="shared" si="1"/>
        <v>2996.657717</v>
      </c>
      <c r="E55" s="2">
        <f t="shared" si="1"/>
        <v>3100.3278310000001</v>
      </c>
      <c r="F55" s="2">
        <f t="shared" si="1"/>
        <v>2750.5787869999999</v>
      </c>
      <c r="G55" s="2">
        <f t="shared" si="1"/>
        <v>2250.0957189999999</v>
      </c>
      <c r="H55" s="2">
        <f t="shared" si="1"/>
        <v>2974.7655810000001</v>
      </c>
      <c r="I55" s="2">
        <f t="shared" si="1"/>
        <v>2890.2778910000002</v>
      </c>
      <c r="J55" s="2">
        <f t="shared" si="1"/>
        <v>2849.4505089999998</v>
      </c>
      <c r="K55" s="2">
        <f t="shared" si="1"/>
        <v>3161.5149940000001</v>
      </c>
      <c r="L55" s="2">
        <f t="shared" si="1"/>
        <v>2976.8598499999998</v>
      </c>
    </row>
    <row r="56" spans="1:12" x14ac:dyDescent="0.25">
      <c r="A56" s="6" t="s">
        <v>26</v>
      </c>
      <c r="B56" s="2">
        <f t="shared" si="1"/>
        <v>6666.069743</v>
      </c>
      <c r="C56" s="2">
        <f t="shared" si="1"/>
        <v>7593.0097809999997</v>
      </c>
      <c r="D56" s="2">
        <f t="shared" si="1"/>
        <v>6378.0901020000001</v>
      </c>
      <c r="E56" s="2">
        <f t="shared" si="1"/>
        <v>7064.1562059999997</v>
      </c>
      <c r="F56" s="2">
        <f t="shared" si="1"/>
        <v>7027.3171840000005</v>
      </c>
      <c r="G56" s="2">
        <f t="shared" si="1"/>
        <v>5421.4378319999996</v>
      </c>
      <c r="H56" s="2">
        <f t="shared" si="1"/>
        <v>6290.6421890000001</v>
      </c>
      <c r="I56" s="2">
        <f t="shared" si="1"/>
        <v>6817.3065500000002</v>
      </c>
      <c r="J56" s="2">
        <f t="shared" si="1"/>
        <v>7262.4303980000004</v>
      </c>
      <c r="K56" s="2">
        <f t="shared" si="1"/>
        <v>6792.6363730000003</v>
      </c>
      <c r="L56" s="2">
        <f t="shared" si="1"/>
        <v>6729.995242</v>
      </c>
    </row>
    <row r="57" spans="1:12" x14ac:dyDescent="0.25">
      <c r="A57" s="6" t="s">
        <v>59</v>
      </c>
      <c r="B57" s="2">
        <f t="shared" si="1"/>
        <v>2206.28377</v>
      </c>
      <c r="C57" s="2">
        <f t="shared" si="1"/>
        <v>2213.1925019999999</v>
      </c>
      <c r="D57" s="2">
        <f t="shared" si="1"/>
        <v>2058.2273759999998</v>
      </c>
      <c r="E57" s="2">
        <f t="shared" si="1"/>
        <v>2234.6577980000002</v>
      </c>
      <c r="F57" s="2">
        <f t="shared" si="1"/>
        <v>2061.1186320000002</v>
      </c>
      <c r="G57" s="2">
        <f t="shared" si="1"/>
        <v>1613.004042</v>
      </c>
      <c r="H57" s="2">
        <f t="shared" si="1"/>
        <v>2102.1089320000001</v>
      </c>
      <c r="I57" s="2">
        <f t="shared" si="1"/>
        <v>2433.2419669999999</v>
      </c>
      <c r="J57" s="2">
        <f t="shared" si="1"/>
        <v>2315.18595</v>
      </c>
      <c r="K57" s="2">
        <f t="shared" si="1"/>
        <v>2366.9265420000002</v>
      </c>
      <c r="L57" s="2">
        <f t="shared" si="1"/>
        <v>1855.3187439999999</v>
      </c>
    </row>
    <row r="58" spans="1:12" x14ac:dyDescent="0.25">
      <c r="A58" s="6" t="s">
        <v>32</v>
      </c>
      <c r="B58" s="2">
        <f t="shared" si="1"/>
        <v>165.72540599999999</v>
      </c>
      <c r="C58" s="2">
        <f t="shared" si="1"/>
        <v>169.38332399999999</v>
      </c>
      <c r="D58" s="2">
        <f t="shared" si="1"/>
        <v>172.14879500000001</v>
      </c>
      <c r="E58" s="2">
        <f t="shared" si="1"/>
        <v>247.381922</v>
      </c>
      <c r="F58" s="2">
        <f t="shared" si="1"/>
        <v>252.14814799999999</v>
      </c>
      <c r="G58" s="2">
        <f t="shared" si="1"/>
        <v>185.41305399999999</v>
      </c>
      <c r="H58" s="2">
        <f t="shared" si="1"/>
        <v>229.906463</v>
      </c>
      <c r="I58" s="2">
        <f t="shared" si="1"/>
        <v>285.16176400000001</v>
      </c>
      <c r="J58" s="2">
        <f t="shared" si="1"/>
        <v>282.858587</v>
      </c>
      <c r="K58" s="2">
        <f t="shared" si="1"/>
        <v>314.49292500000001</v>
      </c>
      <c r="L58" s="2">
        <f t="shared" si="1"/>
        <v>263.52325200000001</v>
      </c>
    </row>
    <row r="59" spans="1:12" x14ac:dyDescent="0.25">
      <c r="A59" s="6" t="s">
        <v>33</v>
      </c>
      <c r="B59" s="2">
        <f t="shared" si="1"/>
        <v>2954.8828800000001</v>
      </c>
      <c r="C59" s="2">
        <f t="shared" si="1"/>
        <v>3139.3292280000001</v>
      </c>
      <c r="D59" s="2">
        <f t="shared" si="1"/>
        <v>2971.9085580000001</v>
      </c>
      <c r="E59" s="2">
        <f t="shared" si="1"/>
        <v>3278.4352699999999</v>
      </c>
      <c r="F59" s="2">
        <f t="shared" si="1"/>
        <v>2988.6152499999998</v>
      </c>
      <c r="G59" s="2">
        <f t="shared" si="1"/>
        <v>2536.9356419999999</v>
      </c>
      <c r="H59" s="2">
        <f t="shared" si="1"/>
        <v>2928.5020869999998</v>
      </c>
      <c r="I59" s="2">
        <f t="shared" si="1"/>
        <v>3204.762686</v>
      </c>
      <c r="J59" s="2">
        <f t="shared" si="1"/>
        <v>3119.0596049999999</v>
      </c>
      <c r="K59" s="2">
        <f t="shared" si="1"/>
        <v>3312.8929389999998</v>
      </c>
      <c r="L59" s="2">
        <f t="shared" si="1"/>
        <v>3187.3913520000001</v>
      </c>
    </row>
    <row r="60" spans="1:12" x14ac:dyDescent="0.25">
      <c r="A60" s="6" t="s">
        <v>34</v>
      </c>
      <c r="B60" s="2">
        <f t="shared" si="1"/>
        <v>2099.646088</v>
      </c>
      <c r="C60" s="2">
        <f t="shared" si="1"/>
        <v>2270.512283</v>
      </c>
      <c r="D60" s="2">
        <f t="shared" si="1"/>
        <v>2255.682401</v>
      </c>
      <c r="E60" s="2">
        <f t="shared" si="1"/>
        <v>2335.9110070000002</v>
      </c>
      <c r="F60" s="2">
        <f t="shared" si="1"/>
        <v>2009.3944980000001</v>
      </c>
      <c r="G60" s="2">
        <f t="shared" si="1"/>
        <v>1766.465643</v>
      </c>
      <c r="H60" s="2">
        <f t="shared" si="1"/>
        <v>2168.3272120000001</v>
      </c>
      <c r="I60" s="2">
        <f t="shared" si="1"/>
        <v>2261.5333300000002</v>
      </c>
      <c r="J60" s="2">
        <f t="shared" si="1"/>
        <v>1940.7468550000001</v>
      </c>
      <c r="K60" s="2">
        <f t="shared" si="1"/>
        <v>2135.4384759999998</v>
      </c>
      <c r="L60" s="2">
        <f t="shared" si="1"/>
        <v>2163.5330159999999</v>
      </c>
    </row>
    <row r="61" spans="1:12" x14ac:dyDescent="0.25">
      <c r="A61" s="6" t="s">
        <v>35</v>
      </c>
      <c r="B61" s="2">
        <f t="shared" si="1"/>
        <v>906.70513400000004</v>
      </c>
      <c r="C61" s="2">
        <f t="shared" si="1"/>
        <v>982.09306300000003</v>
      </c>
      <c r="D61" s="2">
        <f t="shared" si="1"/>
        <v>795.02021000000002</v>
      </c>
      <c r="E61" s="2">
        <f t="shared" si="1"/>
        <v>761.32427399999995</v>
      </c>
      <c r="F61" s="2">
        <f t="shared" si="1"/>
        <v>725.33956499999999</v>
      </c>
      <c r="G61" s="2">
        <f t="shared" si="1"/>
        <v>443.72335199999998</v>
      </c>
      <c r="H61" s="2">
        <f t="shared" si="1"/>
        <v>951.22105099999999</v>
      </c>
      <c r="I61" s="2">
        <f t="shared" si="1"/>
        <v>1184.961311</v>
      </c>
      <c r="J61" s="2">
        <f t="shared" si="1"/>
        <v>787.790165</v>
      </c>
      <c r="K61" s="2">
        <f t="shared" si="1"/>
        <v>673.43795399999999</v>
      </c>
      <c r="L61" s="2">
        <f t="shared" si="1"/>
        <v>520.63949000000002</v>
      </c>
    </row>
    <row r="62" spans="1:12" x14ac:dyDescent="0.25">
      <c r="A62" s="6" t="s">
        <v>36</v>
      </c>
      <c r="B62" s="2">
        <f t="shared" ref="B62:L65" si="2">B24/1000000</f>
        <v>121.303477</v>
      </c>
      <c r="C62" s="2">
        <f t="shared" si="2"/>
        <v>110.54306099999999</v>
      </c>
      <c r="D62" s="2">
        <f t="shared" si="2"/>
        <v>105.522503</v>
      </c>
      <c r="E62" s="2">
        <f t="shared" si="2"/>
        <v>142.44483700000001</v>
      </c>
      <c r="F62" s="2">
        <f t="shared" si="2"/>
        <v>107.820809</v>
      </c>
      <c r="G62" s="2">
        <f t="shared" si="2"/>
        <v>94.196064000000007</v>
      </c>
      <c r="H62" s="2">
        <f t="shared" si="2"/>
        <v>95.212378000000001</v>
      </c>
      <c r="I62" s="2">
        <f t="shared" si="2"/>
        <v>114.188412</v>
      </c>
      <c r="J62" s="2">
        <f t="shared" si="2"/>
        <v>109.47485399999999</v>
      </c>
      <c r="K62" s="2">
        <f t="shared" si="2"/>
        <v>158.45430899999999</v>
      </c>
      <c r="L62" s="2">
        <f t="shared" si="2"/>
        <v>125.93044500000001</v>
      </c>
    </row>
    <row r="63" spans="1:12" x14ac:dyDescent="0.25">
      <c r="A63" s="6" t="s">
        <v>37</v>
      </c>
      <c r="B63" s="2">
        <f t="shared" si="2"/>
        <v>2154.2949440000002</v>
      </c>
      <c r="C63" s="2">
        <f t="shared" si="2"/>
        <v>2317.0874939999999</v>
      </c>
      <c r="D63" s="2">
        <f t="shared" si="2"/>
        <v>2548.0271499999999</v>
      </c>
      <c r="E63" s="2">
        <f t="shared" si="2"/>
        <v>2478.985009</v>
      </c>
      <c r="F63" s="2">
        <f t="shared" si="2"/>
        <v>2305.5332130000002</v>
      </c>
      <c r="G63" s="2">
        <f t="shared" si="2"/>
        <v>1744.3717549999999</v>
      </c>
      <c r="H63" s="2">
        <f t="shared" si="2"/>
        <v>1731.078636</v>
      </c>
      <c r="I63" s="2">
        <f t="shared" si="2"/>
        <v>1757.507394</v>
      </c>
      <c r="J63" s="2">
        <f t="shared" si="2"/>
        <v>2003.7787189999999</v>
      </c>
      <c r="K63" s="2">
        <f t="shared" si="2"/>
        <v>2540.8219089999998</v>
      </c>
      <c r="L63" s="2">
        <f t="shared" si="2"/>
        <v>2751.1447050000002</v>
      </c>
    </row>
    <row r="64" spans="1:12" x14ac:dyDescent="0.25">
      <c r="A64" s="6" t="s">
        <v>38</v>
      </c>
      <c r="B64" s="2">
        <f t="shared" si="2"/>
        <v>1053.1836969999999</v>
      </c>
      <c r="C64" s="2">
        <f t="shared" si="2"/>
        <v>1605.646113</v>
      </c>
      <c r="D64" s="2">
        <f t="shared" si="2"/>
        <v>1445.271528</v>
      </c>
      <c r="E64" s="2">
        <f t="shared" si="2"/>
        <v>1555.253719</v>
      </c>
      <c r="F64" s="2">
        <f t="shared" si="2"/>
        <v>1188.3139699999999</v>
      </c>
      <c r="G64" s="2">
        <f t="shared" si="2"/>
        <v>555.77743799999996</v>
      </c>
      <c r="H64" s="2">
        <f t="shared" si="2"/>
        <v>749.39317500000004</v>
      </c>
      <c r="I64" s="2">
        <f t="shared" si="2"/>
        <v>898.42057599999998</v>
      </c>
      <c r="J64" s="2">
        <f t="shared" si="2"/>
        <v>1183.2310990000001</v>
      </c>
      <c r="K64" s="2">
        <f t="shared" si="2"/>
        <v>1451.963379</v>
      </c>
      <c r="L64" s="2">
        <f t="shared" si="2"/>
        <v>1195.7655159999999</v>
      </c>
    </row>
    <row r="65" spans="1:12" x14ac:dyDescent="0.25">
      <c r="A65" s="6" t="s">
        <v>39</v>
      </c>
      <c r="B65" s="2">
        <f t="shared" si="2"/>
        <v>1070.4251859999999</v>
      </c>
      <c r="C65" s="2">
        <f t="shared" si="2"/>
        <v>1064.5349369999999</v>
      </c>
      <c r="D65" s="2">
        <f t="shared" si="2"/>
        <v>1073.1756700000001</v>
      </c>
      <c r="E65" s="2">
        <f t="shared" si="2"/>
        <v>1244.38986</v>
      </c>
      <c r="F65" s="2">
        <f t="shared" si="2"/>
        <v>1030.0903619999999</v>
      </c>
      <c r="G65" s="2">
        <f t="shared" si="2"/>
        <v>827.77590599999996</v>
      </c>
      <c r="H65" s="2">
        <f t="shared" si="2"/>
        <v>1095.392752</v>
      </c>
      <c r="I65" s="2">
        <f t="shared" si="2"/>
        <v>1318.0221879999999</v>
      </c>
      <c r="J65" s="2">
        <f t="shared" si="2"/>
        <v>1437.237601</v>
      </c>
      <c r="K65" s="2">
        <f t="shared" si="2"/>
        <v>1527.7343490000001</v>
      </c>
      <c r="L65" s="2">
        <f t="shared" si="2"/>
        <v>1526.7130480000001</v>
      </c>
    </row>
    <row r="66" spans="1:12" x14ac:dyDescent="0.25">
      <c r="A66" s="6" t="s">
        <v>60</v>
      </c>
      <c r="B66" s="20">
        <f>SUM(B45:B65)</f>
        <v>116247.68387899997</v>
      </c>
      <c r="C66" s="20">
        <f t="shared" ref="C66:L66" si="3">SUM(C45:C65)</f>
        <v>124079.81554600001</v>
      </c>
      <c r="D66" s="20">
        <f t="shared" si="3"/>
        <v>115643.53144699997</v>
      </c>
      <c r="E66" s="20">
        <f t="shared" si="3"/>
        <v>124381.05305599999</v>
      </c>
      <c r="F66" s="20">
        <f t="shared" si="3"/>
        <v>112660.732672</v>
      </c>
      <c r="G66" s="20">
        <f t="shared" si="3"/>
        <v>89468.131528000013</v>
      </c>
      <c r="H66" s="20">
        <f t="shared" si="3"/>
        <v>111267.08718000002</v>
      </c>
      <c r="I66" s="20">
        <f t="shared" si="3"/>
        <v>123321.88663000002</v>
      </c>
      <c r="J66" s="20">
        <f t="shared" si="3"/>
        <v>117898.94936099998</v>
      </c>
      <c r="K66" s="20">
        <f t="shared" si="3"/>
        <v>132200.23998199997</v>
      </c>
      <c r="L66" s="20">
        <f t="shared" si="3"/>
        <v>126421.00911100002</v>
      </c>
    </row>
    <row r="72" spans="1:12" ht="34.5" thickBot="1" x14ac:dyDescent="0.3">
      <c r="A72" s="39" t="s">
        <v>63</v>
      </c>
      <c r="B72" s="39" t="s">
        <v>91</v>
      </c>
      <c r="C72" s="39" t="s">
        <v>92</v>
      </c>
      <c r="D72" s="39" t="s">
        <v>93</v>
      </c>
      <c r="E72" s="39" t="s">
        <v>94</v>
      </c>
      <c r="F72" s="39" t="s">
        <v>95</v>
      </c>
      <c r="G72" s="40" t="s">
        <v>96</v>
      </c>
    </row>
    <row r="73" spans="1:12" x14ac:dyDescent="0.25">
      <c r="A73" s="25" t="s">
        <v>97</v>
      </c>
      <c r="B73" s="26">
        <f>H45</f>
        <v>10439.225326</v>
      </c>
      <c r="C73" s="26">
        <f t="shared" ref="C73:F88" si="4">I45</f>
        <v>12072.412944</v>
      </c>
      <c r="D73" s="26">
        <f t="shared" si="4"/>
        <v>11432.517734999999</v>
      </c>
      <c r="E73" s="26">
        <f>K45</f>
        <v>12602.615196000001</v>
      </c>
      <c r="F73" s="26">
        <f>L45</f>
        <v>12105.007845</v>
      </c>
      <c r="G73" s="27">
        <f>(F73-B73)/B73*100</f>
        <v>15.956955300612124</v>
      </c>
    </row>
    <row r="74" spans="1:12" x14ac:dyDescent="0.25">
      <c r="A74" s="41" t="s">
        <v>98</v>
      </c>
      <c r="B74" s="42">
        <f t="shared" ref="B74:F94" si="5">H46</f>
        <v>145.388418</v>
      </c>
      <c r="C74" s="42">
        <f t="shared" si="4"/>
        <v>148.31599900000001</v>
      </c>
      <c r="D74" s="42">
        <f t="shared" si="4"/>
        <v>163.129897</v>
      </c>
      <c r="E74" s="42">
        <f t="shared" si="4"/>
        <v>189.706243</v>
      </c>
      <c r="F74" s="42">
        <f t="shared" si="4"/>
        <v>181.838594</v>
      </c>
      <c r="G74" s="43">
        <f t="shared" ref="G74:G94" si="6">(F74-B74)/B74*100</f>
        <v>25.070893886471751</v>
      </c>
    </row>
    <row r="75" spans="1:12" x14ac:dyDescent="0.25">
      <c r="A75" s="44" t="s">
        <v>99</v>
      </c>
      <c r="B75" s="45">
        <f t="shared" si="5"/>
        <v>28417.160323</v>
      </c>
      <c r="C75" s="45">
        <f t="shared" si="4"/>
        <v>32208.255075000001</v>
      </c>
      <c r="D75" s="45">
        <f t="shared" si="4"/>
        <v>31044.333585</v>
      </c>
      <c r="E75" s="45">
        <f t="shared" si="4"/>
        <v>35042.797314000003</v>
      </c>
      <c r="F75" s="45">
        <f t="shared" si="4"/>
        <v>33203.290604000002</v>
      </c>
      <c r="G75" s="46">
        <f t="shared" si="6"/>
        <v>16.842394618600405</v>
      </c>
    </row>
    <row r="76" spans="1:12" x14ac:dyDescent="0.25">
      <c r="A76" s="41" t="s">
        <v>100</v>
      </c>
      <c r="B76" s="42">
        <f t="shared" si="5"/>
        <v>1660.3595130000001</v>
      </c>
      <c r="C76" s="42">
        <f t="shared" si="4"/>
        <v>1749.4627989999999</v>
      </c>
      <c r="D76" s="42">
        <f t="shared" si="4"/>
        <v>1525.4787229999999</v>
      </c>
      <c r="E76" s="42">
        <f t="shared" si="4"/>
        <v>1868.203252</v>
      </c>
      <c r="F76" s="42">
        <f t="shared" si="4"/>
        <v>2570.6458929999999</v>
      </c>
      <c r="G76" s="43">
        <f t="shared" si="6"/>
        <v>54.824655315478033</v>
      </c>
    </row>
    <row r="77" spans="1:12" x14ac:dyDescent="0.25">
      <c r="A77" s="25" t="s">
        <v>101</v>
      </c>
      <c r="B77" s="26">
        <f t="shared" si="5"/>
        <v>2122.618528</v>
      </c>
      <c r="C77" s="26">
        <f t="shared" si="4"/>
        <v>2359.0334899999998</v>
      </c>
      <c r="D77" s="26">
        <f t="shared" si="4"/>
        <v>2411.8309439999998</v>
      </c>
      <c r="E77" s="26">
        <f t="shared" si="4"/>
        <v>2612.2564010000001</v>
      </c>
      <c r="F77" s="26">
        <f t="shared" si="4"/>
        <v>2468.2333140000001</v>
      </c>
      <c r="G77" s="27">
        <f t="shared" si="6"/>
        <v>16.282472872110919</v>
      </c>
    </row>
    <row r="78" spans="1:12" x14ac:dyDescent="0.25">
      <c r="A78" s="41" t="s">
        <v>102</v>
      </c>
      <c r="B78" s="42">
        <f t="shared" si="5"/>
        <v>15527.920348</v>
      </c>
      <c r="C78" s="42">
        <f t="shared" si="4"/>
        <v>17020.574086000001</v>
      </c>
      <c r="D78" s="42">
        <f t="shared" si="4"/>
        <v>16030.457847</v>
      </c>
      <c r="E78" s="42">
        <f t="shared" si="4"/>
        <v>18064.434805000001</v>
      </c>
      <c r="F78" s="42">
        <f t="shared" si="4"/>
        <v>17150.839943999999</v>
      </c>
      <c r="G78" s="43">
        <f t="shared" si="6"/>
        <v>10.451622365573456</v>
      </c>
    </row>
    <row r="79" spans="1:12" x14ac:dyDescent="0.25">
      <c r="A79" s="25" t="s">
        <v>103</v>
      </c>
      <c r="B79" s="26">
        <f t="shared" si="5"/>
        <v>3770.8164390000002</v>
      </c>
      <c r="C79" s="26">
        <f t="shared" si="4"/>
        <v>4206.171566</v>
      </c>
      <c r="D79" s="26">
        <f t="shared" si="4"/>
        <v>3315.4009940000001</v>
      </c>
      <c r="E79" s="26">
        <f t="shared" si="4"/>
        <v>4762.9335099999998</v>
      </c>
      <c r="F79" s="26">
        <f t="shared" si="4"/>
        <v>5151.6658690000004</v>
      </c>
      <c r="G79" s="27">
        <f t="shared" si="6"/>
        <v>36.619375467828227</v>
      </c>
    </row>
    <row r="80" spans="1:12" x14ac:dyDescent="0.25">
      <c r="A80" s="41" t="s">
        <v>104</v>
      </c>
      <c r="B80" s="42">
        <f t="shared" si="5"/>
        <v>15974.39493</v>
      </c>
      <c r="C80" s="42">
        <f t="shared" si="4"/>
        <v>17434.585339000001</v>
      </c>
      <c r="D80" s="42">
        <f t="shared" si="4"/>
        <v>16642.000812999999</v>
      </c>
      <c r="E80" s="42">
        <f t="shared" si="4"/>
        <v>18720.829430000002</v>
      </c>
      <c r="F80" s="42">
        <f t="shared" si="4"/>
        <v>17496.074285999999</v>
      </c>
      <c r="G80" s="43">
        <f t="shared" si="6"/>
        <v>9.5257401777533151</v>
      </c>
    </row>
    <row r="81" spans="1:7" x14ac:dyDescent="0.25">
      <c r="A81" s="44" t="s">
        <v>105</v>
      </c>
      <c r="B81" s="45">
        <f t="shared" si="5"/>
        <v>10917.626326</v>
      </c>
      <c r="C81" s="45">
        <f t="shared" si="4"/>
        <v>11964.697209</v>
      </c>
      <c r="D81" s="45">
        <f t="shared" si="4"/>
        <v>11025.343392999999</v>
      </c>
      <c r="E81" s="45">
        <f t="shared" si="4"/>
        <v>12696.991287999999</v>
      </c>
      <c r="F81" s="45">
        <f t="shared" si="4"/>
        <v>11621.472507</v>
      </c>
      <c r="G81" s="46">
        <f t="shared" si="6"/>
        <v>6.4468792023391774</v>
      </c>
    </row>
    <row r="82" spans="1:7" x14ac:dyDescent="0.25">
      <c r="A82" s="41" t="s">
        <v>106</v>
      </c>
      <c r="B82" s="42">
        <f t="shared" si="5"/>
        <v>975.02657299999998</v>
      </c>
      <c r="C82" s="42">
        <f t="shared" si="4"/>
        <v>992.99405400000001</v>
      </c>
      <c r="D82" s="42">
        <f t="shared" si="4"/>
        <v>1017.211088</v>
      </c>
      <c r="E82" s="42">
        <f t="shared" si="4"/>
        <v>1203.158394</v>
      </c>
      <c r="F82" s="42">
        <f t="shared" si="4"/>
        <v>1175.125595</v>
      </c>
      <c r="G82" s="43">
        <f t="shared" si="6"/>
        <v>20.522417290056769</v>
      </c>
    </row>
    <row r="83" spans="1:7" x14ac:dyDescent="0.25">
      <c r="A83" s="25" t="s">
        <v>107</v>
      </c>
      <c r="B83" s="26">
        <f t="shared" si="5"/>
        <v>2974.7655810000001</v>
      </c>
      <c r="C83" s="26">
        <f t="shared" si="4"/>
        <v>2890.2778910000002</v>
      </c>
      <c r="D83" s="26">
        <f t="shared" si="4"/>
        <v>2849.4505089999998</v>
      </c>
      <c r="E83" s="26">
        <f t="shared" si="4"/>
        <v>3161.5149940000001</v>
      </c>
      <c r="F83" s="26">
        <f t="shared" si="4"/>
        <v>2976.8598499999998</v>
      </c>
      <c r="G83" s="27">
        <f t="shared" si="6"/>
        <v>7.0401143988485348E-2</v>
      </c>
    </row>
    <row r="84" spans="1:7" x14ac:dyDescent="0.25">
      <c r="A84" s="41" t="s">
        <v>108</v>
      </c>
      <c r="B84" s="42">
        <f t="shared" si="5"/>
        <v>6290.6421890000001</v>
      </c>
      <c r="C84" s="42">
        <f t="shared" si="4"/>
        <v>6817.3065500000002</v>
      </c>
      <c r="D84" s="42">
        <f t="shared" si="4"/>
        <v>7262.4303980000004</v>
      </c>
      <c r="E84" s="42">
        <f t="shared" si="4"/>
        <v>6792.6363730000003</v>
      </c>
      <c r="F84" s="42">
        <f t="shared" si="4"/>
        <v>6729.995242</v>
      </c>
      <c r="G84" s="43">
        <f t="shared" si="6"/>
        <v>6.9842321308349939</v>
      </c>
    </row>
    <row r="85" spans="1:7" x14ac:dyDescent="0.25">
      <c r="A85" s="47" t="s">
        <v>109</v>
      </c>
      <c r="B85" s="48">
        <f t="shared" si="5"/>
        <v>2102.1089320000001</v>
      </c>
      <c r="C85" s="48">
        <f t="shared" si="4"/>
        <v>2433.2419669999999</v>
      </c>
      <c r="D85" s="48">
        <f t="shared" si="4"/>
        <v>2315.18595</v>
      </c>
      <c r="E85" s="48">
        <f t="shared" si="4"/>
        <v>2366.9265420000002</v>
      </c>
      <c r="F85" s="48">
        <f t="shared" si="4"/>
        <v>1855.3187439999999</v>
      </c>
      <c r="G85" s="49">
        <f t="shared" si="6"/>
        <v>-11.740123655970468</v>
      </c>
    </row>
    <row r="86" spans="1:7" x14ac:dyDescent="0.25">
      <c r="A86" s="41" t="s">
        <v>110</v>
      </c>
      <c r="B86" s="42">
        <f t="shared" si="5"/>
        <v>229.906463</v>
      </c>
      <c r="C86" s="42">
        <f t="shared" si="4"/>
        <v>285.16176400000001</v>
      </c>
      <c r="D86" s="42">
        <f t="shared" si="4"/>
        <v>282.858587</v>
      </c>
      <c r="E86" s="42">
        <f t="shared" si="4"/>
        <v>314.49292500000001</v>
      </c>
      <c r="F86" s="42">
        <f t="shared" si="4"/>
        <v>263.52325200000001</v>
      </c>
      <c r="G86" s="43">
        <f t="shared" si="6"/>
        <v>14.621941706788821</v>
      </c>
    </row>
    <row r="87" spans="1:7" x14ac:dyDescent="0.25">
      <c r="A87" s="44" t="s">
        <v>111</v>
      </c>
      <c r="B87" s="45">
        <f t="shared" si="5"/>
        <v>2928.5020869999998</v>
      </c>
      <c r="C87" s="45">
        <f t="shared" si="4"/>
        <v>3204.762686</v>
      </c>
      <c r="D87" s="45">
        <f t="shared" si="4"/>
        <v>3119.0596049999999</v>
      </c>
      <c r="E87" s="45">
        <f t="shared" si="4"/>
        <v>3312.8929389999998</v>
      </c>
      <c r="F87" s="45">
        <f t="shared" si="4"/>
        <v>3187.3913520000001</v>
      </c>
      <c r="G87" s="46">
        <f t="shared" si="6"/>
        <v>8.8403305617996057</v>
      </c>
    </row>
    <row r="88" spans="1:7" x14ac:dyDescent="0.25">
      <c r="A88" s="41" t="s">
        <v>112</v>
      </c>
      <c r="B88" s="42">
        <f t="shared" si="5"/>
        <v>2168.3272120000001</v>
      </c>
      <c r="C88" s="42">
        <f t="shared" si="4"/>
        <v>2261.5333300000002</v>
      </c>
      <c r="D88" s="42">
        <f t="shared" si="4"/>
        <v>1940.7468550000001</v>
      </c>
      <c r="E88" s="42">
        <f t="shared" si="4"/>
        <v>2135.4384759999998</v>
      </c>
      <c r="F88" s="42">
        <f t="shared" si="4"/>
        <v>2163.5330159999999</v>
      </c>
      <c r="G88" s="43">
        <f t="shared" si="6"/>
        <v>-0.2211011314836685</v>
      </c>
    </row>
    <row r="89" spans="1:7" x14ac:dyDescent="0.25">
      <c r="A89" s="25" t="s">
        <v>113</v>
      </c>
      <c r="B89" s="26">
        <f t="shared" si="5"/>
        <v>951.22105099999999</v>
      </c>
      <c r="C89" s="26">
        <f t="shared" si="5"/>
        <v>1184.961311</v>
      </c>
      <c r="D89" s="26">
        <f t="shared" si="5"/>
        <v>787.790165</v>
      </c>
      <c r="E89" s="26">
        <f t="shared" si="5"/>
        <v>673.43795399999999</v>
      </c>
      <c r="F89" s="26">
        <f t="shared" si="5"/>
        <v>520.63949000000002</v>
      </c>
      <c r="G89" s="27">
        <f t="shared" si="6"/>
        <v>-45.266193441297162</v>
      </c>
    </row>
    <row r="90" spans="1:7" x14ac:dyDescent="0.25">
      <c r="A90" s="41" t="s">
        <v>114</v>
      </c>
      <c r="B90" s="42">
        <f t="shared" si="5"/>
        <v>95.212378000000001</v>
      </c>
      <c r="C90" s="42">
        <f t="shared" si="5"/>
        <v>114.188412</v>
      </c>
      <c r="D90" s="42">
        <f t="shared" si="5"/>
        <v>109.47485399999999</v>
      </c>
      <c r="E90" s="42">
        <f t="shared" si="5"/>
        <v>158.45430899999999</v>
      </c>
      <c r="F90" s="42">
        <f t="shared" si="5"/>
        <v>125.93044500000001</v>
      </c>
      <c r="G90" s="43">
        <f t="shared" si="6"/>
        <v>32.262682274357232</v>
      </c>
    </row>
    <row r="91" spans="1:7" x14ac:dyDescent="0.25">
      <c r="A91" s="25" t="s">
        <v>115</v>
      </c>
      <c r="B91" s="26">
        <f t="shared" si="5"/>
        <v>1731.078636</v>
      </c>
      <c r="C91" s="26">
        <f t="shared" si="5"/>
        <v>1757.507394</v>
      </c>
      <c r="D91" s="26">
        <f t="shared" si="5"/>
        <v>2003.7787189999999</v>
      </c>
      <c r="E91" s="26">
        <f t="shared" si="5"/>
        <v>2540.8219089999998</v>
      </c>
      <c r="F91" s="26">
        <f t="shared" si="5"/>
        <v>2751.1447050000002</v>
      </c>
      <c r="G91" s="27">
        <f t="shared" si="6"/>
        <v>58.926616491383946</v>
      </c>
    </row>
    <row r="92" spans="1:7" x14ac:dyDescent="0.25">
      <c r="A92" s="41" t="s">
        <v>116</v>
      </c>
      <c r="B92" s="42">
        <f t="shared" si="5"/>
        <v>749.39317500000004</v>
      </c>
      <c r="C92" s="42">
        <f t="shared" si="5"/>
        <v>898.42057599999998</v>
      </c>
      <c r="D92" s="42">
        <f t="shared" si="5"/>
        <v>1183.2310990000001</v>
      </c>
      <c r="E92" s="42">
        <f t="shared" si="5"/>
        <v>1451.963379</v>
      </c>
      <c r="F92" s="42">
        <f t="shared" si="5"/>
        <v>1195.7655159999999</v>
      </c>
      <c r="G92" s="43">
        <f t="shared" si="6"/>
        <v>59.564505774955833</v>
      </c>
    </row>
    <row r="93" spans="1:7" x14ac:dyDescent="0.25">
      <c r="A93" s="25" t="s">
        <v>85</v>
      </c>
      <c r="B93" s="26">
        <f t="shared" si="5"/>
        <v>1095.392752</v>
      </c>
      <c r="C93" s="26">
        <f t="shared" si="5"/>
        <v>1318.0221879999999</v>
      </c>
      <c r="D93" s="26">
        <f t="shared" si="5"/>
        <v>1437.237601</v>
      </c>
      <c r="E93" s="26">
        <f t="shared" si="5"/>
        <v>1527.7343490000001</v>
      </c>
      <c r="F93" s="26">
        <f t="shared" si="5"/>
        <v>1526.7130480000001</v>
      </c>
      <c r="G93" s="27">
        <f t="shared" si="6"/>
        <v>39.375858130563941</v>
      </c>
    </row>
    <row r="94" spans="1:7" x14ac:dyDescent="0.25">
      <c r="A94" s="41" t="s">
        <v>117</v>
      </c>
      <c r="B94" s="42">
        <f t="shared" si="5"/>
        <v>111267.08718000002</v>
      </c>
      <c r="C94" s="42">
        <f t="shared" si="5"/>
        <v>123321.88663000002</v>
      </c>
      <c r="D94" s="42">
        <f t="shared" si="5"/>
        <v>117898.94936099998</v>
      </c>
      <c r="E94" s="42">
        <f t="shared" si="5"/>
        <v>132200.23998199997</v>
      </c>
      <c r="F94" s="42">
        <f t="shared" si="5"/>
        <v>126421.00911100002</v>
      </c>
      <c r="G94" s="43">
        <f t="shared" si="6"/>
        <v>13.619411018179223</v>
      </c>
    </row>
    <row r="96" spans="1:7" x14ac:dyDescent="0.25">
      <c r="A96" s="11" t="s">
        <v>154</v>
      </c>
    </row>
  </sheetData>
  <mergeCells count="4">
    <mergeCell ref="A3:B3"/>
    <mergeCell ref="A5:A6"/>
    <mergeCell ref="A32:L32"/>
    <mergeCell ref="A43:A44"/>
  </mergeCells>
  <pageMargins left="0.75" right="0.75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78"/>
  <sheetViews>
    <sheetView tabSelected="1" topLeftCell="A13" zoomScale="85" zoomScaleNormal="85" workbookViewId="0">
      <pane xSplit="1" topLeftCell="J1" activePane="topRight" state="frozen"/>
      <selection pane="topRight" activeCell="R32" sqref="R32"/>
    </sheetView>
  </sheetViews>
  <sheetFormatPr defaultRowHeight="15" x14ac:dyDescent="0.25"/>
  <cols>
    <col min="1" max="1" width="43.85546875" customWidth="1"/>
    <col min="2" max="8" width="10.5703125" customWidth="1"/>
    <col min="9" max="13" width="11.28515625" bestFit="1" customWidth="1"/>
    <col min="14" max="14" width="10.85546875" bestFit="1" customWidth="1"/>
    <col min="15" max="15" width="10.85546875" style="35" bestFit="1" customWidth="1"/>
    <col min="16" max="16" width="10.5703125" style="35" bestFit="1" customWidth="1"/>
    <col min="17" max="17" width="10.85546875" style="35" bestFit="1" customWidth="1"/>
    <col min="20" max="20" width="41.85546875" customWidth="1"/>
    <col min="21" max="21" width="9.7109375" bestFit="1" customWidth="1"/>
    <col min="22" max="22" width="10.85546875" bestFit="1" customWidth="1"/>
  </cols>
  <sheetData>
    <row r="2" spans="1:25" x14ac:dyDescent="0.25">
      <c r="A2" s="50" t="s">
        <v>118</v>
      </c>
      <c r="T2" s="50"/>
    </row>
    <row r="3" spans="1:25" x14ac:dyDescent="0.25">
      <c r="A3" s="146" t="s">
        <v>119</v>
      </c>
      <c r="B3" s="146"/>
      <c r="T3" s="145" t="s">
        <v>120</v>
      </c>
    </row>
    <row r="4" spans="1:25" ht="15.75" thickBot="1" x14ac:dyDescent="0.3">
      <c r="T4" s="145" t="s">
        <v>62</v>
      </c>
    </row>
    <row r="5" spans="1:25" s="51" customFormat="1" ht="15.75" thickBot="1" x14ac:dyDescent="0.3">
      <c r="B5" s="52" t="s">
        <v>121</v>
      </c>
      <c r="C5" s="53" t="s">
        <v>122</v>
      </c>
      <c r="D5" s="54" t="s">
        <v>123</v>
      </c>
      <c r="E5" s="55" t="s">
        <v>124</v>
      </c>
      <c r="F5" s="52" t="s">
        <v>121</v>
      </c>
      <c r="G5" s="53" t="s">
        <v>122</v>
      </c>
      <c r="H5" s="54" t="s">
        <v>123</v>
      </c>
      <c r="I5" s="56" t="s">
        <v>49</v>
      </c>
      <c r="J5" s="57" t="s">
        <v>121</v>
      </c>
      <c r="K5" s="58" t="s">
        <v>122</v>
      </c>
      <c r="L5" s="59" t="s">
        <v>123</v>
      </c>
      <c r="M5" s="60" t="s">
        <v>53</v>
      </c>
      <c r="N5" s="57" t="s">
        <v>121</v>
      </c>
      <c r="O5" s="58" t="s">
        <v>122</v>
      </c>
      <c r="P5" s="59" t="s">
        <v>123</v>
      </c>
      <c r="Q5" s="61"/>
    </row>
    <row r="6" spans="1:25" ht="15.75" thickBot="1" x14ac:dyDescent="0.3">
      <c r="A6" s="62" t="s">
        <v>125</v>
      </c>
      <c r="B6" s="63" t="s">
        <v>126</v>
      </c>
      <c r="C6" s="64" t="s">
        <v>126</v>
      </c>
      <c r="D6" s="65" t="s">
        <v>126</v>
      </c>
      <c r="E6" s="66" t="s">
        <v>126</v>
      </c>
      <c r="F6" s="63" t="s">
        <v>127</v>
      </c>
      <c r="G6" s="64" t="s">
        <v>127</v>
      </c>
      <c r="H6" s="65" t="s">
        <v>127</v>
      </c>
      <c r="I6" s="67" t="s">
        <v>127</v>
      </c>
      <c r="J6" s="63" t="s">
        <v>128</v>
      </c>
      <c r="K6" s="64" t="s">
        <v>128</v>
      </c>
      <c r="L6" s="65" t="s">
        <v>128</v>
      </c>
      <c r="M6" s="68" t="s">
        <v>128</v>
      </c>
      <c r="N6" s="63" t="s">
        <v>129</v>
      </c>
      <c r="O6" s="64" t="s">
        <v>129</v>
      </c>
      <c r="P6" s="65" t="s">
        <v>129</v>
      </c>
      <c r="T6" s="134" t="s">
        <v>125</v>
      </c>
      <c r="U6" s="135" t="s">
        <v>52</v>
      </c>
      <c r="V6" s="135" t="s">
        <v>53</v>
      </c>
      <c r="W6" s="135" t="s">
        <v>54</v>
      </c>
      <c r="X6" s="135" t="s">
        <v>55</v>
      </c>
      <c r="Y6" s="135" t="s">
        <v>56</v>
      </c>
    </row>
    <row r="7" spans="1:25" ht="21" x14ac:dyDescent="0.25">
      <c r="A7" s="69" t="s">
        <v>130</v>
      </c>
      <c r="B7" s="70">
        <v>39710272</v>
      </c>
      <c r="C7" s="71">
        <v>49788840</v>
      </c>
      <c r="D7" s="72">
        <v>25553802</v>
      </c>
      <c r="E7" s="73">
        <v>43628260</v>
      </c>
      <c r="F7" s="70">
        <v>40202487</v>
      </c>
      <c r="G7" s="71">
        <v>43132244</v>
      </c>
      <c r="H7" s="74">
        <v>32314564</v>
      </c>
      <c r="I7" s="75">
        <v>35758762</v>
      </c>
      <c r="J7" s="70">
        <v>34157594</v>
      </c>
      <c r="K7" s="71">
        <v>40738941</v>
      </c>
      <c r="L7" s="72">
        <v>42051065</v>
      </c>
      <c r="M7" s="76">
        <v>24149531</v>
      </c>
      <c r="N7" s="70">
        <v>34619938</v>
      </c>
      <c r="O7" s="71">
        <v>48799833</v>
      </c>
      <c r="P7" s="72">
        <v>45885851</v>
      </c>
      <c r="T7" s="136" t="s">
        <v>131</v>
      </c>
      <c r="U7" s="77">
        <f t="shared" ref="U7:U16" si="0">L7/1000</f>
        <v>42051.065000000002</v>
      </c>
      <c r="V7" s="77">
        <f t="shared" ref="V7:V16" si="1">M7/1000</f>
        <v>24149.530999999999</v>
      </c>
      <c r="W7" s="77">
        <f t="shared" ref="W7:W16" si="2">N7/1000</f>
        <v>34619.938000000002</v>
      </c>
      <c r="X7" s="77">
        <f t="shared" ref="X7:X16" si="3">O7/1000</f>
        <v>48799.832999999999</v>
      </c>
      <c r="Y7" s="77">
        <f t="shared" ref="Y7:Y16" si="4">P7/1000</f>
        <v>45885.851000000002</v>
      </c>
    </row>
    <row r="8" spans="1:25" ht="21" x14ac:dyDescent="0.25">
      <c r="A8" s="69" t="s">
        <v>132</v>
      </c>
      <c r="B8" s="70">
        <v>1820815</v>
      </c>
      <c r="C8" s="71">
        <v>2261143</v>
      </c>
      <c r="D8" s="72">
        <v>2526713</v>
      </c>
      <c r="E8" s="73">
        <v>2104395</v>
      </c>
      <c r="F8" s="70">
        <v>2442608</v>
      </c>
      <c r="G8" s="71">
        <v>2736314</v>
      </c>
      <c r="H8" s="74">
        <v>2827549</v>
      </c>
      <c r="I8" s="75">
        <v>3208314</v>
      </c>
      <c r="J8" s="70">
        <v>1425991</v>
      </c>
      <c r="K8" s="71">
        <v>1909843</v>
      </c>
      <c r="L8" s="72">
        <v>1746967</v>
      </c>
      <c r="M8" s="76">
        <v>3009199</v>
      </c>
      <c r="N8" s="70">
        <v>2602974</v>
      </c>
      <c r="O8" s="71">
        <v>3053295</v>
      </c>
      <c r="P8" s="72">
        <v>3190091</v>
      </c>
      <c r="T8" s="137" t="s">
        <v>133</v>
      </c>
      <c r="U8" s="138">
        <f t="shared" si="0"/>
        <v>1746.9670000000001</v>
      </c>
      <c r="V8" s="138">
        <f t="shared" si="1"/>
        <v>3009.1990000000001</v>
      </c>
      <c r="W8" s="138">
        <f t="shared" si="2"/>
        <v>2602.9740000000002</v>
      </c>
      <c r="X8" s="138">
        <f t="shared" si="3"/>
        <v>3053.2950000000001</v>
      </c>
      <c r="Y8" s="138">
        <f t="shared" si="4"/>
        <v>3190.0909999999999</v>
      </c>
    </row>
    <row r="9" spans="1:25" x14ac:dyDescent="0.25">
      <c r="A9" s="69" t="s">
        <v>134</v>
      </c>
      <c r="B9" s="70">
        <v>972977911</v>
      </c>
      <c r="C9" s="71">
        <v>1018512264</v>
      </c>
      <c r="D9" s="72">
        <v>989252624</v>
      </c>
      <c r="E9" s="73">
        <v>953554731</v>
      </c>
      <c r="F9" s="70">
        <v>991839466</v>
      </c>
      <c r="G9" s="71">
        <v>1019301021</v>
      </c>
      <c r="H9" s="74">
        <v>1001994945</v>
      </c>
      <c r="I9" s="75">
        <v>968893228</v>
      </c>
      <c r="J9" s="70">
        <v>939758291</v>
      </c>
      <c r="K9" s="71">
        <v>798476628</v>
      </c>
      <c r="L9" s="72">
        <v>908894460</v>
      </c>
      <c r="M9" s="76">
        <v>985075463</v>
      </c>
      <c r="N9" s="70">
        <v>1108113461</v>
      </c>
      <c r="O9" s="71">
        <v>1194216244</v>
      </c>
      <c r="P9" s="72">
        <v>1053274800</v>
      </c>
      <c r="T9" s="136" t="s">
        <v>135</v>
      </c>
      <c r="U9" s="77">
        <f t="shared" si="0"/>
        <v>908894.46</v>
      </c>
      <c r="V9" s="77">
        <f t="shared" si="1"/>
        <v>985075.46299999999</v>
      </c>
      <c r="W9" s="77">
        <f t="shared" si="2"/>
        <v>1108113.4609999999</v>
      </c>
      <c r="X9" s="77">
        <f t="shared" si="3"/>
        <v>1194216.2439999999</v>
      </c>
      <c r="Y9" s="77">
        <f t="shared" si="4"/>
        <v>1053274.8</v>
      </c>
    </row>
    <row r="10" spans="1:25" ht="21" x14ac:dyDescent="0.25">
      <c r="A10" s="69" t="s">
        <v>136</v>
      </c>
      <c r="B10" s="70">
        <v>1724815</v>
      </c>
      <c r="C10" s="71">
        <v>2963690</v>
      </c>
      <c r="D10" s="72">
        <v>1808420</v>
      </c>
      <c r="E10" s="73">
        <v>2525130</v>
      </c>
      <c r="F10" s="70">
        <v>2547942</v>
      </c>
      <c r="G10" s="71">
        <v>2671948</v>
      </c>
      <c r="H10" s="74">
        <v>2380581</v>
      </c>
      <c r="I10" s="75">
        <v>2774681</v>
      </c>
      <c r="J10" s="70">
        <v>2761905</v>
      </c>
      <c r="K10" s="71">
        <v>2843399</v>
      </c>
      <c r="L10" s="72">
        <v>2586649</v>
      </c>
      <c r="M10" s="76">
        <v>4420271</v>
      </c>
      <c r="N10" s="70">
        <v>3869016</v>
      </c>
      <c r="O10" s="71">
        <v>4950838</v>
      </c>
      <c r="P10" s="72">
        <v>3758279</v>
      </c>
      <c r="T10" s="137" t="s">
        <v>137</v>
      </c>
      <c r="U10" s="138">
        <f t="shared" si="0"/>
        <v>2586.6489999999999</v>
      </c>
      <c r="V10" s="138">
        <f t="shared" si="1"/>
        <v>4420.2709999999997</v>
      </c>
      <c r="W10" s="138">
        <f t="shared" si="2"/>
        <v>3869.0160000000001</v>
      </c>
      <c r="X10" s="138">
        <f t="shared" si="3"/>
        <v>4950.8379999999997</v>
      </c>
      <c r="Y10" s="138">
        <f t="shared" si="4"/>
        <v>3758.279</v>
      </c>
    </row>
    <row r="11" spans="1:25" ht="21" x14ac:dyDescent="0.25">
      <c r="A11" s="69" t="s">
        <v>138</v>
      </c>
      <c r="B11" s="70">
        <v>365777</v>
      </c>
      <c r="C11" s="71">
        <v>531500</v>
      </c>
      <c r="D11" s="72">
        <v>347826</v>
      </c>
      <c r="E11" s="73">
        <v>480704</v>
      </c>
      <c r="F11" s="70">
        <v>436327</v>
      </c>
      <c r="G11" s="71">
        <v>338648</v>
      </c>
      <c r="H11" s="74">
        <v>334526</v>
      </c>
      <c r="I11" s="75">
        <v>342018</v>
      </c>
      <c r="J11" s="70">
        <v>377152</v>
      </c>
      <c r="K11" s="71">
        <v>289473</v>
      </c>
      <c r="L11" s="72">
        <v>304008</v>
      </c>
      <c r="M11" s="76">
        <v>1046863</v>
      </c>
      <c r="N11" s="70">
        <v>945383</v>
      </c>
      <c r="O11" s="71">
        <v>420780</v>
      </c>
      <c r="P11" s="72">
        <v>845033</v>
      </c>
      <c r="T11" s="136" t="s">
        <v>139</v>
      </c>
      <c r="U11" s="77">
        <f t="shared" si="0"/>
        <v>304.00799999999998</v>
      </c>
      <c r="V11" s="77">
        <f t="shared" si="1"/>
        <v>1046.8630000000001</v>
      </c>
      <c r="W11" s="77">
        <f t="shared" si="2"/>
        <v>945.38300000000004</v>
      </c>
      <c r="X11" s="77">
        <f t="shared" si="3"/>
        <v>420.78</v>
      </c>
      <c r="Y11" s="77">
        <f t="shared" si="4"/>
        <v>845.03300000000002</v>
      </c>
    </row>
    <row r="12" spans="1:25" ht="21" x14ac:dyDescent="0.25">
      <c r="A12" s="69" t="s">
        <v>140</v>
      </c>
      <c r="B12" s="70">
        <v>398723</v>
      </c>
      <c r="C12" s="71">
        <v>346170</v>
      </c>
      <c r="D12" s="72">
        <v>468794</v>
      </c>
      <c r="E12" s="73">
        <v>577086</v>
      </c>
      <c r="F12" s="70">
        <v>331446</v>
      </c>
      <c r="G12" s="71">
        <v>211384</v>
      </c>
      <c r="H12" s="74">
        <v>565120</v>
      </c>
      <c r="I12" s="75">
        <v>314558</v>
      </c>
      <c r="J12" s="70">
        <v>647730</v>
      </c>
      <c r="K12" s="71">
        <v>75055</v>
      </c>
      <c r="L12" s="72">
        <v>246704</v>
      </c>
      <c r="M12" s="76">
        <v>188789</v>
      </c>
      <c r="N12" s="70">
        <v>257199</v>
      </c>
      <c r="O12" s="71">
        <v>148778</v>
      </c>
      <c r="P12" s="72">
        <v>374104</v>
      </c>
      <c r="T12" s="137" t="s">
        <v>141</v>
      </c>
      <c r="U12" s="138">
        <f t="shared" si="0"/>
        <v>246.70400000000001</v>
      </c>
      <c r="V12" s="138">
        <f t="shared" si="1"/>
        <v>188.78899999999999</v>
      </c>
      <c r="W12" s="138">
        <f t="shared" si="2"/>
        <v>257.19900000000001</v>
      </c>
      <c r="X12" s="138">
        <f t="shared" si="3"/>
        <v>148.77799999999999</v>
      </c>
      <c r="Y12" s="138">
        <f t="shared" si="4"/>
        <v>374.10399999999998</v>
      </c>
    </row>
    <row r="13" spans="1:25" ht="21" x14ac:dyDescent="0.25">
      <c r="A13" s="69" t="s">
        <v>142</v>
      </c>
      <c r="B13" s="70">
        <v>149697</v>
      </c>
      <c r="C13" s="71">
        <v>345187</v>
      </c>
      <c r="D13" s="72">
        <v>278584</v>
      </c>
      <c r="E13" s="73">
        <v>428581</v>
      </c>
      <c r="F13" s="70">
        <v>160557</v>
      </c>
      <c r="G13" s="71">
        <v>221542</v>
      </c>
      <c r="H13" s="74">
        <v>145657</v>
      </c>
      <c r="I13" s="75">
        <v>188815</v>
      </c>
      <c r="J13" s="70">
        <v>200326</v>
      </c>
      <c r="K13" s="71">
        <v>49236</v>
      </c>
      <c r="L13" s="72">
        <v>209745</v>
      </c>
      <c r="M13" s="76">
        <v>472064</v>
      </c>
      <c r="N13" s="70">
        <v>263832</v>
      </c>
      <c r="O13" s="71">
        <v>114572</v>
      </c>
      <c r="P13" s="72">
        <v>208147</v>
      </c>
      <c r="T13" s="136" t="s">
        <v>143</v>
      </c>
      <c r="U13" s="77">
        <f t="shared" si="0"/>
        <v>209.745</v>
      </c>
      <c r="V13" s="77">
        <f t="shared" si="1"/>
        <v>472.06400000000002</v>
      </c>
      <c r="W13" s="77">
        <f t="shared" si="2"/>
        <v>263.83199999999999</v>
      </c>
      <c r="X13" s="77">
        <f t="shared" si="3"/>
        <v>114.572</v>
      </c>
      <c r="Y13" s="77">
        <f t="shared" si="4"/>
        <v>208.14699999999999</v>
      </c>
    </row>
    <row r="14" spans="1:25" x14ac:dyDescent="0.25">
      <c r="A14" s="78" t="s">
        <v>144</v>
      </c>
      <c r="B14" s="70"/>
      <c r="C14" s="71"/>
      <c r="D14" s="72">
        <v>0</v>
      </c>
      <c r="E14" s="73">
        <v>0</v>
      </c>
      <c r="F14" s="70"/>
      <c r="G14" s="71"/>
      <c r="H14" s="74">
        <v>2044</v>
      </c>
      <c r="I14" s="75">
        <v>0</v>
      </c>
      <c r="J14" s="70"/>
      <c r="K14" s="71"/>
      <c r="L14" s="72">
        <v>705</v>
      </c>
      <c r="M14" s="76">
        <v>50</v>
      </c>
      <c r="N14" s="70"/>
      <c r="O14" s="71"/>
      <c r="P14" s="72">
        <v>0</v>
      </c>
      <c r="T14" s="137" t="s">
        <v>145</v>
      </c>
      <c r="U14" s="138">
        <f t="shared" si="0"/>
        <v>0.70499999999999996</v>
      </c>
      <c r="V14" s="138">
        <f t="shared" si="1"/>
        <v>0.05</v>
      </c>
      <c r="W14" s="138">
        <f t="shared" si="2"/>
        <v>0</v>
      </c>
      <c r="X14" s="138">
        <f t="shared" si="3"/>
        <v>0</v>
      </c>
      <c r="Y14" s="138">
        <f t="shared" si="4"/>
        <v>0</v>
      </c>
    </row>
    <row r="15" spans="1:25" ht="21" x14ac:dyDescent="0.25">
      <c r="A15" s="69" t="s">
        <v>146</v>
      </c>
      <c r="B15" s="70">
        <v>14723222</v>
      </c>
      <c r="C15" s="71">
        <v>15701340</v>
      </c>
      <c r="D15" s="72">
        <v>16326763</v>
      </c>
      <c r="E15" s="73">
        <v>17939679</v>
      </c>
      <c r="F15" s="70">
        <v>3763158</v>
      </c>
      <c r="G15" s="71">
        <v>3809396</v>
      </c>
      <c r="H15" s="74">
        <v>3537884</v>
      </c>
      <c r="I15" s="75">
        <v>3825186</v>
      </c>
      <c r="J15" s="70">
        <v>16986918</v>
      </c>
      <c r="K15" s="71">
        <v>14109289</v>
      </c>
      <c r="L15" s="72">
        <v>15911227</v>
      </c>
      <c r="M15" s="76">
        <v>17640928</v>
      </c>
      <c r="N15" s="70">
        <v>17159474</v>
      </c>
      <c r="O15" s="71">
        <v>17768519</v>
      </c>
      <c r="P15" s="72">
        <v>17044062</v>
      </c>
      <c r="T15" s="136" t="s">
        <v>147</v>
      </c>
      <c r="U15" s="77">
        <f t="shared" si="0"/>
        <v>15911.227000000001</v>
      </c>
      <c r="V15" s="77">
        <f t="shared" si="1"/>
        <v>17640.928</v>
      </c>
      <c r="W15" s="77">
        <f t="shared" si="2"/>
        <v>17159.473999999998</v>
      </c>
      <c r="X15" s="77">
        <f t="shared" si="3"/>
        <v>17768.519</v>
      </c>
      <c r="Y15" s="77">
        <f t="shared" si="4"/>
        <v>17044.062000000002</v>
      </c>
    </row>
    <row r="16" spans="1:25" ht="15.75" thickBot="1" x14ac:dyDescent="0.3">
      <c r="A16" s="79" t="s">
        <v>117</v>
      </c>
      <c r="B16" s="70">
        <v>1031871232</v>
      </c>
      <c r="C16" s="71">
        <v>1090450134</v>
      </c>
      <c r="D16" s="72">
        <v>1036563526</v>
      </c>
      <c r="E16" s="73">
        <v>1021238566</v>
      </c>
      <c r="F16" s="70">
        <v>1041723991</v>
      </c>
      <c r="G16" s="71">
        <v>1072422497</v>
      </c>
      <c r="H16" s="74">
        <v>1044102870</v>
      </c>
      <c r="I16" s="80">
        <v>1015305562</v>
      </c>
      <c r="J16" s="81">
        <v>996315907</v>
      </c>
      <c r="K16" s="82">
        <v>858491864</v>
      </c>
      <c r="L16" s="83">
        <v>971951530</v>
      </c>
      <c r="M16" s="84">
        <v>1036003158</v>
      </c>
      <c r="N16" s="81">
        <v>1167831277</v>
      </c>
      <c r="O16" s="82">
        <v>1269472859</v>
      </c>
      <c r="P16" s="83">
        <v>1124580367</v>
      </c>
      <c r="T16" s="139" t="s">
        <v>117</v>
      </c>
      <c r="U16" s="32">
        <f t="shared" si="0"/>
        <v>971951.53</v>
      </c>
      <c r="V16" s="32">
        <f t="shared" si="1"/>
        <v>1036003.1580000001</v>
      </c>
      <c r="W16" s="32">
        <f t="shared" si="2"/>
        <v>1167831.277</v>
      </c>
      <c r="X16" s="32">
        <f t="shared" si="3"/>
        <v>1269472.8589999999</v>
      </c>
      <c r="Y16" s="32">
        <f t="shared" si="4"/>
        <v>1124580.3670000001</v>
      </c>
    </row>
    <row r="19" spans="1:25" ht="15.75" thickBot="1" x14ac:dyDescent="0.3">
      <c r="T19" s="145" t="s">
        <v>148</v>
      </c>
    </row>
    <row r="20" spans="1:25" ht="15.75" thickBot="1" x14ac:dyDescent="0.3">
      <c r="B20" s="85" t="s">
        <v>121</v>
      </c>
      <c r="C20" s="86" t="s">
        <v>122</v>
      </c>
      <c r="D20" s="87" t="s">
        <v>123</v>
      </c>
      <c r="E20" s="88" t="s">
        <v>124</v>
      </c>
      <c r="F20" s="85" t="s">
        <v>121</v>
      </c>
      <c r="G20" s="86" t="s">
        <v>122</v>
      </c>
      <c r="H20" s="87" t="s">
        <v>123</v>
      </c>
      <c r="I20" s="89" t="s">
        <v>49</v>
      </c>
      <c r="J20" s="90" t="s">
        <v>121</v>
      </c>
      <c r="K20" s="91" t="s">
        <v>122</v>
      </c>
      <c r="L20" s="92" t="s">
        <v>123</v>
      </c>
      <c r="M20" s="93" t="s">
        <v>53</v>
      </c>
      <c r="N20" s="90" t="s">
        <v>121</v>
      </c>
      <c r="O20" s="91" t="s">
        <v>122</v>
      </c>
      <c r="P20" s="92" t="s">
        <v>123</v>
      </c>
      <c r="Q20"/>
      <c r="T20" s="145" t="s">
        <v>62</v>
      </c>
    </row>
    <row r="21" spans="1:25" ht="15.75" thickBot="1" x14ac:dyDescent="0.3">
      <c r="A21" s="62" t="s">
        <v>125</v>
      </c>
      <c r="B21" s="94" t="s">
        <v>149</v>
      </c>
      <c r="C21" s="95" t="s">
        <v>149</v>
      </c>
      <c r="D21" s="96" t="s">
        <v>149</v>
      </c>
      <c r="E21" s="97" t="s">
        <v>149</v>
      </c>
      <c r="F21" s="94" t="s">
        <v>150</v>
      </c>
      <c r="G21" s="95" t="s">
        <v>150</v>
      </c>
      <c r="H21" s="96" t="s">
        <v>150</v>
      </c>
      <c r="I21" s="98" t="s">
        <v>150</v>
      </c>
      <c r="J21" s="94" t="s">
        <v>151</v>
      </c>
      <c r="K21" s="95" t="s">
        <v>151</v>
      </c>
      <c r="L21" s="96" t="s">
        <v>151</v>
      </c>
      <c r="M21" s="99" t="s">
        <v>151</v>
      </c>
      <c r="N21" s="94" t="s">
        <v>152</v>
      </c>
      <c r="O21" s="95" t="s">
        <v>152</v>
      </c>
      <c r="P21" s="96" t="s">
        <v>152</v>
      </c>
      <c r="Q21"/>
      <c r="T21" s="140" t="s">
        <v>125</v>
      </c>
      <c r="U21" s="141" t="s">
        <v>52</v>
      </c>
      <c r="V21" s="141" t="s">
        <v>53</v>
      </c>
      <c r="W21" s="141" t="s">
        <v>54</v>
      </c>
      <c r="X21" s="141" t="s">
        <v>55</v>
      </c>
      <c r="Y21" s="141" t="s">
        <v>56</v>
      </c>
    </row>
    <row r="22" spans="1:25" ht="21" x14ac:dyDescent="0.25">
      <c r="A22" s="69" t="s">
        <v>130</v>
      </c>
      <c r="B22" s="100">
        <v>22270306</v>
      </c>
      <c r="C22" s="101">
        <v>18780634</v>
      </c>
      <c r="D22" s="102">
        <v>15855860</v>
      </c>
      <c r="E22" s="103">
        <v>12057926</v>
      </c>
      <c r="F22" s="100">
        <v>18193233</v>
      </c>
      <c r="G22" s="101">
        <v>16446790</v>
      </c>
      <c r="H22" s="104">
        <v>16196328</v>
      </c>
      <c r="I22" s="105">
        <v>14454985</v>
      </c>
      <c r="J22" s="100">
        <v>14981370</v>
      </c>
      <c r="K22" s="101">
        <v>12307779</v>
      </c>
      <c r="L22" s="102">
        <v>12249967</v>
      </c>
      <c r="M22" s="106">
        <v>11269842</v>
      </c>
      <c r="N22" s="107">
        <v>18776401</v>
      </c>
      <c r="O22" s="101">
        <v>14416744</v>
      </c>
      <c r="P22" s="102">
        <v>9773762</v>
      </c>
      <c r="Q22"/>
      <c r="T22" s="142" t="s">
        <v>131</v>
      </c>
      <c r="U22" s="108">
        <f t="shared" ref="U22:U31" si="5">L22/1000</f>
        <v>12249.967000000001</v>
      </c>
      <c r="V22" s="108">
        <f t="shared" ref="V22:V31" si="6">M22/1000</f>
        <v>11269.842000000001</v>
      </c>
      <c r="W22" s="108">
        <f t="shared" ref="W22:W31" si="7">N22/1000</f>
        <v>18776.401000000002</v>
      </c>
      <c r="X22" s="108">
        <f t="shared" ref="X22:X31" si="8">O22/1000</f>
        <v>14416.744000000001</v>
      </c>
      <c r="Y22" s="108">
        <f t="shared" ref="Y22:Y31" si="9">P22/1000</f>
        <v>9773.7620000000006</v>
      </c>
    </row>
    <row r="23" spans="1:25" ht="21" x14ac:dyDescent="0.25">
      <c r="A23" s="69" t="s">
        <v>132</v>
      </c>
      <c r="B23" s="100">
        <v>39759</v>
      </c>
      <c r="C23" s="101">
        <v>8073977</v>
      </c>
      <c r="D23" s="102">
        <v>175681</v>
      </c>
      <c r="E23" s="103">
        <v>9375964</v>
      </c>
      <c r="F23" s="100">
        <v>8305581</v>
      </c>
      <c r="G23" s="101">
        <v>8591656</v>
      </c>
      <c r="H23" s="104">
        <v>225277</v>
      </c>
      <c r="I23" s="105">
        <v>8173422</v>
      </c>
      <c r="J23" s="100">
        <v>112272</v>
      </c>
      <c r="K23" s="101">
        <v>4014997</v>
      </c>
      <c r="L23" s="102">
        <v>6195548</v>
      </c>
      <c r="M23" s="106">
        <v>161944</v>
      </c>
      <c r="N23" s="107">
        <v>6284118</v>
      </c>
      <c r="O23" s="101">
        <v>10541100</v>
      </c>
      <c r="P23" s="102">
        <v>11372078</v>
      </c>
      <c r="Q23"/>
      <c r="T23" s="143" t="s">
        <v>133</v>
      </c>
      <c r="U23" s="144">
        <f t="shared" si="5"/>
        <v>6195.5479999999998</v>
      </c>
      <c r="V23" s="144">
        <f t="shared" si="6"/>
        <v>161.94399999999999</v>
      </c>
      <c r="W23" s="144">
        <f t="shared" si="7"/>
        <v>6284.1180000000004</v>
      </c>
      <c r="X23" s="144">
        <f t="shared" si="8"/>
        <v>10541.1</v>
      </c>
      <c r="Y23" s="144">
        <f t="shared" si="9"/>
        <v>11372.078</v>
      </c>
    </row>
    <row r="24" spans="1:25" x14ac:dyDescent="0.25">
      <c r="A24" s="69" t="s">
        <v>134</v>
      </c>
      <c r="B24" s="100">
        <v>2180324681</v>
      </c>
      <c r="C24" s="101">
        <v>2246767893</v>
      </c>
      <c r="D24" s="102">
        <v>2007638092</v>
      </c>
      <c r="E24" s="103">
        <v>2216901001</v>
      </c>
      <c r="F24" s="100">
        <v>2172004482</v>
      </c>
      <c r="G24" s="101">
        <v>2177929381</v>
      </c>
      <c r="H24" s="104">
        <v>2036530463</v>
      </c>
      <c r="I24" s="105">
        <v>2204170262</v>
      </c>
      <c r="J24" s="100">
        <v>2029777312</v>
      </c>
      <c r="K24" s="101">
        <v>1574987054</v>
      </c>
      <c r="L24" s="102">
        <v>2058416352</v>
      </c>
      <c r="M24" s="106">
        <v>2393328887</v>
      </c>
      <c r="N24" s="107">
        <v>2276247727</v>
      </c>
      <c r="O24" s="101">
        <v>2326554832</v>
      </c>
      <c r="P24" s="102">
        <v>1819747147</v>
      </c>
      <c r="Q24"/>
      <c r="T24" s="142" t="s">
        <v>135</v>
      </c>
      <c r="U24" s="108">
        <f t="shared" si="5"/>
        <v>2058416.352</v>
      </c>
      <c r="V24" s="108">
        <f t="shared" si="6"/>
        <v>2393328.8870000001</v>
      </c>
      <c r="W24" s="108">
        <f t="shared" si="7"/>
        <v>2276247.727</v>
      </c>
      <c r="X24" s="108">
        <f t="shared" si="8"/>
        <v>2326554.8319999999</v>
      </c>
      <c r="Y24" s="108">
        <f t="shared" si="9"/>
        <v>1819747.1470000001</v>
      </c>
    </row>
    <row r="25" spans="1:25" ht="21" x14ac:dyDescent="0.25">
      <c r="A25" s="69" t="s">
        <v>136</v>
      </c>
      <c r="B25" s="100">
        <v>1496405</v>
      </c>
      <c r="C25" s="101">
        <v>1191621</v>
      </c>
      <c r="D25" s="102">
        <v>663453</v>
      </c>
      <c r="E25" s="103">
        <v>932829</v>
      </c>
      <c r="F25" s="100">
        <v>515657</v>
      </c>
      <c r="G25" s="101">
        <v>1211642</v>
      </c>
      <c r="H25" s="104">
        <v>1095610</v>
      </c>
      <c r="I25" s="105">
        <v>1984845</v>
      </c>
      <c r="J25" s="100">
        <v>1465679</v>
      </c>
      <c r="K25" s="101">
        <v>865885</v>
      </c>
      <c r="L25" s="102">
        <v>1773390</v>
      </c>
      <c r="M25" s="106">
        <v>2337866</v>
      </c>
      <c r="N25" s="107">
        <v>1756371</v>
      </c>
      <c r="O25" s="101">
        <v>1817853</v>
      </c>
      <c r="P25" s="102">
        <v>1063295</v>
      </c>
      <c r="Q25"/>
      <c r="T25" s="143" t="s">
        <v>137</v>
      </c>
      <c r="U25" s="144">
        <f t="shared" si="5"/>
        <v>1773.39</v>
      </c>
      <c r="V25" s="144">
        <f t="shared" si="6"/>
        <v>2337.866</v>
      </c>
      <c r="W25" s="144">
        <f t="shared" si="7"/>
        <v>1756.3710000000001</v>
      </c>
      <c r="X25" s="144">
        <f t="shared" si="8"/>
        <v>1817.8530000000001</v>
      </c>
      <c r="Y25" s="144">
        <f t="shared" si="9"/>
        <v>1063.2950000000001</v>
      </c>
    </row>
    <row r="26" spans="1:25" ht="21" x14ac:dyDescent="0.25">
      <c r="A26" s="69" t="s">
        <v>138</v>
      </c>
      <c r="B26" s="100">
        <v>807505</v>
      </c>
      <c r="C26" s="101">
        <v>1127841</v>
      </c>
      <c r="D26" s="102">
        <v>1186585</v>
      </c>
      <c r="E26" s="103">
        <v>1395545</v>
      </c>
      <c r="F26" s="100">
        <v>1019151</v>
      </c>
      <c r="G26" s="101">
        <v>1461303</v>
      </c>
      <c r="H26" s="104">
        <v>1272221</v>
      </c>
      <c r="I26" s="105">
        <v>1250731</v>
      </c>
      <c r="J26" s="100">
        <v>999708</v>
      </c>
      <c r="K26" s="101">
        <v>738570</v>
      </c>
      <c r="L26" s="102">
        <v>1071943</v>
      </c>
      <c r="M26" s="106">
        <v>1097321</v>
      </c>
      <c r="N26" s="107">
        <v>1094995</v>
      </c>
      <c r="O26" s="101">
        <v>1511109</v>
      </c>
      <c r="P26" s="102">
        <v>1523326</v>
      </c>
      <c r="Q26"/>
      <c r="T26" s="142" t="s">
        <v>139</v>
      </c>
      <c r="U26" s="108">
        <f t="shared" si="5"/>
        <v>1071.943</v>
      </c>
      <c r="V26" s="108">
        <f t="shared" si="6"/>
        <v>1097.3209999999999</v>
      </c>
      <c r="W26" s="108">
        <f t="shared" si="7"/>
        <v>1094.9949999999999</v>
      </c>
      <c r="X26" s="108">
        <f t="shared" si="8"/>
        <v>1511.1089999999999</v>
      </c>
      <c r="Y26" s="108">
        <f t="shared" si="9"/>
        <v>1523.326</v>
      </c>
    </row>
    <row r="27" spans="1:25" ht="21" x14ac:dyDescent="0.25">
      <c r="A27" s="69" t="s">
        <v>140</v>
      </c>
      <c r="B27" s="100">
        <v>64610</v>
      </c>
      <c r="C27" s="101">
        <v>114851</v>
      </c>
      <c r="D27" s="102">
        <v>379494</v>
      </c>
      <c r="E27" s="103">
        <v>139585</v>
      </c>
      <c r="F27" s="100">
        <v>765573</v>
      </c>
      <c r="G27" s="101">
        <v>251710</v>
      </c>
      <c r="H27" s="104">
        <v>0</v>
      </c>
      <c r="I27" s="105">
        <v>0</v>
      </c>
      <c r="J27" s="100">
        <v>388935</v>
      </c>
      <c r="K27" s="101">
        <v>250502</v>
      </c>
      <c r="L27" s="102">
        <v>327868</v>
      </c>
      <c r="M27" s="106">
        <v>269311</v>
      </c>
      <c r="N27" s="107">
        <v>349091</v>
      </c>
      <c r="O27" s="101">
        <v>812401</v>
      </c>
      <c r="P27" s="102">
        <v>867410</v>
      </c>
      <c r="Q27"/>
      <c r="T27" s="143" t="s">
        <v>141</v>
      </c>
      <c r="U27" s="144">
        <f t="shared" si="5"/>
        <v>327.86799999999999</v>
      </c>
      <c r="V27" s="144">
        <f t="shared" si="6"/>
        <v>269.31099999999998</v>
      </c>
      <c r="W27" s="144">
        <f t="shared" si="7"/>
        <v>349.09100000000001</v>
      </c>
      <c r="X27" s="144">
        <f t="shared" si="8"/>
        <v>812.40099999999995</v>
      </c>
      <c r="Y27" s="144">
        <f t="shared" si="9"/>
        <v>867.41</v>
      </c>
    </row>
    <row r="28" spans="1:25" ht="21" x14ac:dyDescent="0.25">
      <c r="A28" s="69" t="s">
        <v>142</v>
      </c>
      <c r="B28" s="100">
        <v>1355849</v>
      </c>
      <c r="C28" s="101">
        <v>987487</v>
      </c>
      <c r="D28" s="102">
        <v>1055989</v>
      </c>
      <c r="E28" s="103">
        <v>28173</v>
      </c>
      <c r="F28" s="100">
        <v>590842</v>
      </c>
      <c r="G28" s="101">
        <v>1175446</v>
      </c>
      <c r="H28" s="104">
        <v>111182</v>
      </c>
      <c r="I28" s="105">
        <v>417946</v>
      </c>
      <c r="J28" s="100">
        <v>72823</v>
      </c>
      <c r="K28" s="101">
        <v>44735</v>
      </c>
      <c r="L28" s="102">
        <v>79124</v>
      </c>
      <c r="M28" s="106">
        <v>125416</v>
      </c>
      <c r="N28" s="107">
        <v>146853</v>
      </c>
      <c r="O28" s="101">
        <v>130524</v>
      </c>
      <c r="P28" s="102">
        <v>222446</v>
      </c>
      <c r="Q28"/>
      <c r="T28" s="142" t="s">
        <v>143</v>
      </c>
      <c r="U28" s="108">
        <f t="shared" si="5"/>
        <v>79.123999999999995</v>
      </c>
      <c r="V28" s="108">
        <f t="shared" si="6"/>
        <v>125.416</v>
      </c>
      <c r="W28" s="108">
        <f t="shared" si="7"/>
        <v>146.85300000000001</v>
      </c>
      <c r="X28" s="108">
        <f t="shared" si="8"/>
        <v>130.524</v>
      </c>
      <c r="Y28" s="108">
        <f t="shared" si="9"/>
        <v>222.446</v>
      </c>
    </row>
    <row r="29" spans="1:25" x14ac:dyDescent="0.25">
      <c r="A29" s="78" t="s">
        <v>144</v>
      </c>
      <c r="B29" s="100"/>
      <c r="C29" s="101"/>
      <c r="D29" s="102">
        <v>0</v>
      </c>
      <c r="E29" s="103">
        <v>0</v>
      </c>
      <c r="F29" s="100"/>
      <c r="G29" s="101"/>
      <c r="H29" s="104">
        <v>0</v>
      </c>
      <c r="I29" s="105">
        <v>0</v>
      </c>
      <c r="J29" s="100"/>
      <c r="K29" s="101"/>
      <c r="L29" s="102">
        <v>0</v>
      </c>
      <c r="M29" s="106">
        <v>0</v>
      </c>
      <c r="N29" s="107"/>
      <c r="O29" s="101"/>
      <c r="P29" s="102">
        <v>0</v>
      </c>
      <c r="Q29"/>
      <c r="T29" s="143" t="s">
        <v>145</v>
      </c>
      <c r="U29" s="144">
        <f t="shared" si="5"/>
        <v>0</v>
      </c>
      <c r="V29" s="144">
        <f t="shared" si="6"/>
        <v>0</v>
      </c>
      <c r="W29" s="144">
        <f t="shared" si="7"/>
        <v>0</v>
      </c>
      <c r="X29" s="144">
        <f t="shared" si="8"/>
        <v>0</v>
      </c>
      <c r="Y29" s="144">
        <f t="shared" si="9"/>
        <v>0</v>
      </c>
    </row>
    <row r="30" spans="1:25" ht="21" x14ac:dyDescent="0.25">
      <c r="A30" s="69" t="s">
        <v>146</v>
      </c>
      <c r="B30" s="100">
        <v>3242225</v>
      </c>
      <c r="C30" s="101">
        <v>3087267</v>
      </c>
      <c r="D30" s="102">
        <v>2700462</v>
      </c>
      <c r="E30" s="103">
        <v>2892308</v>
      </c>
      <c r="F30" s="100">
        <v>4889251</v>
      </c>
      <c r="G30" s="101">
        <v>6124574</v>
      </c>
      <c r="H30" s="104">
        <v>2796295</v>
      </c>
      <c r="I30" s="105">
        <v>4205607</v>
      </c>
      <c r="J30" s="100">
        <v>10980008</v>
      </c>
      <c r="K30" s="101">
        <v>9068167</v>
      </c>
      <c r="L30" s="102">
        <v>10355334</v>
      </c>
      <c r="M30" s="106">
        <v>10807934</v>
      </c>
      <c r="N30" s="107">
        <v>10530394</v>
      </c>
      <c r="O30" s="101">
        <v>11141979</v>
      </c>
      <c r="P30" s="102">
        <v>10749280</v>
      </c>
      <c r="Q30"/>
      <c r="T30" s="142" t="s">
        <v>147</v>
      </c>
      <c r="U30" s="108">
        <f t="shared" si="5"/>
        <v>10355.334000000001</v>
      </c>
      <c r="V30" s="108">
        <f t="shared" si="6"/>
        <v>10807.933999999999</v>
      </c>
      <c r="W30" s="108">
        <f t="shared" si="7"/>
        <v>10530.394</v>
      </c>
      <c r="X30" s="108">
        <f t="shared" si="8"/>
        <v>11141.978999999999</v>
      </c>
      <c r="Y30" s="108">
        <f t="shared" si="9"/>
        <v>10749.28</v>
      </c>
    </row>
    <row r="31" spans="1:25" ht="15.75" thickBot="1" x14ac:dyDescent="0.3">
      <c r="A31" s="79" t="s">
        <v>117</v>
      </c>
      <c r="B31" s="100">
        <v>2209601340</v>
      </c>
      <c r="C31" s="101">
        <v>2280131571</v>
      </c>
      <c r="D31" s="102">
        <v>2029655616</v>
      </c>
      <c r="E31" s="103">
        <v>2243723331</v>
      </c>
      <c r="F31" s="100">
        <v>2206283770</v>
      </c>
      <c r="G31" s="101">
        <v>2213192502</v>
      </c>
      <c r="H31" s="104">
        <v>2058227376</v>
      </c>
      <c r="I31" s="109">
        <v>2234657798</v>
      </c>
      <c r="J31" s="110">
        <v>2058778107</v>
      </c>
      <c r="K31" s="111">
        <v>1602277689</v>
      </c>
      <c r="L31" s="112">
        <v>2090469526</v>
      </c>
      <c r="M31" s="113">
        <v>2419398521</v>
      </c>
      <c r="N31" s="114">
        <v>2315185950</v>
      </c>
      <c r="O31" s="111">
        <v>2366926542</v>
      </c>
      <c r="P31" s="112">
        <v>1855318744</v>
      </c>
      <c r="Q31"/>
      <c r="T31" s="143" t="s">
        <v>117</v>
      </c>
      <c r="U31" s="144">
        <f t="shared" si="5"/>
        <v>2090469.5260000001</v>
      </c>
      <c r="V31" s="144">
        <f t="shared" si="6"/>
        <v>2419398.5210000002</v>
      </c>
      <c r="W31" s="144">
        <f t="shared" si="7"/>
        <v>2315185.9500000002</v>
      </c>
      <c r="X31" s="144">
        <f t="shared" si="8"/>
        <v>2366926.5419999999</v>
      </c>
      <c r="Y31" s="144">
        <f t="shared" si="9"/>
        <v>1855318.7439999999</v>
      </c>
    </row>
    <row r="35" spans="1:20" x14ac:dyDescent="0.25">
      <c r="T35" s="11" t="s">
        <v>154</v>
      </c>
    </row>
    <row r="37" spans="1:20" ht="15.75" thickBot="1" x14ac:dyDescent="0.3">
      <c r="A37" s="115"/>
      <c r="B37" s="116" t="s">
        <v>122</v>
      </c>
      <c r="C37" s="116" t="s">
        <v>122</v>
      </c>
      <c r="D37" s="116" t="s">
        <v>122</v>
      </c>
      <c r="E37" s="86" t="s">
        <v>122</v>
      </c>
      <c r="F37" s="86" t="s">
        <v>122</v>
      </c>
      <c r="G37" s="86" t="s">
        <v>122</v>
      </c>
    </row>
    <row r="38" spans="1:20" ht="15.75" thickBot="1" x14ac:dyDescent="0.3">
      <c r="A38" s="117" t="s">
        <v>125</v>
      </c>
      <c r="B38" s="118" t="s">
        <v>126</v>
      </c>
      <c r="C38" s="118" t="s">
        <v>127</v>
      </c>
      <c r="D38" s="118" t="s">
        <v>128</v>
      </c>
      <c r="E38" s="119" t="s">
        <v>149</v>
      </c>
      <c r="F38" s="119" t="s">
        <v>150</v>
      </c>
      <c r="G38" s="119" t="s">
        <v>151</v>
      </c>
    </row>
    <row r="39" spans="1:20" ht="21" x14ac:dyDescent="0.25">
      <c r="A39" s="115" t="s">
        <v>130</v>
      </c>
      <c r="B39" s="120">
        <v>49788840</v>
      </c>
      <c r="C39" s="120">
        <v>43132244</v>
      </c>
      <c r="D39" s="120">
        <v>40738941</v>
      </c>
      <c r="E39" s="121">
        <v>18780634</v>
      </c>
      <c r="F39" s="121">
        <v>16446790</v>
      </c>
      <c r="G39" s="121">
        <v>12307779</v>
      </c>
    </row>
    <row r="40" spans="1:20" ht="21" x14ac:dyDescent="0.25">
      <c r="A40" s="115" t="s">
        <v>132</v>
      </c>
      <c r="B40" s="120">
        <v>2261143</v>
      </c>
      <c r="C40" s="120">
        <v>2736314</v>
      </c>
      <c r="D40" s="120">
        <v>1909843</v>
      </c>
      <c r="E40" s="121">
        <v>8073977</v>
      </c>
      <c r="F40" s="121">
        <v>8591656</v>
      </c>
      <c r="G40" s="121">
        <v>4014997</v>
      </c>
    </row>
    <row r="41" spans="1:20" x14ac:dyDescent="0.25">
      <c r="A41" s="115" t="s">
        <v>134</v>
      </c>
      <c r="B41" s="120">
        <v>1018512264</v>
      </c>
      <c r="C41" s="120">
        <v>1019301021</v>
      </c>
      <c r="D41" s="120">
        <v>798476628</v>
      </c>
      <c r="E41" s="121">
        <v>2246767893</v>
      </c>
      <c r="F41" s="121">
        <v>2177929381</v>
      </c>
      <c r="G41" s="121">
        <v>1574987054</v>
      </c>
    </row>
    <row r="42" spans="1:20" ht="21" x14ac:dyDescent="0.25">
      <c r="A42" s="115" t="s">
        <v>136</v>
      </c>
      <c r="B42" s="120">
        <v>2963690</v>
      </c>
      <c r="C42" s="120">
        <v>2671948</v>
      </c>
      <c r="D42" s="120">
        <v>2843399</v>
      </c>
      <c r="E42" s="121">
        <v>1191621</v>
      </c>
      <c r="F42" s="121">
        <v>1211642</v>
      </c>
      <c r="G42" s="121">
        <v>865885</v>
      </c>
    </row>
    <row r="43" spans="1:20" ht="21" x14ac:dyDescent="0.25">
      <c r="A43" s="115" t="s">
        <v>138</v>
      </c>
      <c r="B43" s="120">
        <v>531500</v>
      </c>
      <c r="C43" s="120">
        <v>338648</v>
      </c>
      <c r="D43" s="120">
        <v>289473</v>
      </c>
      <c r="E43" s="121">
        <v>1127841</v>
      </c>
      <c r="F43" s="121">
        <v>1461303</v>
      </c>
      <c r="G43" s="121">
        <v>738570</v>
      </c>
    </row>
    <row r="44" spans="1:20" ht="21" x14ac:dyDescent="0.25">
      <c r="A44" s="115" t="s">
        <v>140</v>
      </c>
      <c r="B44" s="120">
        <v>346170</v>
      </c>
      <c r="C44" s="120">
        <v>211384</v>
      </c>
      <c r="D44" s="120">
        <v>75055</v>
      </c>
      <c r="E44" s="121">
        <v>114851</v>
      </c>
      <c r="F44" s="121">
        <v>251710</v>
      </c>
      <c r="G44" s="121">
        <v>250502</v>
      </c>
    </row>
    <row r="45" spans="1:20" ht="21" x14ac:dyDescent="0.25">
      <c r="A45" s="115" t="s">
        <v>142</v>
      </c>
      <c r="B45" s="120">
        <v>345187</v>
      </c>
      <c r="C45" s="120">
        <v>221542</v>
      </c>
      <c r="D45" s="120">
        <v>49236</v>
      </c>
      <c r="E45" s="121">
        <v>987487</v>
      </c>
      <c r="F45" s="121">
        <v>1175446</v>
      </c>
      <c r="G45" s="121">
        <v>44735</v>
      </c>
    </row>
    <row r="46" spans="1:20" x14ac:dyDescent="0.25">
      <c r="A46" s="122" t="s">
        <v>153</v>
      </c>
      <c r="B46" s="120"/>
      <c r="C46" s="120"/>
      <c r="D46" s="120"/>
      <c r="E46" s="121"/>
      <c r="F46" s="121"/>
      <c r="G46" s="121"/>
    </row>
    <row r="47" spans="1:20" ht="21" x14ac:dyDescent="0.25">
      <c r="A47" s="115" t="s">
        <v>146</v>
      </c>
      <c r="B47" s="120">
        <v>15701340</v>
      </c>
      <c r="C47" s="120">
        <v>3809396</v>
      </c>
      <c r="D47" s="120">
        <v>14109289</v>
      </c>
      <c r="E47" s="121">
        <v>3087267</v>
      </c>
      <c r="F47" s="121">
        <v>6124574</v>
      </c>
      <c r="G47" s="121">
        <v>9068167</v>
      </c>
    </row>
    <row r="48" spans="1:20" x14ac:dyDescent="0.25">
      <c r="A48" s="1" t="s">
        <v>117</v>
      </c>
      <c r="B48" s="120">
        <v>1090450134</v>
      </c>
      <c r="C48" s="120">
        <v>1072422497</v>
      </c>
      <c r="D48" s="120">
        <v>858491864</v>
      </c>
      <c r="E48" s="121">
        <v>2280131571</v>
      </c>
      <c r="F48" s="121">
        <v>2213192502</v>
      </c>
      <c r="G48" s="121">
        <v>1602277689</v>
      </c>
    </row>
    <row r="52" spans="1:7" ht="15.75" thickBot="1" x14ac:dyDescent="0.3">
      <c r="A52" s="115" t="s">
        <v>119</v>
      </c>
      <c r="B52" s="123" t="s">
        <v>123</v>
      </c>
      <c r="C52" s="123" t="s">
        <v>123</v>
      </c>
      <c r="D52" s="123" t="s">
        <v>123</v>
      </c>
      <c r="E52" s="87" t="s">
        <v>123</v>
      </c>
      <c r="F52" s="87" t="s">
        <v>123</v>
      </c>
      <c r="G52" s="87" t="s">
        <v>123</v>
      </c>
    </row>
    <row r="53" spans="1:7" ht="15.75" thickBot="1" x14ac:dyDescent="0.3">
      <c r="A53" s="117" t="s">
        <v>125</v>
      </c>
      <c r="B53" s="124" t="s">
        <v>126</v>
      </c>
      <c r="C53" s="124" t="s">
        <v>127</v>
      </c>
      <c r="D53" s="124" t="s">
        <v>128</v>
      </c>
      <c r="E53" s="125" t="s">
        <v>149</v>
      </c>
      <c r="F53" s="125" t="s">
        <v>150</v>
      </c>
      <c r="G53" s="125" t="s">
        <v>151</v>
      </c>
    </row>
    <row r="54" spans="1:7" ht="21" x14ac:dyDescent="0.25">
      <c r="A54" s="115" t="s">
        <v>130</v>
      </c>
      <c r="B54" s="126">
        <v>25553802</v>
      </c>
      <c r="C54" s="126">
        <v>32314564</v>
      </c>
      <c r="D54" s="126">
        <v>42051065</v>
      </c>
      <c r="E54" s="127">
        <v>15855860</v>
      </c>
      <c r="F54" s="127">
        <v>16196328</v>
      </c>
      <c r="G54" s="127">
        <v>12249967</v>
      </c>
    </row>
    <row r="55" spans="1:7" ht="21" x14ac:dyDescent="0.25">
      <c r="A55" s="115" t="s">
        <v>132</v>
      </c>
      <c r="B55" s="126">
        <v>2526713</v>
      </c>
      <c r="C55" s="126">
        <v>2827549</v>
      </c>
      <c r="D55" s="126">
        <v>1746967</v>
      </c>
      <c r="E55" s="127">
        <v>175681</v>
      </c>
      <c r="F55" s="127">
        <v>225277</v>
      </c>
      <c r="G55" s="127">
        <v>6195548</v>
      </c>
    </row>
    <row r="56" spans="1:7" x14ac:dyDescent="0.25">
      <c r="A56" s="115" t="s">
        <v>134</v>
      </c>
      <c r="B56" s="126">
        <v>989252624</v>
      </c>
      <c r="C56" s="126">
        <v>1001994945</v>
      </c>
      <c r="D56" s="126">
        <v>908894460</v>
      </c>
      <c r="E56" s="127">
        <v>2007638092</v>
      </c>
      <c r="F56" s="127">
        <v>2036530463</v>
      </c>
      <c r="G56" s="127">
        <v>2058416352</v>
      </c>
    </row>
    <row r="57" spans="1:7" ht="21" x14ac:dyDescent="0.25">
      <c r="A57" s="115" t="s">
        <v>136</v>
      </c>
      <c r="B57" s="126">
        <v>1808420</v>
      </c>
      <c r="C57" s="126">
        <v>2380581</v>
      </c>
      <c r="D57" s="126">
        <v>2586649</v>
      </c>
      <c r="E57" s="127">
        <v>663453</v>
      </c>
      <c r="F57" s="127">
        <v>1095610</v>
      </c>
      <c r="G57" s="127">
        <v>1773390</v>
      </c>
    </row>
    <row r="58" spans="1:7" ht="21" x14ac:dyDescent="0.25">
      <c r="A58" s="115" t="s">
        <v>138</v>
      </c>
      <c r="B58" s="126">
        <v>347826</v>
      </c>
      <c r="C58" s="126">
        <v>334526</v>
      </c>
      <c r="D58" s="126">
        <v>304008</v>
      </c>
      <c r="E58" s="127">
        <v>1186585</v>
      </c>
      <c r="F58" s="127">
        <v>1272221</v>
      </c>
      <c r="G58" s="127">
        <v>1071943</v>
      </c>
    </row>
    <row r="59" spans="1:7" ht="21" x14ac:dyDescent="0.25">
      <c r="A59" s="115" t="s">
        <v>140</v>
      </c>
      <c r="B59" s="126">
        <v>468794</v>
      </c>
      <c r="C59" s="126">
        <v>565120</v>
      </c>
      <c r="D59" s="126">
        <v>246704</v>
      </c>
      <c r="E59" s="127">
        <v>379494</v>
      </c>
      <c r="F59" s="127">
        <v>0</v>
      </c>
      <c r="G59" s="127">
        <v>327868</v>
      </c>
    </row>
    <row r="60" spans="1:7" ht="21" x14ac:dyDescent="0.25">
      <c r="A60" s="115" t="s">
        <v>142</v>
      </c>
      <c r="B60" s="126">
        <v>278584</v>
      </c>
      <c r="C60" s="126">
        <v>145657</v>
      </c>
      <c r="D60" s="126">
        <v>209745</v>
      </c>
      <c r="E60" s="127">
        <v>1055989</v>
      </c>
      <c r="F60" s="127">
        <v>111182</v>
      </c>
      <c r="G60" s="127">
        <v>79124</v>
      </c>
    </row>
    <row r="61" spans="1:7" x14ac:dyDescent="0.25">
      <c r="A61" s="128" t="s">
        <v>144</v>
      </c>
      <c r="B61" s="126">
        <v>0</v>
      </c>
      <c r="C61" s="126">
        <v>2044</v>
      </c>
      <c r="D61" s="126">
        <v>705</v>
      </c>
      <c r="E61" s="127">
        <v>0</v>
      </c>
      <c r="F61" s="127">
        <v>0</v>
      </c>
      <c r="G61" s="127">
        <v>0</v>
      </c>
    </row>
    <row r="62" spans="1:7" ht="21" x14ac:dyDescent="0.25">
      <c r="A62" s="115" t="s">
        <v>146</v>
      </c>
      <c r="B62" s="126">
        <v>16326763</v>
      </c>
      <c r="C62" s="126">
        <v>3537884</v>
      </c>
      <c r="D62" s="126">
        <v>15911227</v>
      </c>
      <c r="E62" s="127">
        <v>2700462</v>
      </c>
      <c r="F62" s="127">
        <v>2796295</v>
      </c>
      <c r="G62" s="127">
        <v>10355334</v>
      </c>
    </row>
    <row r="63" spans="1:7" x14ac:dyDescent="0.25">
      <c r="A63" s="1" t="s">
        <v>117</v>
      </c>
      <c r="B63" s="126">
        <v>1036563526</v>
      </c>
      <c r="C63" s="126">
        <v>1044102870</v>
      </c>
      <c r="D63" s="126">
        <v>971951530</v>
      </c>
      <c r="E63" s="127">
        <v>2029655616</v>
      </c>
      <c r="F63" s="127">
        <v>2058227376</v>
      </c>
      <c r="G63" s="127">
        <v>2090469526</v>
      </c>
    </row>
    <row r="67" spans="1:7" ht="15.75" thickBot="1" x14ac:dyDescent="0.3">
      <c r="A67" s="115"/>
      <c r="B67" s="129" t="s">
        <v>124</v>
      </c>
      <c r="C67" s="129" t="s">
        <v>49</v>
      </c>
      <c r="D67" s="129" t="s">
        <v>53</v>
      </c>
      <c r="E67" s="88" t="s">
        <v>124</v>
      </c>
      <c r="F67" s="88" t="s">
        <v>49</v>
      </c>
      <c r="G67" s="88" t="s">
        <v>53</v>
      </c>
    </row>
    <row r="68" spans="1:7" ht="15.75" thickBot="1" x14ac:dyDescent="0.3">
      <c r="A68" s="62" t="s">
        <v>125</v>
      </c>
      <c r="B68" s="130" t="s">
        <v>126</v>
      </c>
      <c r="C68" s="130" t="s">
        <v>127</v>
      </c>
      <c r="D68" s="130" t="s">
        <v>128</v>
      </c>
      <c r="E68" s="131" t="s">
        <v>149</v>
      </c>
      <c r="F68" s="131" t="s">
        <v>150</v>
      </c>
      <c r="G68" s="131" t="s">
        <v>151</v>
      </c>
    </row>
    <row r="69" spans="1:7" ht="21" x14ac:dyDescent="0.25">
      <c r="A69" s="69" t="s">
        <v>130</v>
      </c>
      <c r="B69" s="132">
        <v>43628260</v>
      </c>
      <c r="C69" s="132">
        <v>35758762</v>
      </c>
      <c r="D69" s="132">
        <v>24149531</v>
      </c>
      <c r="E69" s="133">
        <v>12057926</v>
      </c>
      <c r="F69" s="133">
        <v>14454985</v>
      </c>
      <c r="G69" s="133">
        <v>11269842</v>
      </c>
    </row>
    <row r="70" spans="1:7" ht="21" x14ac:dyDescent="0.25">
      <c r="A70" s="69" t="s">
        <v>132</v>
      </c>
      <c r="B70" s="132">
        <v>2104395</v>
      </c>
      <c r="C70" s="132">
        <v>3208314</v>
      </c>
      <c r="D70" s="132">
        <v>3009199</v>
      </c>
      <c r="E70" s="133">
        <v>9375964</v>
      </c>
      <c r="F70" s="133">
        <v>8173422</v>
      </c>
      <c r="G70" s="133">
        <v>161944</v>
      </c>
    </row>
    <row r="71" spans="1:7" x14ac:dyDescent="0.25">
      <c r="A71" s="69" t="s">
        <v>134</v>
      </c>
      <c r="B71" s="132">
        <v>953554731</v>
      </c>
      <c r="C71" s="132">
        <v>968893228</v>
      </c>
      <c r="D71" s="132">
        <v>985075463</v>
      </c>
      <c r="E71" s="133">
        <v>2216901001</v>
      </c>
      <c r="F71" s="133">
        <v>2204170262</v>
      </c>
      <c r="G71" s="133">
        <v>2393328887</v>
      </c>
    </row>
    <row r="72" spans="1:7" ht="21" x14ac:dyDescent="0.25">
      <c r="A72" s="69" t="s">
        <v>136</v>
      </c>
      <c r="B72" s="132">
        <v>2525130</v>
      </c>
      <c r="C72" s="132">
        <v>2774681</v>
      </c>
      <c r="D72" s="132">
        <v>4420271</v>
      </c>
      <c r="E72" s="133">
        <v>932829</v>
      </c>
      <c r="F72" s="133">
        <v>1984845</v>
      </c>
      <c r="G72" s="133">
        <v>2337866</v>
      </c>
    </row>
    <row r="73" spans="1:7" ht="21" x14ac:dyDescent="0.25">
      <c r="A73" s="69" t="s">
        <v>138</v>
      </c>
      <c r="B73" s="132">
        <v>480704</v>
      </c>
      <c r="C73" s="132">
        <v>342018</v>
      </c>
      <c r="D73" s="132">
        <v>1046863</v>
      </c>
      <c r="E73" s="133">
        <v>1395545</v>
      </c>
      <c r="F73" s="133">
        <v>1250731</v>
      </c>
      <c r="G73" s="133">
        <v>1097321</v>
      </c>
    </row>
    <row r="74" spans="1:7" ht="21" x14ac:dyDescent="0.25">
      <c r="A74" s="69" t="s">
        <v>140</v>
      </c>
      <c r="B74" s="132">
        <v>577086</v>
      </c>
      <c r="C74" s="132">
        <v>314558</v>
      </c>
      <c r="D74" s="132">
        <v>188789</v>
      </c>
      <c r="E74" s="133">
        <v>139585</v>
      </c>
      <c r="F74" s="133">
        <v>0</v>
      </c>
      <c r="G74" s="133">
        <v>269311</v>
      </c>
    </row>
    <row r="75" spans="1:7" ht="21" x14ac:dyDescent="0.25">
      <c r="A75" s="69" t="s">
        <v>142</v>
      </c>
      <c r="B75" s="132">
        <v>428581</v>
      </c>
      <c r="C75" s="132">
        <v>188815</v>
      </c>
      <c r="D75" s="132">
        <v>472064</v>
      </c>
      <c r="E75" s="133">
        <v>28173</v>
      </c>
      <c r="F75" s="133">
        <v>417946</v>
      </c>
      <c r="G75" s="133">
        <v>125416</v>
      </c>
    </row>
    <row r="76" spans="1:7" x14ac:dyDescent="0.25">
      <c r="A76" s="78" t="s">
        <v>144</v>
      </c>
      <c r="B76" s="132">
        <v>0</v>
      </c>
      <c r="C76" s="132">
        <v>0</v>
      </c>
      <c r="D76" s="132">
        <v>50</v>
      </c>
      <c r="E76" s="133">
        <v>0</v>
      </c>
      <c r="F76" s="133">
        <v>0</v>
      </c>
      <c r="G76" s="133">
        <v>0</v>
      </c>
    </row>
    <row r="77" spans="1:7" ht="21" x14ac:dyDescent="0.25">
      <c r="A77" s="69" t="s">
        <v>146</v>
      </c>
      <c r="B77" s="132">
        <v>17939679</v>
      </c>
      <c r="C77" s="132">
        <v>3825186</v>
      </c>
      <c r="D77" s="132">
        <v>17640928</v>
      </c>
      <c r="E77" s="133">
        <v>2892308</v>
      </c>
      <c r="F77" s="133">
        <v>4205607</v>
      </c>
      <c r="G77" s="133">
        <v>10807934</v>
      </c>
    </row>
    <row r="78" spans="1:7" x14ac:dyDescent="0.25">
      <c r="A78" s="79" t="s">
        <v>117</v>
      </c>
      <c r="B78" s="73">
        <v>1021238566</v>
      </c>
      <c r="C78" s="73">
        <v>1015305562</v>
      </c>
      <c r="D78" s="73">
        <v>1036003158</v>
      </c>
      <c r="E78" s="103">
        <v>2243723331</v>
      </c>
      <c r="F78" s="103">
        <v>2234657798</v>
      </c>
      <c r="G78" s="103">
        <v>2419398521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Fonte dati</vt:lpstr>
      <vt:lpstr>Import-Reg-Abr-Ita</vt:lpstr>
      <vt:lpstr>Export-Reg-Abr-Ita</vt:lpstr>
      <vt:lpstr>Imp_exp_x_Ateco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2022-01-28T08:52:21Z</dcterms:modified>
</cp:coreProperties>
</file>