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chart7.xml" ContentType="application/vnd.openxmlformats-officedocument.drawingml.chart+xml"/>
  <Override PartName="/xl/drawings/drawing3.xml" ContentType="application/vnd.openxmlformats-officedocument.drawing+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4.xml" ContentType="application/vnd.openxmlformats-officedocument.drawing+xml"/>
  <Override PartName="/xl/charts/chart14.xml" ContentType="application/vnd.openxmlformats-officedocument.drawingml.chart+xml"/>
  <Override PartName="/xl/drawings/drawing5.xml" ContentType="application/vnd.openxmlformats-officedocument.drawing+xml"/>
  <Override PartName="/xl/charts/chart15.xml" ContentType="application/vnd.openxmlformats-officedocument.drawingml.chart+xml"/>
  <Override PartName="/xl/drawings/drawing6.xml" ContentType="application/vnd.openxmlformats-officedocument.drawing+xml"/>
  <Override PartName="/xl/charts/chart16.xml" ContentType="application/vnd.openxmlformats-officedocument.drawingml.chart+xml"/>
  <Override PartName="/xl/drawings/drawing7.xml" ContentType="application/vnd.openxmlformats-officedocument.drawing+xml"/>
  <Override PartName="/xl/charts/chart17.xml" ContentType="application/vnd.openxmlformats-officedocument.drawingml.chart+xml"/>
  <Override PartName="/xl/charts/style6.xml" ContentType="application/vnd.ms-office.chartstyle+xml"/>
  <Override PartName="/xl/charts/colors6.xml" ContentType="application/vnd.ms-office.chartcolorstyle+xml"/>
  <Override PartName="/xl/charts/chart18.xml" ContentType="application/vnd.openxmlformats-officedocument.drawingml.chart+xml"/>
  <Override PartName="/xl/charts/style7.xml" ContentType="application/vnd.ms-office.chartstyle+xml"/>
  <Override PartName="/xl/charts/colors7.xml" ContentType="application/vnd.ms-office.chartcolorstyle+xml"/>
  <Override PartName="/xl/charts/chart19.xml" ContentType="application/vnd.openxmlformats-officedocument.drawingml.chart+xml"/>
  <Override PartName="/xl/charts/style8.xml" ContentType="application/vnd.ms-office.chartstyle+xml"/>
  <Override PartName="/xl/charts/colors8.xml" ContentType="application/vnd.ms-office.chartcolorstyle+xml"/>
  <Override PartName="/xl/charts/chart20.xml" ContentType="application/vnd.openxmlformats-officedocument.drawingml.chart+xml"/>
  <Override PartName="/xl/charts/style9.xml" ContentType="application/vnd.ms-office.chartstyle+xml"/>
  <Override PartName="/xl/charts/colors9.xml" ContentType="application/vnd.ms-office.chartcolorstyle+xml"/>
  <Override PartName="/xl/drawings/drawing8.xml" ContentType="application/vnd.openxmlformats-officedocument.drawing+xml"/>
  <Override PartName="/xl/drawings/drawing9.xml" ContentType="application/vnd.openxmlformats-officedocument.drawing+xml"/>
  <Override PartName="/xl/comments1.xml" ContentType="application/vnd.openxmlformats-officedocument.spreadsheetml.comments+xml"/>
  <Override PartName="/xl/charts/chart21.xml" ContentType="application/vnd.openxmlformats-officedocument.drawingml.chart+xml"/>
  <Override PartName="/xl/comments2.xml" ContentType="application/vnd.openxmlformats-officedocument.spreadsheetml.comments+xml"/>
  <Override PartName="/xl/drawings/drawing10.xml" ContentType="application/vnd.openxmlformats-officedocument.drawing+xml"/>
  <Override PartName="/xl/charts/chart22.xml" ContentType="application/vnd.openxmlformats-officedocument.drawingml.chart+xml"/>
  <Override PartName="/xl/drawings/drawing11.xml" ContentType="application/vnd.openxmlformats-officedocument.drawing+xml"/>
  <Override PartName="/xl/charts/chart23.xml" ContentType="application/vnd.openxmlformats-officedocument.drawingml.chart+xml"/>
  <Override PartName="/xl/drawings/drawing12.xml" ContentType="application/vnd.openxmlformats-officedocument.drawing+xml"/>
  <Override PartName="/xl/charts/chart24.xml" ContentType="application/vnd.openxmlformats-officedocument.drawingml.chart+xml"/>
  <Override PartName="/xl/charts/chart2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taqfsrvw01\DirezioneInformatica3\Statistica\DATI\Dati_Pubblicazioni_Aree_Tematiche_Altro\Annuari_statistici\Annuario 2022\DATI x sito\"/>
    </mc:Choice>
  </mc:AlternateContent>
  <bookViews>
    <workbookView xWindow="0" yWindow="0" windowWidth="21600" windowHeight="9600" firstSheet="8" activeTab="14"/>
  </bookViews>
  <sheets>
    <sheet name="Tab. 3.1" sheetId="1" r:id="rId1"/>
    <sheet name="Tab. 3.2, Graf. 3.1" sheetId="3" r:id="rId2"/>
    <sheet name=" Graf. da 3.2 a 3.7" sheetId="4" r:id="rId3"/>
    <sheet name="Graf. da 3.8 a 3.13" sheetId="2" r:id="rId4"/>
    <sheet name="Graf. 3.24" sheetId="5" r:id="rId5"/>
    <sheet name="Italia_piramide Graf 3.14" sheetId="6" r:id="rId6"/>
    <sheet name="Abruzzo_piramide Graf 3.15" sheetId="7" r:id="rId7"/>
    <sheet name="Graf da 3.16 a 3.19" sheetId="8" r:id="rId8"/>
    <sheet name="Tab 3.3" sheetId="9" r:id="rId9"/>
    <sheet name="Tab. 3.4" sheetId="10" r:id="rId10"/>
    <sheet name="Graf. 3.25" sheetId="11" r:id="rId11"/>
    <sheet name="Tab. 3.5" sheetId="12" r:id="rId12"/>
    <sheet name="Graf. 3.26" sheetId="13" r:id="rId13"/>
    <sheet name="Graf 3.27" sheetId="14" r:id="rId14"/>
    <sheet name="Tab. 3.6, Graf. 3.28-3.29" sheetId="16" r:id="rId15"/>
  </sheets>
  <externalReferences>
    <externalReference r:id="rId16"/>
  </externalReferenc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5" i="14" l="1"/>
  <c r="N25" i="14" s="1"/>
  <c r="H105" i="14"/>
  <c r="G105" i="14"/>
  <c r="I104" i="14"/>
  <c r="H104" i="14"/>
  <c r="G104" i="14"/>
  <c r="I99" i="14"/>
  <c r="H99" i="14"/>
  <c r="G99" i="14"/>
  <c r="L23" i="14" s="1"/>
  <c r="I94" i="14"/>
  <c r="H94" i="14"/>
  <c r="G94" i="14"/>
  <c r="I89" i="14"/>
  <c r="N21" i="14" s="1"/>
  <c r="H89" i="14"/>
  <c r="G89" i="14"/>
  <c r="I84" i="14"/>
  <c r="H84" i="14"/>
  <c r="M20" i="14" s="1"/>
  <c r="G84" i="14"/>
  <c r="I79" i="14"/>
  <c r="H79" i="14"/>
  <c r="G79" i="14"/>
  <c r="L19" i="14" s="1"/>
  <c r="I74" i="14"/>
  <c r="H74" i="14"/>
  <c r="G74" i="14"/>
  <c r="I69" i="14"/>
  <c r="H69" i="14"/>
  <c r="G69" i="14"/>
  <c r="I64" i="14"/>
  <c r="H64" i="14"/>
  <c r="M16" i="14" s="1"/>
  <c r="G64" i="14"/>
  <c r="I59" i="14"/>
  <c r="H59" i="14"/>
  <c r="G59" i="14"/>
  <c r="L15" i="14" s="1"/>
  <c r="I54" i="14"/>
  <c r="H54" i="14"/>
  <c r="G54" i="14"/>
  <c r="I49" i="14"/>
  <c r="N13" i="14" s="1"/>
  <c r="H49" i="14"/>
  <c r="G49" i="14"/>
  <c r="I44" i="14"/>
  <c r="H44" i="14"/>
  <c r="M12" i="14" s="1"/>
  <c r="G44" i="14"/>
  <c r="I39" i="14"/>
  <c r="H39" i="14"/>
  <c r="G39" i="14"/>
  <c r="I34" i="14"/>
  <c r="H34" i="14"/>
  <c r="G34" i="14"/>
  <c r="I29" i="14"/>
  <c r="H29" i="14"/>
  <c r="G29" i="14"/>
  <c r="M25" i="14"/>
  <c r="L25" i="14"/>
  <c r="N24" i="14"/>
  <c r="M24" i="14"/>
  <c r="L24" i="14"/>
  <c r="I24" i="14"/>
  <c r="H24" i="14"/>
  <c r="G24" i="14"/>
  <c r="L8" i="14" s="1"/>
  <c r="N23" i="14"/>
  <c r="M23" i="14"/>
  <c r="N22" i="14"/>
  <c r="M22" i="14"/>
  <c r="L22" i="14"/>
  <c r="M21" i="14"/>
  <c r="L21" i="14"/>
  <c r="N20" i="14"/>
  <c r="L20" i="14"/>
  <c r="N19" i="14"/>
  <c r="M19" i="14"/>
  <c r="I19" i="14"/>
  <c r="H19" i="14"/>
  <c r="G19" i="14"/>
  <c r="L7" i="14" s="1"/>
  <c r="N18" i="14"/>
  <c r="M18" i="14"/>
  <c r="L18" i="14"/>
  <c r="N17" i="14"/>
  <c r="M17" i="14"/>
  <c r="L17" i="14"/>
  <c r="N16" i="14"/>
  <c r="L16" i="14"/>
  <c r="N15" i="14"/>
  <c r="M15" i="14"/>
  <c r="N14" i="14"/>
  <c r="M14" i="14"/>
  <c r="L14" i="14"/>
  <c r="I14" i="14"/>
  <c r="N6" i="14" s="1"/>
  <c r="H14" i="14"/>
  <c r="G14" i="14"/>
  <c r="M13" i="14"/>
  <c r="L13" i="14"/>
  <c r="N12" i="14"/>
  <c r="L12" i="14"/>
  <c r="N11" i="14"/>
  <c r="M11" i="14"/>
  <c r="L11" i="14"/>
  <c r="N10" i="14"/>
  <c r="M10" i="14"/>
  <c r="L10" i="14"/>
  <c r="N9" i="14"/>
  <c r="M9" i="14"/>
  <c r="L9" i="14"/>
  <c r="I9" i="14"/>
  <c r="I106" i="14" s="1"/>
  <c r="H9" i="14"/>
  <c r="H106" i="14" s="1"/>
  <c r="G9" i="14"/>
  <c r="G106" i="14" s="1"/>
  <c r="N8" i="14"/>
  <c r="M8" i="14"/>
  <c r="N7" i="14"/>
  <c r="M7" i="14"/>
  <c r="M6" i="14"/>
  <c r="L6" i="14"/>
  <c r="N5" i="14"/>
  <c r="N26" i="14" s="1"/>
  <c r="M5" i="14"/>
  <c r="L5" i="14"/>
  <c r="E17" i="13"/>
  <c r="E15" i="13"/>
  <c r="E14" i="13" s="1"/>
  <c r="F14" i="13" s="1"/>
  <c r="L17" i="11"/>
  <c r="K17" i="11"/>
  <c r="J17" i="11"/>
  <c r="I17" i="11"/>
  <c r="H17" i="11"/>
  <c r="G17" i="11"/>
  <c r="F17" i="11"/>
  <c r="E17" i="11"/>
  <c r="D17" i="11"/>
  <c r="C17" i="11"/>
  <c r="L16" i="11"/>
  <c r="K16" i="11"/>
  <c r="J16" i="11"/>
  <c r="I16" i="11"/>
  <c r="H16" i="11"/>
  <c r="G16" i="11"/>
  <c r="F16" i="11"/>
  <c r="E16" i="11"/>
  <c r="D16" i="11"/>
  <c r="C16" i="11"/>
  <c r="A1" i="12"/>
  <c r="A1" i="11"/>
  <c r="Q25" i="14" l="1"/>
  <c r="P16" i="14"/>
  <c r="Q6" i="14"/>
  <c r="P21" i="14"/>
  <c r="O14" i="14"/>
  <c r="P11" i="14"/>
  <c r="O12" i="14"/>
  <c r="P18" i="14"/>
  <c r="P20" i="14"/>
  <c r="P22" i="14"/>
  <c r="P24" i="14"/>
  <c r="P6" i="14"/>
  <c r="Q8" i="14"/>
  <c r="P10" i="14"/>
  <c r="Q11" i="14"/>
  <c r="P13" i="14"/>
  <c r="Q15" i="14"/>
  <c r="P17" i="14"/>
  <c r="Q18" i="14"/>
  <c r="Q22" i="14"/>
  <c r="P8" i="14"/>
  <c r="Q24" i="14"/>
  <c r="P5" i="14"/>
  <c r="P9" i="14"/>
  <c r="Q10" i="14"/>
  <c r="O11" i="14"/>
  <c r="Q13" i="14"/>
  <c r="P14" i="14"/>
  <c r="O15" i="14"/>
  <c r="Q17" i="14"/>
  <c r="Q19" i="14"/>
  <c r="Q5" i="14"/>
  <c r="Q7" i="14"/>
  <c r="Q9" i="14"/>
  <c r="P12" i="14"/>
  <c r="Q14" i="14"/>
  <c r="P7" i="14"/>
  <c r="Q21" i="14"/>
  <c r="Q23" i="14"/>
  <c r="P25" i="14"/>
  <c r="Q12" i="14"/>
  <c r="O13" i="14"/>
  <c r="P15" i="14"/>
  <c r="Q16" i="14"/>
  <c r="P19" i="14"/>
  <c r="Q20" i="14"/>
  <c r="P23" i="14"/>
  <c r="L26" i="14"/>
  <c r="P26" i="14" s="1"/>
  <c r="M26" i="14"/>
  <c r="Q26" i="14" s="1"/>
  <c r="F11" i="13"/>
  <c r="F8" i="13"/>
  <c r="F12" i="13"/>
  <c r="F5" i="13"/>
  <c r="F9" i="13"/>
  <c r="F13" i="13"/>
  <c r="F15" i="13"/>
  <c r="F7" i="13"/>
  <c r="F6" i="13"/>
  <c r="F10" i="13"/>
  <c r="G28" i="10"/>
  <c r="F28" i="10"/>
  <c r="E28" i="10"/>
  <c r="D28" i="10"/>
  <c r="C28" i="10"/>
  <c r="B28" i="10"/>
  <c r="G27" i="10"/>
  <c r="F27" i="10"/>
  <c r="Q24" i="9" l="1"/>
  <c r="P24" i="9"/>
  <c r="Q23" i="9"/>
  <c r="P23" i="9"/>
  <c r="Q22" i="9"/>
  <c r="P22" i="9"/>
  <c r="Q21" i="9"/>
  <c r="P21" i="9"/>
  <c r="Q20" i="9"/>
  <c r="P20" i="9"/>
  <c r="Q19" i="9"/>
  <c r="P19" i="9"/>
  <c r="AA10" i="8"/>
  <c r="E3" i="8"/>
  <c r="F3" i="8"/>
  <c r="G3" i="8"/>
  <c r="H3" i="8"/>
  <c r="I3" i="8"/>
  <c r="J3" i="8"/>
  <c r="K3" i="8"/>
  <c r="L3" i="8"/>
  <c r="M3" i="8"/>
  <c r="N3" i="8"/>
  <c r="O3" i="8"/>
  <c r="AC40" i="8"/>
  <c r="AB40" i="8"/>
  <c r="AA40" i="8"/>
  <c r="Z40" i="8"/>
  <c r="Y40" i="8"/>
  <c r="X40" i="8"/>
  <c r="W40" i="8"/>
  <c r="V40" i="8"/>
  <c r="U40" i="8"/>
  <c r="T40" i="8"/>
  <c r="S40" i="8"/>
  <c r="AC39" i="8"/>
  <c r="AB39" i="8"/>
  <c r="AA39" i="8"/>
  <c r="Z39" i="8"/>
  <c r="Y39" i="8"/>
  <c r="X39" i="8"/>
  <c r="W39" i="8"/>
  <c r="V39" i="8"/>
  <c r="U39" i="8"/>
  <c r="T39" i="8"/>
  <c r="S39" i="8"/>
  <c r="AC38" i="8"/>
  <c r="AB38" i="8"/>
  <c r="AA38" i="8"/>
  <c r="Z38" i="8"/>
  <c r="Y38" i="8"/>
  <c r="X38" i="8"/>
  <c r="W38" i="8"/>
  <c r="V38" i="8"/>
  <c r="U38" i="8"/>
  <c r="T38" i="8"/>
  <c r="S38" i="8"/>
  <c r="AC37" i="8"/>
  <c r="AB37" i="8"/>
  <c r="AA37" i="8"/>
  <c r="Z37" i="8"/>
  <c r="Y37" i="8"/>
  <c r="X37" i="8"/>
  <c r="W37" i="8"/>
  <c r="V37" i="8"/>
  <c r="U37" i="8"/>
  <c r="T37" i="8"/>
  <c r="S37" i="8"/>
  <c r="AC36" i="8"/>
  <c r="AB36" i="8"/>
  <c r="AA36" i="8"/>
  <c r="Z36" i="8"/>
  <c r="Y36" i="8"/>
  <c r="X36" i="8"/>
  <c r="W36" i="8"/>
  <c r="V36" i="8"/>
  <c r="U36" i="8"/>
  <c r="T36" i="8"/>
  <c r="S36" i="8"/>
  <c r="AC34" i="8"/>
  <c r="AB34" i="8"/>
  <c r="AA34" i="8"/>
  <c r="Z34" i="8"/>
  <c r="Y34" i="8"/>
  <c r="X34" i="8"/>
  <c r="W34" i="8"/>
  <c r="V34" i="8"/>
  <c r="U34" i="8"/>
  <c r="T34" i="8"/>
  <c r="S34" i="8"/>
  <c r="AC33" i="8"/>
  <c r="AB33" i="8"/>
  <c r="AA33" i="8"/>
  <c r="Z33" i="8"/>
  <c r="Y33" i="8"/>
  <c r="X33" i="8"/>
  <c r="W33" i="8"/>
  <c r="V33" i="8"/>
  <c r="U33" i="8"/>
  <c r="T33" i="8"/>
  <c r="S33" i="8"/>
  <c r="AC32" i="8"/>
  <c r="AB32" i="8"/>
  <c r="AA32" i="8"/>
  <c r="Z32" i="8"/>
  <c r="Y32" i="8"/>
  <c r="X32" i="8"/>
  <c r="W32" i="8"/>
  <c r="V32" i="8"/>
  <c r="U32" i="8"/>
  <c r="T32" i="8"/>
  <c r="S32" i="8"/>
  <c r="AC31" i="8"/>
  <c r="AB31" i="8"/>
  <c r="AA31" i="8"/>
  <c r="Z31" i="8"/>
  <c r="Y31" i="8"/>
  <c r="X31" i="8"/>
  <c r="W31" i="8"/>
  <c r="V31" i="8"/>
  <c r="U31" i="8"/>
  <c r="T31" i="8"/>
  <c r="S31" i="8"/>
  <c r="AC30" i="8"/>
  <c r="AB30" i="8"/>
  <c r="AA30" i="8"/>
  <c r="Z30" i="8"/>
  <c r="Y30" i="8"/>
  <c r="X30" i="8"/>
  <c r="W30" i="8"/>
  <c r="V30" i="8"/>
  <c r="U30" i="8"/>
  <c r="T30" i="8"/>
  <c r="S30" i="8"/>
  <c r="AC28" i="8"/>
  <c r="AB28" i="8"/>
  <c r="AA28" i="8"/>
  <c r="Z28" i="8"/>
  <c r="Y28" i="8"/>
  <c r="X28" i="8"/>
  <c r="W28" i="8"/>
  <c r="V28" i="8"/>
  <c r="U28" i="8"/>
  <c r="T28" i="8"/>
  <c r="S28" i="8"/>
  <c r="AC27" i="8"/>
  <c r="AB27" i="8"/>
  <c r="AA27" i="8"/>
  <c r="Z27" i="8"/>
  <c r="Y27" i="8"/>
  <c r="X27" i="8"/>
  <c r="W27" i="8"/>
  <c r="V27" i="8"/>
  <c r="U27" i="8"/>
  <c r="T27" i="8"/>
  <c r="S27" i="8"/>
  <c r="AC26" i="8"/>
  <c r="AB26" i="8"/>
  <c r="AA26" i="8"/>
  <c r="Z26" i="8"/>
  <c r="Y26" i="8"/>
  <c r="X26" i="8"/>
  <c r="W26" i="8"/>
  <c r="V26" i="8"/>
  <c r="U26" i="8"/>
  <c r="T26" i="8"/>
  <c r="S26" i="8"/>
  <c r="AC25" i="8"/>
  <c r="AB25" i="8"/>
  <c r="AA25" i="8"/>
  <c r="Z25" i="8"/>
  <c r="Y25" i="8"/>
  <c r="X25" i="8"/>
  <c r="W25" i="8"/>
  <c r="V25" i="8"/>
  <c r="U25" i="8"/>
  <c r="T25" i="8"/>
  <c r="S25" i="8"/>
  <c r="AC24" i="8"/>
  <c r="AB24" i="8"/>
  <c r="AA24" i="8"/>
  <c r="Z24" i="8"/>
  <c r="Y24" i="8"/>
  <c r="X24" i="8"/>
  <c r="W24" i="8"/>
  <c r="V24" i="8"/>
  <c r="U24" i="8"/>
  <c r="T24" i="8"/>
  <c r="S24" i="8"/>
  <c r="AC22" i="8"/>
  <c r="AB22" i="8"/>
  <c r="AA22" i="8"/>
  <c r="Z22" i="8"/>
  <c r="Y22" i="8"/>
  <c r="X22" i="8"/>
  <c r="W22" i="8"/>
  <c r="V22" i="8"/>
  <c r="U22" i="8"/>
  <c r="T22" i="8"/>
  <c r="S22" i="8"/>
  <c r="AC21" i="8"/>
  <c r="AB21" i="8"/>
  <c r="AA21" i="8"/>
  <c r="Z21" i="8"/>
  <c r="Y21" i="8"/>
  <c r="X21" i="8"/>
  <c r="W21" i="8"/>
  <c r="V21" i="8"/>
  <c r="U21" i="8"/>
  <c r="T21" i="8"/>
  <c r="S21" i="8"/>
  <c r="AC20" i="8"/>
  <c r="AB20" i="8"/>
  <c r="AA20" i="8"/>
  <c r="Z20" i="8"/>
  <c r="Y20" i="8"/>
  <c r="X20" i="8"/>
  <c r="W20" i="8"/>
  <c r="V20" i="8"/>
  <c r="U20" i="8"/>
  <c r="T20" i="8"/>
  <c r="S20" i="8"/>
  <c r="AC19" i="8"/>
  <c r="AB19" i="8"/>
  <c r="AA19" i="8"/>
  <c r="Z19" i="8"/>
  <c r="Y19" i="8"/>
  <c r="X19" i="8"/>
  <c r="W19" i="8"/>
  <c r="V19" i="8"/>
  <c r="U19" i="8"/>
  <c r="T19" i="8"/>
  <c r="S19" i="8"/>
  <c r="AC18" i="8"/>
  <c r="AB18" i="8"/>
  <c r="AA18" i="8"/>
  <c r="Z18" i="8"/>
  <c r="Y18" i="8"/>
  <c r="X18" i="8"/>
  <c r="W18" i="8"/>
  <c r="V18" i="8"/>
  <c r="U18" i="8"/>
  <c r="T18" i="8"/>
  <c r="S18" i="8"/>
  <c r="AC16" i="8"/>
  <c r="AB16" i="8"/>
  <c r="AA16" i="8"/>
  <c r="Z16" i="8"/>
  <c r="Y16" i="8"/>
  <c r="X16" i="8"/>
  <c r="W16" i="8"/>
  <c r="V16" i="8"/>
  <c r="U16" i="8"/>
  <c r="T16" i="8"/>
  <c r="S16" i="8"/>
  <c r="AC15" i="8"/>
  <c r="AB15" i="8"/>
  <c r="AA15" i="8"/>
  <c r="Z15" i="8"/>
  <c r="Y15" i="8"/>
  <c r="X15" i="8"/>
  <c r="W15" i="8"/>
  <c r="V15" i="8"/>
  <c r="U15" i="8"/>
  <c r="T15" i="8"/>
  <c r="S15" i="8"/>
  <c r="AC14" i="8"/>
  <c r="AB14" i="8"/>
  <c r="AA14" i="8"/>
  <c r="Z14" i="8"/>
  <c r="Y14" i="8"/>
  <c r="X14" i="8"/>
  <c r="W14" i="8"/>
  <c r="V14" i="8"/>
  <c r="U14" i="8"/>
  <c r="T14" i="8"/>
  <c r="S14" i="8"/>
  <c r="AC13" i="8"/>
  <c r="AB13" i="8"/>
  <c r="AA13" i="8"/>
  <c r="Z13" i="8"/>
  <c r="Y13" i="8"/>
  <c r="X13" i="8"/>
  <c r="W13" i="8"/>
  <c r="V13" i="8"/>
  <c r="U13" i="8"/>
  <c r="T13" i="8"/>
  <c r="S13" i="8"/>
  <c r="AC12" i="8"/>
  <c r="AB12" i="8"/>
  <c r="AA12" i="8"/>
  <c r="Z12" i="8"/>
  <c r="Y12" i="8"/>
  <c r="X12" i="8"/>
  <c r="W12" i="8"/>
  <c r="V12" i="8"/>
  <c r="U12" i="8"/>
  <c r="T12" i="8"/>
  <c r="S12" i="8"/>
  <c r="AC10" i="8"/>
  <c r="AB10" i="8"/>
  <c r="Z10" i="8"/>
  <c r="Y10" i="8"/>
  <c r="X10" i="8"/>
  <c r="W10" i="8"/>
  <c r="V10" i="8"/>
  <c r="U10" i="8"/>
  <c r="T10" i="8"/>
  <c r="S10" i="8"/>
  <c r="AC9" i="8"/>
  <c r="AB9" i="8"/>
  <c r="AA9" i="8"/>
  <c r="Z9" i="8"/>
  <c r="Y9" i="8"/>
  <c r="X9" i="8"/>
  <c r="W9" i="8"/>
  <c r="V9" i="8"/>
  <c r="U9" i="8"/>
  <c r="T9" i="8"/>
  <c r="S9" i="8"/>
  <c r="AC8" i="8"/>
  <c r="AB8" i="8"/>
  <c r="AA8" i="8"/>
  <c r="Z8" i="8"/>
  <c r="Y8" i="8"/>
  <c r="X8" i="8"/>
  <c r="W8" i="8"/>
  <c r="V8" i="8"/>
  <c r="U8" i="8"/>
  <c r="T8" i="8"/>
  <c r="S8" i="8"/>
  <c r="AC7" i="8"/>
  <c r="AB7" i="8"/>
  <c r="AA7" i="8"/>
  <c r="Z7" i="8"/>
  <c r="Y7" i="8"/>
  <c r="X7" i="8"/>
  <c r="W7" i="8"/>
  <c r="V7" i="8"/>
  <c r="U7" i="8"/>
  <c r="T7" i="8"/>
  <c r="S7" i="8"/>
  <c r="AC6" i="8"/>
  <c r="AB6" i="8"/>
  <c r="AA6" i="8"/>
  <c r="Z6" i="8"/>
  <c r="Y6" i="8"/>
  <c r="X6" i="8"/>
  <c r="W6" i="8"/>
  <c r="V6" i="8"/>
  <c r="U6" i="8"/>
  <c r="T6" i="8"/>
  <c r="S6" i="8"/>
  <c r="O2" i="8"/>
  <c r="N2" i="8"/>
  <c r="M2" i="8"/>
  <c r="L2" i="8"/>
  <c r="K2" i="8"/>
  <c r="J2" i="8"/>
  <c r="I2" i="8"/>
  <c r="H2" i="8"/>
  <c r="G2" i="8"/>
  <c r="F2" i="8"/>
  <c r="E2" i="8"/>
  <c r="I106" i="7"/>
  <c r="H106" i="7"/>
  <c r="M26" i="7" s="1"/>
  <c r="G106" i="7"/>
  <c r="L26" i="7" s="1"/>
  <c r="I105" i="7"/>
  <c r="H105" i="7"/>
  <c r="G105" i="7"/>
  <c r="I100" i="7"/>
  <c r="N24" i="7" s="1"/>
  <c r="H100" i="7"/>
  <c r="G100" i="7"/>
  <c r="I95" i="7"/>
  <c r="N23" i="7" s="1"/>
  <c r="H95" i="7"/>
  <c r="G95" i="7"/>
  <c r="I90" i="7"/>
  <c r="H90" i="7"/>
  <c r="G90" i="7"/>
  <c r="L22" i="7" s="1"/>
  <c r="I85" i="7"/>
  <c r="H85" i="7"/>
  <c r="G85" i="7"/>
  <c r="I80" i="7"/>
  <c r="N20" i="7" s="1"/>
  <c r="H80" i="7"/>
  <c r="G80" i="7"/>
  <c r="I75" i="7"/>
  <c r="H75" i="7"/>
  <c r="G75" i="7"/>
  <c r="I70" i="7"/>
  <c r="H70" i="7"/>
  <c r="G70" i="7"/>
  <c r="L18" i="7" s="1"/>
  <c r="I65" i="7"/>
  <c r="H65" i="7"/>
  <c r="M17" i="7" s="1"/>
  <c r="G65" i="7"/>
  <c r="I60" i="7"/>
  <c r="H60" i="7"/>
  <c r="G60" i="7"/>
  <c r="I55" i="7"/>
  <c r="H55" i="7"/>
  <c r="G55" i="7"/>
  <c r="I50" i="7"/>
  <c r="H50" i="7"/>
  <c r="G50" i="7"/>
  <c r="L14" i="7" s="1"/>
  <c r="I45" i="7"/>
  <c r="H45" i="7"/>
  <c r="M13" i="7" s="1"/>
  <c r="G45" i="7"/>
  <c r="I40" i="7"/>
  <c r="N12" i="7" s="1"/>
  <c r="H40" i="7"/>
  <c r="G40" i="7"/>
  <c r="I35" i="7"/>
  <c r="H35" i="7"/>
  <c r="G35" i="7"/>
  <c r="I30" i="7"/>
  <c r="H30" i="7"/>
  <c r="G30" i="7"/>
  <c r="L10" i="7" s="1"/>
  <c r="N26" i="7"/>
  <c r="N25" i="7"/>
  <c r="M25" i="7"/>
  <c r="L25" i="7"/>
  <c r="I25" i="7"/>
  <c r="H25" i="7"/>
  <c r="G25" i="7"/>
  <c r="L9" i="7" s="1"/>
  <c r="M24" i="7"/>
  <c r="L24" i="7"/>
  <c r="Q24" i="7" s="1"/>
  <c r="M23" i="7"/>
  <c r="L23" i="7"/>
  <c r="N22" i="7"/>
  <c r="M22" i="7"/>
  <c r="P22" i="7" s="1"/>
  <c r="N21" i="7"/>
  <c r="M21" i="7"/>
  <c r="L21" i="7"/>
  <c r="M20" i="7"/>
  <c r="P20" i="7" s="1"/>
  <c r="L20" i="7"/>
  <c r="I20" i="7"/>
  <c r="H20" i="7"/>
  <c r="M8" i="7" s="1"/>
  <c r="G20" i="7"/>
  <c r="L8" i="7" s="1"/>
  <c r="Q8" i="7" s="1"/>
  <c r="N19" i="7"/>
  <c r="M19" i="7"/>
  <c r="L19" i="7"/>
  <c r="N18" i="7"/>
  <c r="M18" i="7"/>
  <c r="N17" i="7"/>
  <c r="L17" i="7"/>
  <c r="N16" i="7"/>
  <c r="O16" i="7" s="1"/>
  <c r="M16" i="7"/>
  <c r="L16" i="7"/>
  <c r="N15" i="7"/>
  <c r="M15" i="7"/>
  <c r="P15" i="7" s="1"/>
  <c r="L15" i="7"/>
  <c r="I15" i="7"/>
  <c r="N7" i="7" s="1"/>
  <c r="H15" i="7"/>
  <c r="M7" i="7" s="1"/>
  <c r="G15" i="7"/>
  <c r="N14" i="7"/>
  <c r="M14" i="7"/>
  <c r="N13" i="7"/>
  <c r="L13" i="7"/>
  <c r="Q13" i="7" s="1"/>
  <c r="M12" i="7"/>
  <c r="L12" i="7"/>
  <c r="N11" i="7"/>
  <c r="M11" i="7"/>
  <c r="P11" i="7" s="1"/>
  <c r="L11" i="7"/>
  <c r="N10" i="7"/>
  <c r="M10" i="7"/>
  <c r="I10" i="7"/>
  <c r="I107" i="7" s="1"/>
  <c r="H10" i="7"/>
  <c r="H107" i="7" s="1"/>
  <c r="G10" i="7"/>
  <c r="G107" i="7" s="1"/>
  <c r="N9" i="7"/>
  <c r="M9" i="7"/>
  <c r="P9" i="7" s="1"/>
  <c r="N8" i="7"/>
  <c r="L7" i="7"/>
  <c r="N6" i="7"/>
  <c r="N27" i="7" s="1"/>
  <c r="M6" i="7"/>
  <c r="M27" i="7" s="1"/>
  <c r="P27" i="7" s="1"/>
  <c r="I105" i="6"/>
  <c r="N25" i="6" s="1"/>
  <c r="H105" i="6"/>
  <c r="G105" i="6"/>
  <c r="I104" i="6"/>
  <c r="H104" i="6"/>
  <c r="G104" i="6"/>
  <c r="I99" i="6"/>
  <c r="H99" i="6"/>
  <c r="G99" i="6"/>
  <c r="L23" i="6" s="1"/>
  <c r="I94" i="6"/>
  <c r="H94" i="6"/>
  <c r="G94" i="6"/>
  <c r="I89" i="6"/>
  <c r="N21" i="6" s="1"/>
  <c r="H89" i="6"/>
  <c r="G89" i="6"/>
  <c r="I84" i="6"/>
  <c r="H84" i="6"/>
  <c r="M20" i="6" s="1"/>
  <c r="G84" i="6"/>
  <c r="I79" i="6"/>
  <c r="H79" i="6"/>
  <c r="G79" i="6"/>
  <c r="L19" i="6" s="1"/>
  <c r="I74" i="6"/>
  <c r="H74" i="6"/>
  <c r="G74" i="6"/>
  <c r="I69" i="6"/>
  <c r="H69" i="6"/>
  <c r="G69" i="6"/>
  <c r="I64" i="6"/>
  <c r="H64" i="6"/>
  <c r="M16" i="6" s="1"/>
  <c r="G64" i="6"/>
  <c r="I59" i="6"/>
  <c r="H59" i="6"/>
  <c r="G59" i="6"/>
  <c r="I54" i="6"/>
  <c r="H54" i="6"/>
  <c r="G54" i="6"/>
  <c r="I49" i="6"/>
  <c r="N13" i="6" s="1"/>
  <c r="H49" i="6"/>
  <c r="G49" i="6"/>
  <c r="I44" i="6"/>
  <c r="H44" i="6"/>
  <c r="M12" i="6" s="1"/>
  <c r="G44" i="6"/>
  <c r="I39" i="6"/>
  <c r="H39" i="6"/>
  <c r="G39" i="6"/>
  <c r="L11" i="6" s="1"/>
  <c r="I34" i="6"/>
  <c r="H34" i="6"/>
  <c r="G34" i="6"/>
  <c r="I29" i="6"/>
  <c r="N9" i="6" s="1"/>
  <c r="H29" i="6"/>
  <c r="G29" i="6"/>
  <c r="M25" i="6"/>
  <c r="P25" i="6" s="1"/>
  <c r="L25" i="6"/>
  <c r="N24" i="6"/>
  <c r="M24" i="6"/>
  <c r="L24" i="6"/>
  <c r="Q24" i="6" s="1"/>
  <c r="I24" i="6"/>
  <c r="H24" i="6"/>
  <c r="G24" i="6"/>
  <c r="L8" i="6" s="1"/>
  <c r="N23" i="6"/>
  <c r="M23" i="6"/>
  <c r="N22" i="6"/>
  <c r="M22" i="6"/>
  <c r="L22" i="6"/>
  <c r="Q22" i="6" s="1"/>
  <c r="M21" i="6"/>
  <c r="L21" i="6"/>
  <c r="N20" i="6"/>
  <c r="L20" i="6"/>
  <c r="Q20" i="6" s="1"/>
  <c r="N19" i="6"/>
  <c r="M19" i="6"/>
  <c r="I19" i="6"/>
  <c r="H19" i="6"/>
  <c r="G19" i="6"/>
  <c r="L7" i="6" s="1"/>
  <c r="N18" i="6"/>
  <c r="M18" i="6"/>
  <c r="L18" i="6"/>
  <c r="Q18" i="6" s="1"/>
  <c r="N17" i="6"/>
  <c r="M17" i="6"/>
  <c r="L17" i="6"/>
  <c r="N16" i="6"/>
  <c r="L16" i="6"/>
  <c r="N15" i="6"/>
  <c r="M15" i="6"/>
  <c r="L15" i="6"/>
  <c r="Q15" i="6" s="1"/>
  <c r="N14" i="6"/>
  <c r="M14" i="6"/>
  <c r="L14" i="6"/>
  <c r="I14" i="6"/>
  <c r="H14" i="6"/>
  <c r="G14" i="6"/>
  <c r="L6" i="6" s="1"/>
  <c r="M13" i="6"/>
  <c r="L13" i="6"/>
  <c r="Q13" i="6" s="1"/>
  <c r="N12" i="6"/>
  <c r="L12" i="6"/>
  <c r="N11" i="6"/>
  <c r="M11" i="6"/>
  <c r="N10" i="6"/>
  <c r="M10" i="6"/>
  <c r="L10" i="6"/>
  <c r="M9" i="6"/>
  <c r="P9" i="6" s="1"/>
  <c r="L9" i="6"/>
  <c r="I9" i="6"/>
  <c r="I106" i="6" s="1"/>
  <c r="H9" i="6"/>
  <c r="H106" i="6" s="1"/>
  <c r="G9" i="6"/>
  <c r="G106" i="6" s="1"/>
  <c r="N8" i="6"/>
  <c r="M8" i="6"/>
  <c r="N7" i="6"/>
  <c r="M7" i="6"/>
  <c r="P7" i="6" s="1"/>
  <c r="N6" i="6"/>
  <c r="M6" i="6"/>
  <c r="N5" i="6"/>
  <c r="N26" i="6" s="1"/>
  <c r="M5" i="6"/>
  <c r="M26" i="6" s="1"/>
  <c r="P26" i="6" s="1"/>
  <c r="L5" i="6"/>
  <c r="L26" i="6" s="1"/>
  <c r="P25" i="7" l="1"/>
  <c r="P24" i="7"/>
  <c r="P21" i="7"/>
  <c r="P12" i="7"/>
  <c r="P10" i="7"/>
  <c r="P7" i="7"/>
  <c r="Q17" i="7"/>
  <c r="Q19" i="7"/>
  <c r="P8" i="7"/>
  <c r="Q21" i="7"/>
  <c r="Q25" i="7"/>
  <c r="Q10" i="7"/>
  <c r="Q14" i="7"/>
  <c r="Q18" i="7"/>
  <c r="Q22" i="7"/>
  <c r="Q26" i="7"/>
  <c r="Q7" i="7"/>
  <c r="Q12" i="7"/>
  <c r="P14" i="7"/>
  <c r="Q16" i="7"/>
  <c r="P19" i="7"/>
  <c r="Q23" i="7"/>
  <c r="Q9" i="7"/>
  <c r="P26" i="7"/>
  <c r="Q11" i="7"/>
  <c r="Q15" i="7"/>
  <c r="P16" i="7"/>
  <c r="P18" i="7"/>
  <c r="Q20" i="7"/>
  <c r="P23" i="7"/>
  <c r="P13" i="7"/>
  <c r="P17" i="7"/>
  <c r="P6" i="7"/>
  <c r="L6" i="7"/>
  <c r="P15" i="6"/>
  <c r="P5" i="6"/>
  <c r="P21" i="6"/>
  <c r="Q5" i="6"/>
  <c r="P6" i="6"/>
  <c r="P11" i="6"/>
  <c r="Q10" i="6"/>
  <c r="P13" i="6"/>
  <c r="Q14" i="6"/>
  <c r="Q17" i="6"/>
  <c r="P18" i="6"/>
  <c r="P22" i="6"/>
  <c r="Q8" i="6"/>
  <c r="P24" i="6"/>
  <c r="P8" i="6"/>
  <c r="P10" i="6"/>
  <c r="Q12" i="6"/>
  <c r="Q6" i="6"/>
  <c r="P14" i="6"/>
  <c r="P17" i="6"/>
  <c r="P19" i="6"/>
  <c r="Q21" i="6"/>
  <c r="Q26" i="6"/>
  <c r="Q9" i="6"/>
  <c r="Q16" i="6"/>
  <c r="Q7" i="6"/>
  <c r="P23" i="6"/>
  <c r="Q25" i="6"/>
  <c r="Q11" i="6"/>
  <c r="P12" i="6"/>
  <c r="P16" i="6"/>
  <c r="Q19" i="6"/>
  <c r="P20" i="6"/>
  <c r="Q23" i="6"/>
  <c r="L27" i="7" l="1"/>
  <c r="Q27" i="7" s="1"/>
  <c r="Q6" i="7"/>
  <c r="M19" i="5" l="1"/>
  <c r="L19" i="5"/>
  <c r="K19" i="5"/>
  <c r="J19" i="5"/>
  <c r="I19" i="5"/>
  <c r="H19" i="5"/>
  <c r="G19" i="5"/>
  <c r="F19" i="5"/>
  <c r="E19" i="5"/>
  <c r="D19" i="5"/>
  <c r="C19" i="5"/>
  <c r="M18" i="5"/>
  <c r="L18" i="5"/>
  <c r="K18" i="5"/>
  <c r="J18" i="5"/>
  <c r="I18" i="5"/>
  <c r="H18" i="5"/>
  <c r="G18" i="5"/>
  <c r="F18" i="5"/>
  <c r="E18" i="5"/>
  <c r="D18" i="5"/>
  <c r="C18" i="5"/>
  <c r="M17" i="5"/>
  <c r="L17" i="5"/>
  <c r="K17" i="5"/>
  <c r="J17" i="5"/>
  <c r="I17" i="5"/>
  <c r="H17" i="5"/>
  <c r="G17" i="5"/>
  <c r="F17" i="5"/>
  <c r="E17" i="5"/>
  <c r="D17" i="5"/>
  <c r="C17" i="5"/>
  <c r="M16" i="5"/>
  <c r="L16" i="5"/>
  <c r="K16" i="5"/>
  <c r="J16" i="5"/>
  <c r="I16" i="5"/>
  <c r="H16" i="5"/>
  <c r="G16" i="5"/>
  <c r="F16" i="5"/>
  <c r="E16" i="5"/>
  <c r="D16" i="5"/>
  <c r="C16" i="5"/>
  <c r="M15" i="5"/>
  <c r="L15" i="5"/>
  <c r="K15" i="5"/>
  <c r="J15" i="5"/>
  <c r="I15" i="5"/>
  <c r="H15" i="5"/>
  <c r="G15" i="5"/>
  <c r="F15" i="5"/>
  <c r="E15" i="5"/>
  <c r="D15" i="5"/>
  <c r="C15" i="5"/>
  <c r="M14" i="5"/>
  <c r="L14" i="5"/>
  <c r="K14" i="5"/>
  <c r="J14" i="5"/>
  <c r="I14" i="5"/>
  <c r="H14" i="5"/>
  <c r="G14" i="5"/>
  <c r="F14" i="5"/>
  <c r="E14" i="5"/>
  <c r="D14" i="5"/>
  <c r="C14" i="5"/>
  <c r="G27" i="3"/>
  <c r="F27" i="3"/>
  <c r="E27" i="3"/>
  <c r="D27" i="3"/>
  <c r="C27" i="3"/>
  <c r="B27" i="3"/>
  <c r="G26" i="3"/>
  <c r="F26" i="3"/>
  <c r="E26" i="3"/>
  <c r="D26" i="3"/>
  <c r="C26" i="3"/>
  <c r="B26" i="3"/>
  <c r="H22" i="1"/>
  <c r="G22" i="1"/>
  <c r="F22" i="1"/>
  <c r="E22" i="1"/>
  <c r="D22" i="1"/>
  <c r="C22" i="1"/>
  <c r="H21" i="1"/>
  <c r="G21" i="1"/>
  <c r="F21" i="1"/>
  <c r="E21" i="1"/>
  <c r="D21" i="1"/>
  <c r="C21" i="1"/>
  <c r="H20" i="1"/>
  <c r="G20" i="1"/>
  <c r="F20" i="1"/>
  <c r="E20" i="1"/>
  <c r="D20" i="1"/>
  <c r="C20" i="1"/>
  <c r="L18" i="1"/>
  <c r="I18" i="1"/>
</calcChain>
</file>

<file path=xl/comments1.xml><?xml version="1.0" encoding="utf-8"?>
<comments xmlns="http://schemas.openxmlformats.org/spreadsheetml/2006/main">
  <authors>
    <author>I.Stat</author>
    <author>MyOECD</author>
  </authors>
  <commentList>
    <comment ref="J6" authorId="0" shapeId="0">
      <text>
        <r>
          <rPr>
            <sz val="9"/>
            <color indexed="81"/>
            <rFont val="Tahoma"/>
            <family val="2"/>
          </rPr>
          <t>p: dato provvisorio</t>
        </r>
      </text>
    </comment>
    <comment ref="K6" authorId="1" shapeId="0">
      <text>
        <r>
          <rPr>
            <sz val="9"/>
            <color indexed="81"/>
            <rFont val="Tahoma"/>
            <family val="2"/>
          </rPr>
          <t xml:space="preserve">b: break nella serie </t>
        </r>
      </text>
    </comment>
    <comment ref="J7" authorId="0" shapeId="0">
      <text>
        <r>
          <rPr>
            <sz val="9"/>
            <color indexed="81"/>
            <rFont val="Tahoma"/>
            <family val="2"/>
          </rPr>
          <t>p: dato provvisorio</t>
        </r>
      </text>
    </comment>
    <comment ref="K7" authorId="1" shapeId="0">
      <text>
        <r>
          <rPr>
            <sz val="9"/>
            <color indexed="81"/>
            <rFont val="Tahoma"/>
            <family val="2"/>
          </rPr>
          <t xml:space="preserve">b: break nella serie </t>
        </r>
      </text>
    </comment>
    <comment ref="J8" authorId="0" shapeId="0">
      <text>
        <r>
          <rPr>
            <sz val="9"/>
            <color indexed="81"/>
            <rFont val="Tahoma"/>
            <family val="2"/>
          </rPr>
          <t>p: dato provvisorio</t>
        </r>
      </text>
    </comment>
    <comment ref="K8" authorId="1" shapeId="0">
      <text>
        <r>
          <rPr>
            <sz val="9"/>
            <color indexed="81"/>
            <rFont val="Tahoma"/>
            <family val="2"/>
          </rPr>
          <t xml:space="preserve">b: break nella serie </t>
        </r>
      </text>
    </comment>
    <comment ref="J9" authorId="0" shapeId="0">
      <text>
        <r>
          <rPr>
            <sz val="9"/>
            <color indexed="81"/>
            <rFont val="Tahoma"/>
            <family val="2"/>
          </rPr>
          <t>p: dato provvisorio</t>
        </r>
      </text>
    </comment>
    <comment ref="K9" authorId="1" shapeId="0">
      <text>
        <r>
          <rPr>
            <sz val="9"/>
            <color indexed="81"/>
            <rFont val="Tahoma"/>
            <family val="2"/>
          </rPr>
          <t xml:space="preserve">b: break nella serie </t>
        </r>
      </text>
    </comment>
  </commentList>
</comments>
</file>

<file path=xl/comments2.xml><?xml version="1.0" encoding="utf-8"?>
<comments xmlns="http://schemas.openxmlformats.org/spreadsheetml/2006/main">
  <authors>
    <author>MyOECD</author>
  </authors>
  <commentList>
    <comment ref="M8" authorId="0" shapeId="0">
      <text>
        <r>
          <rPr>
            <sz val="9"/>
            <color indexed="81"/>
            <rFont val="Tahoma"/>
            <family val="2"/>
          </rPr>
          <t xml:space="preserve">e: dato stimato </t>
        </r>
      </text>
    </comment>
    <comment ref="M9" authorId="0" shapeId="0">
      <text>
        <r>
          <rPr>
            <sz val="9"/>
            <color indexed="81"/>
            <rFont val="Tahoma"/>
            <family val="2"/>
          </rPr>
          <t xml:space="preserve">e: dato stimato </t>
        </r>
      </text>
    </comment>
    <comment ref="M10" authorId="0" shapeId="0">
      <text>
        <r>
          <rPr>
            <sz val="9"/>
            <color indexed="81"/>
            <rFont val="Tahoma"/>
            <family val="2"/>
          </rPr>
          <t xml:space="preserve">e: dato stimato </t>
        </r>
      </text>
    </comment>
    <comment ref="M11" authorId="0" shapeId="0">
      <text>
        <r>
          <rPr>
            <sz val="9"/>
            <color indexed="81"/>
            <rFont val="Tahoma"/>
            <family val="2"/>
          </rPr>
          <t xml:space="preserve">e: dato stimato </t>
        </r>
      </text>
    </comment>
    <comment ref="M12" authorId="0" shapeId="0">
      <text>
        <r>
          <rPr>
            <sz val="9"/>
            <color indexed="81"/>
            <rFont val="Tahoma"/>
            <family val="2"/>
          </rPr>
          <t xml:space="preserve">e: dato stimato </t>
        </r>
      </text>
    </comment>
    <comment ref="M13" authorId="0" shapeId="0">
      <text>
        <r>
          <rPr>
            <sz val="9"/>
            <color indexed="81"/>
            <rFont val="Tahoma"/>
            <family val="2"/>
          </rPr>
          <t xml:space="preserve">e: dato stimato </t>
        </r>
      </text>
    </comment>
  </commentList>
</comments>
</file>

<file path=xl/sharedStrings.xml><?xml version="1.0" encoding="utf-8"?>
<sst xmlns="http://schemas.openxmlformats.org/spreadsheetml/2006/main" count="1610" uniqueCount="515">
  <si>
    <t>NOTA:</t>
  </si>
  <si>
    <t xml:space="preserve">Pop ricostruita </t>
  </si>
  <si>
    <t>Tabella 3.1: Popolazione residente in Abruzzo. Bilancio demografico. Anni 2015-2020</t>
  </si>
  <si>
    <t>Popolazione al 1 gennaio</t>
  </si>
  <si>
    <t>Nati vivi</t>
  </si>
  <si>
    <t>Morti</t>
  </si>
  <si>
    <t>Saldo naturale</t>
  </si>
  <si>
    <t>Iscritti  in anagrafe da altri comuni</t>
  </si>
  <si>
    <t>Cancellati  in anagrafe  per altri comuni</t>
  </si>
  <si>
    <t>Saldo migratorio interno</t>
  </si>
  <si>
    <t>Iscritti  in anagrafe dall'estero</t>
  </si>
  <si>
    <t>Cancellati  in anagrafe per l'estero</t>
  </si>
  <si>
    <t>Saldo migratorio estero</t>
  </si>
  <si>
    <t>Saldo migratorio</t>
  </si>
  <si>
    <t>Saldo per altri motivi</t>
  </si>
  <si>
    <t>Popolazione al 31 dicembre</t>
  </si>
  <si>
    <r>
      <rPr>
        <b/>
        <i/>
        <sz val="11"/>
        <color theme="3"/>
        <rFont val="Calibri"/>
        <family val="2"/>
        <scheme val="minor"/>
      </rPr>
      <t>Fonte dati:</t>
    </r>
    <r>
      <rPr>
        <i/>
        <sz val="11"/>
        <color theme="3"/>
        <rFont val="Calibri"/>
        <family val="2"/>
        <scheme val="minor"/>
      </rPr>
      <t xml:space="preserve"> Istat</t>
    </r>
  </si>
  <si>
    <t>Insieme di dati: Indicatori  demografici</t>
  </si>
  <si>
    <t>Tipo indicatore</t>
  </si>
  <si>
    <t>Territorio</t>
  </si>
  <si>
    <t>2005</t>
  </si>
  <si>
    <t>2006</t>
  </si>
  <si>
    <t>2007</t>
  </si>
  <si>
    <t>2008</t>
  </si>
  <si>
    <t>2009</t>
  </si>
  <si>
    <t>2010</t>
  </si>
  <si>
    <t>2011</t>
  </si>
  <si>
    <t>2012</t>
  </si>
  <si>
    <t>2013</t>
  </si>
  <si>
    <t>2014</t>
  </si>
  <si>
    <t>2020</t>
  </si>
  <si>
    <t>2021</t>
  </si>
  <si>
    <t>2022*</t>
  </si>
  <si>
    <t>tasso di natalità (per mille abitanti)</t>
  </si>
  <si>
    <t>Italia</t>
  </si>
  <si>
    <t>..</t>
  </si>
  <si>
    <t>Grafico 3.8: Tasso di natalità per mille abitanti. Anni 2005-2021</t>
  </si>
  <si>
    <t>2021 provvisorio</t>
  </si>
  <si>
    <t xml:space="preserve">  Abruzzo</t>
  </si>
  <si>
    <t xml:space="preserve">    L'Aquila</t>
  </si>
  <si>
    <t xml:space="preserve">    Teramo</t>
  </si>
  <si>
    <t xml:space="preserve">    Pescara</t>
  </si>
  <si>
    <t xml:space="preserve">    Chieti</t>
  </si>
  <si>
    <t>tasso di mortalità (per mille abitanti)</t>
  </si>
  <si>
    <t>crescita naturale (per mille abitanti)</t>
  </si>
  <si>
    <t>Grafico 3.9: Tasso di mortalità per mille abitanti. Anni 2005-2021</t>
  </si>
  <si>
    <t>tasso di nuzialità (per mille abitanti)</t>
  </si>
  <si>
    <t>saldo migratorio interno (per mille abitanti)</t>
  </si>
  <si>
    <t>Grafico 3.10: Crescita naturale per mille abitanti. Anni 2005-2021</t>
  </si>
  <si>
    <t>saldo migratorio con l'estero (per mille abitanti)</t>
  </si>
  <si>
    <t>saldo migratorio per altro motivo (per mille abitanti)</t>
  </si>
  <si>
    <t>saldo migratorio totale (per mille abitanti)</t>
  </si>
  <si>
    <t>tasso di crescita totale (per mille abitanti)</t>
  </si>
  <si>
    <t>numero medio di figli per donna</t>
  </si>
  <si>
    <t>speranza di vita alla nascita - maschi</t>
  </si>
  <si>
    <t>speranza di vita a 65 anni - maschi</t>
  </si>
  <si>
    <t>speranza di vita alla nascita - femmine</t>
  </si>
  <si>
    <t>speranza di vita a 65 anni - femmine</t>
  </si>
  <si>
    <t>popolazione 0-14 anni al 1° gennaio (valori percentuali) - al 1° gennaio</t>
  </si>
  <si>
    <t>popolazione 15-64 anni (valori percentuali) - al 1° gennaio</t>
  </si>
  <si>
    <t>L’indice di dipendenza strutturale (o totale) è un indicatore di rilevanza economica e sociale: esso rappresenta il numero di individui non autonomi per ragioni demografiche (età&lt;=14 e età&gt;=65) ogni 100 individui potenzialmente indipendenti (età 15-64). Un indice di dipendenza totale alto è sinonimo di un numero elevato di ragazzi e anziani di cui la popolazione attiva deve occuparsi complessivamente.</t>
  </si>
  <si>
    <t>popolazione 65 anni e più (valori percentuali) - al 1° gennaio</t>
  </si>
  <si>
    <t>Grafico 3.11: Indice di dipendenza strutturale al 1° gennaio. Anni 2007-2022</t>
  </si>
  <si>
    <t>2022 provvisorio</t>
  </si>
  <si>
    <t>Nota: Indice di dipendenza strututrale: rapporto tra la popolazione in età non attiva (0-14 anni e 65 anni e più) e la popolazione in età attiva (15-64 anni), moltiplicato per 100.</t>
  </si>
  <si>
    <t>indice di dipendenza strutturale (valori percentuali) - al 1° gennaio</t>
  </si>
  <si>
    <t>indice di dipendenza degli anziani (valori percentuali) - al 1° gennaio</t>
  </si>
  <si>
    <t>Indice di dipendenza degli anziani (valori percentuali) - al 1° gennaio (rapporto tra la popolazione di età 65 anni e più e la popolazione in età attiva (15-64 anni), moltiplicato per 100)</t>
  </si>
  <si>
    <t>Grafico 3.12: Indice di dipendenza degli anziani al 1° gennaio. Anni 2007-2022</t>
  </si>
  <si>
    <t>indice di vecchiaia (valori percentuali) - al 1° gennaio</t>
  </si>
  <si>
    <t>età media della popolazione - al 1° gennaio</t>
  </si>
  <si>
    <t>Grafico 3.13: Indice di vecchiaia al 1° gennaio. Anni 2007-2022</t>
  </si>
  <si>
    <t>Indice di vecchiaia (valori percentuali) - al 1° gennaio (rapporto tra la popolazione di 65 anni e più e la popolazione di 0-14 anni, moltiplicato per 100)</t>
  </si>
  <si>
    <t>Grafico 3.1: Variazioni percentuali di popolazione residente al 1 gennaio, 2022 rispetto al 2016</t>
  </si>
  <si>
    <t>Popolazione al 1 gennaio.  Pop ricostruita da Demo istat</t>
  </si>
  <si>
    <t>AQ</t>
  </si>
  <si>
    <t>TE</t>
  </si>
  <si>
    <t>PE</t>
  </si>
  <si>
    <t>CH</t>
  </si>
  <si>
    <t>Abruzzo</t>
  </si>
  <si>
    <t xml:space="preserve">Tabella 3.2: Popolazione residente al 1° gennaio. 
Anni 2016-2022*
</t>
  </si>
  <si>
    <t>L'Aquila</t>
  </si>
  <si>
    <t>Teramo</t>
  </si>
  <si>
    <t>Pescara</t>
  </si>
  <si>
    <t>Chieti</t>
  </si>
  <si>
    <t>2022**</t>
  </si>
  <si>
    <t>Variaz. assoluta 2022/2016</t>
  </si>
  <si>
    <t>Variaz % 2022/2016</t>
  </si>
  <si>
    <t xml:space="preserve">Fonte: Demo istat, Popolazione ricostruita. </t>
  </si>
  <si>
    <t>*Dati provvisori</t>
  </si>
  <si>
    <t xml:space="preserve">Popolazione al 1 gennaio.  </t>
  </si>
  <si>
    <t>Pop ricostruita da Demo istat fino al 2019</t>
  </si>
  <si>
    <t>Grafico 3.2: Popolazione residente al 1° gennaio per sesso in Italia. Anni 2016-2022</t>
  </si>
  <si>
    <t>Maschi</t>
  </si>
  <si>
    <t>Femmine</t>
  </si>
  <si>
    <t>Tot</t>
  </si>
  <si>
    <t xml:space="preserve">Grafico 3.3: Popolazione residente al 1° gennaio per sesso in Abruzzo. Anni 2016-2022
</t>
  </si>
  <si>
    <t>ABRUZZO</t>
  </si>
  <si>
    <t>* Dati Provvisori</t>
  </si>
  <si>
    <t>Grafico 3.4: Popolazione residente al 1° gennaio per sesso. Provincia dell'Aquila. Anni 2016-2022</t>
  </si>
  <si>
    <t>Grafico 3.5: Popolazione residente al 1° gennaio per sesso. Provincia di Teramo. Anni 2016-2022</t>
  </si>
  <si>
    <t>Grafico 3.6: Popolazione residente al 1° gennaio per sesso. Provincia di Pescara. Anni 2016-2022</t>
  </si>
  <si>
    <t>Grafico 3.7: Popolazione residente al 1° gennaio per sesso. Provincia di Chieti. Anni 2016-2022</t>
  </si>
  <si>
    <t>Insieme di dati: Stranieri residenti al 1° gennaio</t>
  </si>
  <si>
    <t>Grafico 3.24: Percentuale di stranieri residenti rispetto alla popolazione residente al 1 gennaio. Anni 2018-2020-2022*</t>
  </si>
  <si>
    <t>2015</t>
  </si>
  <si>
    <t/>
  </si>
  <si>
    <t>Popolazione residente al 1° gennaio.</t>
  </si>
  <si>
    <t>2022 PROVVISORIO</t>
  </si>
  <si>
    <t>Popolazione residente al 1° Gennaio 2022 per età, sesso e stato civile</t>
  </si>
  <si>
    <t>Grafico 3.14: Popolazione per classe di età e sesso in Italia al 1 gennaio 2022</t>
  </si>
  <si>
    <t>Età</t>
  </si>
  <si>
    <t>Totale Maschi</t>
  </si>
  <si>
    <t>Totale Femmine</t>
  </si>
  <si>
    <t>Maschi + Femmine</t>
  </si>
  <si>
    <t>Totale</t>
  </si>
  <si>
    <t>Donne</t>
  </si>
  <si>
    <t>Uomini</t>
  </si>
  <si>
    <t>0 anni</t>
  </si>
  <si>
    <t>&lt; 5 anni</t>
  </si>
  <si>
    <t>1 anni</t>
  </si>
  <si>
    <t>5- 9</t>
  </si>
  <si>
    <t>2 anni</t>
  </si>
  <si>
    <t>10 - 14</t>
  </si>
  <si>
    <t>3 anni</t>
  </si>
  <si>
    <t>15 - 19</t>
  </si>
  <si>
    <t>4 anni</t>
  </si>
  <si>
    <t>20 - 24</t>
  </si>
  <si>
    <t>5 anni</t>
  </si>
  <si>
    <t>25 - 29</t>
  </si>
  <si>
    <t>6 anni</t>
  </si>
  <si>
    <t>30 - 34</t>
  </si>
  <si>
    <t>7 anni</t>
  </si>
  <si>
    <t>35 - 39</t>
  </si>
  <si>
    <t>8 anni</t>
  </si>
  <si>
    <t>40 - 44</t>
  </si>
  <si>
    <t>9 anni</t>
  </si>
  <si>
    <t>45 - 49</t>
  </si>
  <si>
    <t>10 anni</t>
  </si>
  <si>
    <t>50 - 54</t>
  </si>
  <si>
    <t>11 anni</t>
  </si>
  <si>
    <t>55 - 59</t>
  </si>
  <si>
    <t>12 anni</t>
  </si>
  <si>
    <t>60 - 64</t>
  </si>
  <si>
    <t>13 anni</t>
  </si>
  <si>
    <t>65 - 69</t>
  </si>
  <si>
    <t>14 anni</t>
  </si>
  <si>
    <t>70 - 74</t>
  </si>
  <si>
    <t>15 anni</t>
  </si>
  <si>
    <t>75 - 79</t>
  </si>
  <si>
    <t>16 anni</t>
  </si>
  <si>
    <t>80 - 84</t>
  </si>
  <si>
    <t>17 anni</t>
  </si>
  <si>
    <t>85 - 89</t>
  </si>
  <si>
    <t>18 anni</t>
  </si>
  <si>
    <t>90 -94</t>
  </si>
  <si>
    <t>19 anni</t>
  </si>
  <si>
    <t>95 -99</t>
  </si>
  <si>
    <t>20 anni</t>
  </si>
  <si>
    <t>100 e più</t>
  </si>
  <si>
    <t>21 anni</t>
  </si>
  <si>
    <t>22 anni</t>
  </si>
  <si>
    <t>23 anni</t>
  </si>
  <si>
    <t>24 anni</t>
  </si>
  <si>
    <t>25 anni</t>
  </si>
  <si>
    <t>26 anni</t>
  </si>
  <si>
    <t>27 anni</t>
  </si>
  <si>
    <t>28 anni</t>
  </si>
  <si>
    <t>29 anni</t>
  </si>
  <si>
    <t>30 anni</t>
  </si>
  <si>
    <t>31 anni</t>
  </si>
  <si>
    <t>32 anni</t>
  </si>
  <si>
    <t>33 anni</t>
  </si>
  <si>
    <t>34 anni</t>
  </si>
  <si>
    <t>35 anni</t>
  </si>
  <si>
    <t>36 anni</t>
  </si>
  <si>
    <t>37 anni</t>
  </si>
  <si>
    <t>38 anni</t>
  </si>
  <si>
    <t>39 anni</t>
  </si>
  <si>
    <t>40 anni</t>
  </si>
  <si>
    <t>41 anni</t>
  </si>
  <si>
    <t>42 anni</t>
  </si>
  <si>
    <t>43 anni</t>
  </si>
  <si>
    <t>44 anni</t>
  </si>
  <si>
    <t>45 anni</t>
  </si>
  <si>
    <t>46 anni</t>
  </si>
  <si>
    <t>47 anni</t>
  </si>
  <si>
    <t>48 anni</t>
  </si>
  <si>
    <t>49 anni</t>
  </si>
  <si>
    <t>50 anni</t>
  </si>
  <si>
    <t>51 anni</t>
  </si>
  <si>
    <t>52 anni</t>
  </si>
  <si>
    <t>53 anni</t>
  </si>
  <si>
    <t>54 anni</t>
  </si>
  <si>
    <t>55 anni</t>
  </si>
  <si>
    <t>56 anni</t>
  </si>
  <si>
    <t>57 anni</t>
  </si>
  <si>
    <t>58 anni</t>
  </si>
  <si>
    <t>59 anni</t>
  </si>
  <si>
    <t>60 anni</t>
  </si>
  <si>
    <t>61 anni</t>
  </si>
  <si>
    <t>62 anni</t>
  </si>
  <si>
    <t>63 anni</t>
  </si>
  <si>
    <t>64 anni</t>
  </si>
  <si>
    <t>65 anni</t>
  </si>
  <si>
    <t>66 anni</t>
  </si>
  <si>
    <t>67 anni</t>
  </si>
  <si>
    <t>68 anni</t>
  </si>
  <si>
    <t>69 anni</t>
  </si>
  <si>
    <t>70 anni</t>
  </si>
  <si>
    <t>71 anni</t>
  </si>
  <si>
    <t>72 anni</t>
  </si>
  <si>
    <t>73 anni</t>
  </si>
  <si>
    <t>74 anni</t>
  </si>
  <si>
    <t>75 anni</t>
  </si>
  <si>
    <t>76 anni</t>
  </si>
  <si>
    <t>77 anni</t>
  </si>
  <si>
    <t>78 anni</t>
  </si>
  <si>
    <t>79 anni</t>
  </si>
  <si>
    <t>80 anni</t>
  </si>
  <si>
    <t>81 anni</t>
  </si>
  <si>
    <t>82 anni</t>
  </si>
  <si>
    <t>83 anni</t>
  </si>
  <si>
    <t>84 anni</t>
  </si>
  <si>
    <t>85 anni</t>
  </si>
  <si>
    <t>86 anni</t>
  </si>
  <si>
    <t>87 anni</t>
  </si>
  <si>
    <t>88 anni</t>
  </si>
  <si>
    <t>89 anni</t>
  </si>
  <si>
    <t>90 anni</t>
  </si>
  <si>
    <t>91 anni</t>
  </si>
  <si>
    <t>92 anni</t>
  </si>
  <si>
    <t>93 anni</t>
  </si>
  <si>
    <t>94 anni</t>
  </si>
  <si>
    <t>95 anni</t>
  </si>
  <si>
    <t>96 anni</t>
  </si>
  <si>
    <t>97 anni</t>
  </si>
  <si>
    <t>98 anni</t>
  </si>
  <si>
    <t>99 anni</t>
  </si>
  <si>
    <t>100 anni e più</t>
  </si>
  <si>
    <t>totale</t>
  </si>
  <si>
    <r>
      <rPr>
        <b/>
        <i/>
        <sz val="11"/>
        <color theme="3"/>
        <rFont val="Calibri"/>
        <family val="2"/>
        <scheme val="minor"/>
      </rPr>
      <t>Fonte dati:</t>
    </r>
    <r>
      <rPr>
        <i/>
        <sz val="11"/>
        <color theme="3"/>
        <rFont val="Calibri"/>
        <family val="2"/>
        <scheme val="minor"/>
      </rPr>
      <t xml:space="preserve"> Istat - Elaborazione Ufficio di statistica della Regione Abruzzo</t>
    </r>
  </si>
  <si>
    <t>Grafico 3.15: Popolazione per classe di età e sesso in Abruzzo al 1 gennaio 2022</t>
  </si>
  <si>
    <t>Seleziona periodo</t>
  </si>
  <si>
    <t>2016</t>
  </si>
  <si>
    <t>2017</t>
  </si>
  <si>
    <t>2018</t>
  </si>
  <si>
    <t>2019</t>
  </si>
  <si>
    <t>2022</t>
  </si>
  <si>
    <t>Grafico 3.16:  Percentuale di popolazione con età fino a 14 anni in Italia e in Abruzzo. Anni 2012 e 2022</t>
  </si>
  <si>
    <t>Fino a 14 anni</t>
  </si>
  <si>
    <t>Da 15 a 29 anni</t>
  </si>
  <si>
    <t>Da 30 a 64 anni</t>
  </si>
  <si>
    <t>Da 65 a 99 anni</t>
  </si>
  <si>
    <t>100 e oltre</t>
  </si>
  <si>
    <t>Grafico 3.17: Percentuale di popolazione con età 15-29 anni in Italia e in Abruzzo. Anni 2012 e 2022</t>
  </si>
  <si>
    <t>Grafico 3.18: Percentuale di popolazione con età 30-64 anni in Italia e in Abruzzo. Anni 2012 e 2022</t>
  </si>
  <si>
    <t>PER 10.000 residenti</t>
  </si>
  <si>
    <t>Grafico 3.19: Percentuale di popolazione con età 65-99 anni in Italia e in Abruzzo. Anni 2012 e 2022</t>
  </si>
  <si>
    <t>grafici creati dalla popolazione  NON ricostruita</t>
  </si>
  <si>
    <t>Residenti:</t>
  </si>
  <si>
    <t>(da pop ricostruita demo istat)</t>
  </si>
  <si>
    <t>(da I.Stat)</t>
  </si>
  <si>
    <t>Età/Anno</t>
  </si>
  <si>
    <t xml:space="preserve"> </t>
  </si>
  <si>
    <t>Tutte le cittadinanze - Regione: Abruzzo</t>
  </si>
  <si>
    <t>Tabella 3.3: Popolazione residente con 100 anni e oltre. Valori assoluti e per 10.000 residenti. Anni 2012 e 2022</t>
  </si>
  <si>
    <t>Valori assoluti</t>
  </si>
  <si>
    <t>Valori per 10.000 residenti</t>
  </si>
  <si>
    <t>Tutte le cittadinanze - Provincia: Teramo</t>
  </si>
  <si>
    <t>Tutte le cittadinanze - Provincia: Pescara</t>
  </si>
  <si>
    <t>Tutte le cittadinanze - Provincia: Chieti</t>
  </si>
  <si>
    <t>NOTA: I valori assoluti degli ultracentenari del 2012 sono stati presi dalla popolazione ricostruita di demo istat</t>
  </si>
  <si>
    <t>Fonte dati: Istat - Popolazione 2012 ricostruita demo istat</t>
  </si>
  <si>
    <t>Tabella 3.4: Stranieri residenti in Abruzzo - Bilancio demografico. Anni 2015-2020</t>
  </si>
  <si>
    <t>Sesso</t>
  </si>
  <si>
    <t>Tipo di indicatore demografico</t>
  </si>
  <si>
    <t>popolazione straniera al 1° gennaio</t>
  </si>
  <si>
    <t>nati vivi stranieri</t>
  </si>
  <si>
    <t>morti stranieri</t>
  </si>
  <si>
    <t>saldo naturale stranieri</t>
  </si>
  <si>
    <t>iscritti stranieri da altri comuni</t>
  </si>
  <si>
    <t>cancellati stranieri per altri comuni</t>
  </si>
  <si>
    <t>saldo migratorio interno stranieri</t>
  </si>
  <si>
    <t>iscritti stranieri dall'estero</t>
  </si>
  <si>
    <t>cancellati stranieri per l'estero</t>
  </si>
  <si>
    <t>saldo migratorio estero degli stranieri</t>
  </si>
  <si>
    <t>saldo migratorio stranieri</t>
  </si>
  <si>
    <t>iscritti stranieri per altri motivi</t>
  </si>
  <si>
    <t>cancellati stranieri per altri motivi</t>
  </si>
  <si>
    <t>saldo per altri motivi degli stranieri</t>
  </si>
  <si>
    <t>saldo migratorio e per altri motivi degli stranieri</t>
  </si>
  <si>
    <t>acquisizioni della cittadinanza italiana</t>
  </si>
  <si>
    <t>totale iscritti stranieri</t>
  </si>
  <si>
    <t>totale cancellati stranieri</t>
  </si>
  <si>
    <t>Saldo censuario totale</t>
  </si>
  <si>
    <t>-</t>
  </si>
  <si>
    <t>-93</t>
  </si>
  <si>
    <t>popolazione straniera al 31 dicembre</t>
  </si>
  <si>
    <t>Incremento o decremento</t>
  </si>
  <si>
    <t>* Saldo censuario totale: è il correttivo totale che consente il riallineamento del calcolo della popolazione residente alle risultanze censuarie.</t>
  </si>
  <si>
    <t>La popolazione straniera residente è costituita dalle persone di cittadinanza non italiana aventi dimora abituale in Italia; viene calcolata, per ciascun comune, al 31 dicembre di ogni anno successivo al Censimento della popolazione, sommando alla popolazione straniera censita come residente nel comune, il movimento anagrafico registrato nel corso di ciascun anno solare</t>
  </si>
  <si>
    <t>&lt;?xml version="1.0"?&gt;&lt;WebTableParameter xmlns:xsd="http://www.w3.org/2001/XMLSchema" xmlns:xsi="http://www.w3.org/2001/XMLSchema-instance" xmlns=""&gt;&lt;DataTable Code="DCIS_POPSTRBIL1" HasMetadata="true"&gt;&lt;Name LocaleIsoCode="en"&gt;Resident foreigners - Balance&lt;/Name&gt;&lt;Name LocaleIsoCode="it"&gt;Stranieri residenti - Bilancio&lt;/Name&gt;&lt;Dimension Code="ITTER107" CommonCode="ITTER107" Display="labels"&gt;&lt;Name LocaleIsoCode="en"&gt;Territory&lt;/Name&gt;&lt;Name LocaleIsoCode="it"&gt;Territorio&lt;/Name&gt;&lt;Member Code="IT" HasOnlyUnitMetadata="false"&gt;&lt;Name LocaleIsoCode="en"&gt;Italy&lt;/Name&gt;&lt;Name LocaleIsoCode="it"&gt;Italia&lt;/Name&gt;&lt;ChildMember Code="ITF1" HasOnlyUnitMetadata="false"&gt;&lt;Name LocaleIsoCode="en"&gt;Abruzzo&lt;/Name&gt;&lt;Name LocaleIsoCode="it"&gt;Abruzzo&lt;/Name&gt;&lt;/ChildMember&gt;&lt;/Member&gt;&lt;/Dimension&gt;&lt;Dimension Code="TIPO_DATO15" CommonCode="TIPO_DATO15" Display="labels"&gt;&lt;Name LocaleIsoCode="en"&gt;Demographic data type&lt;/Name&gt;&lt;Name LocaleIsoCode="it"&gt;Tipo di indicatore demografico&lt;/Name&gt;&lt;Member Code="FINTNMIG"&gt;&lt;Name LocaleIsoCode="en"&gt;foreign population international net migration&lt;/Name&gt;&lt;Name LocaleIsoCode="it"&gt;saldo migratorio estero degli stranieri&lt;/Name&gt;&lt;/Member&gt;&lt;Member Code="FDEC"&gt;&lt;Name LocaleIsoCode="en"&gt;foreign population on 31st December&lt;/Name&gt;&lt;Name LocaleIsoCode="it"&gt;popolazione straniera al 31 dicembre&lt;/Name&gt;&lt;/Member&gt;&lt;/Dimension&gt;&lt;Dimension Code="SEXISTAT1" CommonCode="SEXISTAT1" Display="labels"&gt;&lt;Name LocaleIsoCode="en"&gt;Gender&lt;/Name&gt;&lt;Name LocaleIsoCode="it"&gt;Sesso&lt;/Name&gt;&lt;Member Code="1"&gt;&lt;Name LocaleIsoCode="en"&gt;males&lt;/Name&gt;&lt;Name LocaleIsoCode="it"&gt;maschi&lt;/Name&gt;&lt;/Member&gt;&lt;Member Code="2"&gt;&lt;Name LocaleIsoCode="en"&gt;females&lt;/Name&gt;&lt;Name LocaleIsoCode="it"&gt;femmine&lt;/Name&gt;&lt;/Member&gt;&lt;Member Code="9" IsDisplayed="true"&gt;&lt;Name LocaleIsoCode="en"&gt;total&lt;/Name&gt;&lt;Name LocaleIsoCode="it"&gt;totale&lt;/Name&gt;&lt;/Member&gt;&lt;/Dimension&gt;&lt;Dimension Code="TIME" CommonCode="TIME" Display="labels"&gt;&lt;Name LocaleIsoCode="en"&gt;Select time&lt;/Name&gt;&lt;Name LocaleIsoCode="it"&gt;Seleziona periodo&lt;/Name&gt;&lt;Member Code="2011"&gt;&lt;Name LocaleIsoCode="en"&gt;2011&lt;/Name&gt;&lt;Name LocaleIsoCode="it"&gt;2011&lt;/Name&gt;&lt;/Member&gt;&lt;Member Code="2012"&gt;&lt;Name LocaleIsoCode="en"&gt;2012&lt;/Name&gt;&lt;Name LocaleIsoCode="it"&gt;2012&lt;/Name&gt;&lt;/Member&gt;&lt;Member Code="2013"&gt;&lt;Name LocaleIsoCode="en"&gt;2013&lt;/Name&gt;&lt;Name LocaleIsoCode="it"&gt;2013&lt;/Name&gt;&lt;/Member&gt;&lt;Member Code="2014"&gt;&lt;Name LocaleIsoCode="en"&gt;2014&lt;/Name&gt;&lt;Name LocaleIsoCode="it"&gt;2014&lt;/Name&gt;&lt;/Member&gt;&lt;Member Code="2015"&gt;&lt;Name LocaleIsoCode="en"&gt;2015&lt;/Name&gt;&lt;Name LocaleIsoCode="it"&gt;2015&lt;/Name&gt;&lt;/Member&gt;&lt;Member Code="2016"&gt;&lt;Name LocaleIsoCode="en"&gt;2016&lt;/Name&gt;&lt;Name LocaleIsoCode="it"&gt;2016&lt;/Name&gt;&lt;/Member&gt;&lt;Member Code="2017"&gt;&lt;Name LocaleIsoCode="en"&gt;2017&lt;/Name&gt;&lt;Name LocaleIsoCode="it"&gt;2017&lt;/Name&gt;&lt;/Member&gt;&lt;Member Code="2018"&gt;&lt;Name LocaleIsoCode="en"&gt;2018&lt;/Name&gt;&lt;Name LocaleIsoCode="it"&gt;2018&lt;/Name&gt;&lt;/Member&gt;&lt;Member Code="2019"&gt;&lt;Name LocaleIsoCode="en"&gt;2019&lt;/Name&gt;&lt;Name LocaleIsoCode="it"&gt;2019&lt;/Name&gt;&lt;/Member&gt;&lt;/Dimension&gt;&lt;WBOSInformations&gt;&lt;TimeDimension WebTreeWasUsed="false"&gt;&lt;StartCodes Annual="2011" /&gt;&lt;EndCodes Annual="2019" /&gt;&lt;/TimeDimension&gt;&lt;/WBOSInformations&gt;&lt;Tabulation Axis="horizontal"&gt;&lt;Dimension Code="TIME" /&gt;&lt;/Tabulation&gt;&lt;Tabulation Axis="vertical"&gt;&lt;Dimension Code="ITTER107" /&gt;&lt;Dimension Code="TIPO_DATO15" /&gt;&lt;/Tabulation&gt;&lt;Tabulation Axis="page"&gt;&lt;Dimension Code="SEXISTAT1" /&gt;&lt;/Tabulation&gt;&lt;Formatting&gt;&lt;Labels LocaleIsoCode="it" /&gt;&lt;Power&gt;0&lt;/Power&gt;&lt;Decimals&gt;-1&lt;/Decimals&gt;&lt;SkipEmptyLines&gt;false&lt;/SkipEmptyLines&gt;&lt;SkipEmptyCols&gt;false&lt;/SkipEmptyCols&gt;&lt;SkipLineHierarchy&gt;true&lt;/SkipLineHierarchy&gt;&lt;SkipColHierarchy&gt;false&lt;/SkipColHierarchy&gt;&lt;Page&gt;1&lt;/Page&gt;&lt;/Formatting&gt;&lt;/DataTable&gt;&lt;Format&gt;&lt;ShowEmptyAxes&gt;true&lt;/ShowEmptyAxes&gt;&lt;Page&gt;1&lt;/Page&gt;&lt;EnableSort&gt;true&lt;/EnableSort&gt;&lt;IncludeFlagColumn&gt;false&lt;/IncludeFlagColumn&gt;&lt;IncludeTimeSeriesId&gt;false&lt;/IncludeTimeSeriesId&gt;&lt;DoBarChart&gt;false&lt;/DoBarChart&gt;&lt;FreezePanes&gt;true&lt;/FreezePanes&gt;&lt;MaxBarChartLen&gt;65&lt;/MaxBarChartLen&gt;&lt;/Format&gt;&lt;Query&gt;&lt;AbsoluteUri&gt;http://dati.istat.it//View.aspx?QueryId=&amp;amp;QueryType=Public&amp;amp;Lang=it&lt;/AbsoluteUri&gt;&lt;/Query&gt;&lt;/WebTableParameter&gt;</t>
  </si>
  <si>
    <t>Dataset:Stranieri residenti - Bilancio</t>
  </si>
  <si>
    <t xml:space="preserve">Grafico 3.25: Saldo migratorio con l'estero degli stranieri per mille stranieri residenti. Anni 2011-2020
</t>
  </si>
  <si>
    <t>Saldo migratorio estero per 1.000</t>
  </si>
  <si>
    <t xml:space="preserve">Italia </t>
  </si>
  <si>
    <t>&lt;?xml version="1.0" encoding="utf-16"?&gt;&lt;WebTableParameter xmlns:xsd="http://www.w3.org/2001/XMLSchema" xmlns:xsi="http://www.w3.org/2001/XMLSchema-instance" xmlns="http://stats.oecd.org/OECDStatWS/2004/03/01/"&gt;&lt;DataTable Code="DCIS_POPSTRRES1" HasMetadata="true"&gt;&lt;Name LocaleIsoCode="en"&gt;Resident foreigners on 1st January&lt;/Name&gt;&lt;Name LocaleIsoCode="it"&gt;Stranieri residenti al 1° gennaio&lt;/Name&gt;&lt;Dimension Code="ITTER107" HasMetadata="false" CommonCode="ITTER107" Display="labels"&gt;&lt;Name LocaleIsoCode="en"&gt;Territory&lt;/Name&gt;&lt;Name LocaleIsoCode="it"&gt;Territorio&lt;/Name&gt;&lt;Member Code="IT" HasMetadata="false" HasOnlyUnitMetadata="false" HasChild="1"&gt;&lt;Name LocaleIsoCode="en"&gt;Italy&lt;/Name&gt;&lt;Name LocaleIsoCode="it"&gt;Italia&lt;/Name&gt;&lt;ChildMember Code="ITF1" HasMetadata="false" HasOnlyUnitMetadata="false" HasChild="1"&gt;&lt;Name LocaleIsoCode="en"&gt;Abruzzo&lt;/Name&gt;&lt;Name LocaleIsoCode="it"&gt;Abruzzo&lt;/Name&gt;&lt;ChildMember Code="ITF11" HasMetadata="false" HasOnlyUnitMetadata="false" HasChild="0"&gt;&lt;Name LocaleIsoCode="en"&gt;L'Aquila&lt;/Name&gt;&lt;Name LocaleIsoCode="it"&gt;L'Aquila&lt;/Name&gt;&lt;/ChildMember&gt;&lt;ChildMember Code="ITF12" HasMetadata="false" HasOnlyUnitMetadata="false" HasChild="0"&gt;&lt;Name LocaleIsoCode="en"&gt;Teramo&lt;/Name&gt;&lt;Name LocaleIsoCode="it"&gt;Teramo&lt;/Name&gt;&lt;/ChildMember&gt;&lt;ChildMember Code="ITF13" HasMetadata="false" HasOnlyUnitMetadata="false" HasChild="0"&gt;&lt;Name LocaleIsoCode="en"&gt;Pescara&lt;/Name&gt;&lt;Name LocaleIsoCode="it"&gt;Pescara&lt;/Name&gt;&lt;/ChildMember&gt;&lt;ChildMember Code="ITF14" HasMetadata="false" HasOnlyUnitMetadata="false" HasChild="0"&gt;&lt;Name LocaleIsoCode="en"&gt;Chieti&lt;/Name&gt;&lt;Name LocaleIsoCode="it"&gt;Chieti&lt;/Name&gt;&lt;/ChildMember&gt;&lt;/ChildMember&gt;&lt;/Member&gt;&lt;/Dimension&gt;&lt;Dimension Code="TIPO_DATO15" HasMetadata="false" CommonCode="TIPO_DATO15" Display="labels"&gt;&lt;Name LocaleIsoCode="en"&gt;Demographic data type&lt;/Name&gt;&lt;Name LocaleIsoCode="it"&gt;Tipo di indicatore demografico&lt;/Name&gt;&lt;Member Code="JAN" HasMetadata="false" HasChild="0"&gt;&lt;Name LocaleIsoCode="en"&gt;population on 1st January&lt;/Name&gt;&lt;Name LocaleIsoCode="it"&gt;popolazione al 1º gennaio&lt;/Name&gt;&lt;/Member&gt;&lt;/Dimension&gt;&lt;Dimension Code="SEXISTAT1" HasMetadata="false" CommonCode="SEXISTAT1" Display="labels"&gt;&lt;Name LocaleIsoCode="en"&gt;Gender&lt;/Name&gt;&lt;Name LocaleIsoCode="it"&gt;Sesso&lt;/Name&gt;&lt;Member Code="1" HasMetadata="false" HasChild="0"&gt;&lt;Name LocaleIsoCode="en"&gt;males&lt;/Name&gt;&lt;Name LocaleIsoCode="it"&gt;maschi&lt;/Name&gt;&lt;/Member&gt;&lt;Member Code="2" HasMetadata="false" HasChild="0"&gt;&lt;Name LocaleIsoCode="en"&gt;females&lt;/Name&gt;&lt;Name LocaleIsoCode="it"&gt;femmine&lt;/Name&gt;&lt;/Member&gt;&lt;Member Code="9" HasMetadata="false" HasChild="0" IsDisplayed="true"&gt;&lt;Name LocaleIsoCode="en"&gt;total&lt;/Name&gt;&lt;Name LocaleIsoCode="it"&gt;totale&lt;/Name&gt;&lt;/Member&gt;&lt;/Dimension&gt;&lt;Dimension Code="ETA1" HasMetadata="false" CommonCode="ETA1" Display="labels"&gt;&lt;Name LocaleIsoCode="en"&gt;Age&lt;/Name&gt;&lt;Name LocaleIsoCode="it"&gt;Età&lt;/Name&gt;&lt;Member Code="Y0" HasMetadata="false" HasChild="0"&gt;&lt;Name LocaleIsoCode="en"&gt;0 years&lt;/Name&gt;&lt;Name LocaleIsoCode="it"&gt;0 anni&lt;/Name&gt;&lt;/Member&gt;&lt;Member Code="Y1" HasMetadata="false" HasChild="0"&gt;&lt;Name LocaleIsoCode="en"&gt;1 years&lt;/Name&gt;&lt;Name LocaleIsoCode="it"&gt;1 anni&lt;/Name&gt;&lt;/Member&gt;&lt;Member Code="Y2" HasMetadata="false" HasChild="0"&gt;&lt;Name LocaleIsoCode="en"&gt;2 years&lt;/Name&gt;&lt;Name LocaleIsoCode="it"&gt;2 anni&lt;/Name&gt;&lt;/Member&gt;&lt;Member Code="Y3" HasMetadata="false" HasChild="0"&gt;&lt;Name LocaleIsoCode="en"&gt;3 years&lt;/Name&gt;&lt;Name LocaleIsoCode="it"&gt;3 anni&lt;/Name&gt;&lt;/Member&gt;&lt;Member Code="Y4" HasMetadata="false" HasChild="0"&gt;&lt;Name LocaleIsoCode="en"&gt;4 years&lt;/Name&gt;&lt;Name LocaleIsoCode="it"&gt;4 anni&lt;/Name&gt;&lt;/Member&gt;&lt;Member Code="Y5" HasMetadata="false" HasChild="0"&gt;&lt;Name LocaleIsoCode="en"&gt;5 years&lt;/Name&gt;&lt;Name LocaleIsoCode="it"&gt;5 anni&lt;/Name&gt;&lt;/Member&gt;&lt;Member Code="Y6" HasMetadata="false" HasChild="0"&gt;&lt;Name LocaleIsoCode="en"&gt;6 years&lt;/Name&gt;&lt;Name LocaleIsoCode="it"&gt;6 anni&lt;/Name&gt;&lt;/Member&gt;&lt;Member Code="Y7" HasMetadata="false" HasChild="0"&gt;&lt;Name LocaleIsoCode="en"&gt;7 years&lt;/Name&gt;&lt;Name LocaleIsoCode="it"&gt;7 anni&lt;/Name&gt;&lt;/Member&gt;&lt;Member Code="Y8" HasMetadata="false" HasChild="0"&gt;&lt;Name LocaleIsoCode="en"&gt;8 years&lt;/Name&gt;&lt;Name LocaleIsoCode="it"&gt;8 anni&lt;/Name&gt;&lt;/Member&gt;&lt;Member Code="Y9" HasMetadata="false" HasChild="0"&gt;&lt;Name LocaleIsoCode="en"&gt;9 years&lt;/Name&gt;&lt;Name LocaleIsoCode="it"&gt;9 anni&lt;/Name&gt;&lt;/Member&gt;&lt;Member Code="Y10" HasMetadata="false" HasChild="0"&gt;&lt;Name LocaleIsoCode="en"&gt;10 years&lt;/Name&gt;&lt;Name LocaleIsoCode="it"&gt;10 anni&lt;/Name&gt;&lt;/Member&gt;&lt;Member Code="Y11" HasMetadata="false" HasChild="0"&gt;&lt;Name LocaleIsoCode="en"&gt;11 years&lt;/Name&gt;&lt;Name LocaleIsoCode="it"&gt;11 anni&lt;/Name&gt;&lt;/Member&gt;&lt;Member Code="Y12" HasMetadata="false" HasChild="0"&gt;&lt;Name LocaleIsoCode="en"&gt;12 years&lt;/Name&gt;&lt;Name LocaleIsoCode="it"&gt;12 anni&lt;/Name&gt;&lt;/Member&gt;&lt;Member Code="Y13" HasMetadata="false" HasChild="0"&gt;&lt;Name LocaleIsoCode="en"&gt;13 years&lt;/Name&gt;&lt;Name LocaleIsoCode="it"&gt;13 anni&lt;/Name&gt;&lt;/Member&gt;&lt;Member Code="Y14" HasMetadata="false" HasChild="0"&gt;&lt;Name LocaleIsoCode="en"&gt;14 years&lt;/Name&gt;&lt;Name LocaleIsoCode="it"&gt;14 anni&lt;/Name&gt;&lt;/Member&gt;&lt;Member Code="Y15" HasMetadata="false" HasChild="0"&gt;&lt;Name LocaleIsoCode="en"&gt;15 years&lt;/Name&gt;&lt;Name LocaleIsoCode="it"&gt;15 anni&lt;/Name&gt;&lt;/Member&gt;&lt;Member Code="Y16" HasMetadata="false" HasChild="0"&gt;&lt;Name LocaleIsoCode="en"&gt;16 years&lt;/Name&gt;&lt;Name LocaleIsoCode="it"&gt;16 anni&lt;/Name&gt;&lt;/Member&gt;&lt;Member Code="Y17" HasMetadata="false" HasChild="0"&gt;&lt;Name LocaleIsoCode="en"&gt;17 years&lt;/Name&gt;&lt;Name LocaleIsoCode="it"&gt;17 anni&lt;/Name&gt;&lt;/Member&gt;&lt;Member Code="Y18" HasMetadata="false" HasChild="0"&gt;&lt;Name LocaleIsoCode="en"&gt;18 years&lt;/Name&gt;&lt;Name LocaleIsoCode="it"&gt;18 anni&lt;/Name&gt;&lt;/Member&gt;&lt;Member Code="Y19" HasMetadata="false" HasChild="0"&gt;&lt;Name LocaleIsoCode="en"&gt;19 years&lt;/Name&gt;&lt;Name LocaleIsoCode="it"&gt;19 anni&lt;/Name&gt;&lt;/Member&gt;&lt;Member Code="Y20" HasMetadata="false" HasChild="0"&gt;&lt;Name LocaleIsoCode="en"&gt;20 years&lt;/Name&gt;&lt;Name LocaleIsoCode="it"&gt;20 anni&lt;/Name&gt;&lt;/Member&gt;&lt;Member Code="Y21" HasMetadata="false" HasChild="0"&gt;&lt;Name LocaleIsoCode="en"&gt;21 years&lt;/Name&gt;&lt;Name LocaleIsoCode="it"&gt;21 anni&lt;/Name&gt;&lt;/Member&gt;&lt;Member Code="Y22" HasMetadata="false" HasChild="0"&gt;&lt;Name LocaleIsoCode="en"&gt;22 years&lt;/Name&gt;&lt;Name LocaleIsoCode="it"&gt;22 anni&lt;/Name&gt;&lt;/Member&gt;&lt;Member Code="Y23" HasMetadata="false" HasChild="0"&gt;&lt;Name LocaleIsoCode="en"&gt;23 years&lt;/Name&gt;&lt;Name LocaleIsoCode="it"&gt;23 anni&lt;/Name&gt;&lt;/Member&gt;&lt;Member Code="Y24" HasMetadata="false" HasChild="0"&gt;&lt;Name LocaleIsoCode="en"&gt;24 years&lt;/Name&gt;&lt;Name LocaleIsoCode="it"&gt;24 anni&lt;/Name&gt;&lt;/Member&gt;&lt;Member Code="Y25" HasMetadata="false" HasChild="0"&gt;&lt;Name LocaleIsoCode="en"&gt;25 years&lt;/Name&gt;&lt;Name LocaleIsoCode="it"&gt;25 anni&lt;/Name&gt;&lt;/Member&gt;&lt;Member Code="Y26" HasMetadata="false" HasChild="0"&gt;&lt;Name LocaleIsoCode="en"&gt;26 years&lt;/Name&gt;&lt;Name LocaleIsoCode="it"&gt;26 anni&lt;/Name&gt;&lt;/Member&gt;&lt;Member Code="Y27" HasMetadata="false" HasChild="0"&gt;&lt;Name LocaleIsoCode="en"&gt;27 years&lt;/Name&gt;&lt;Name LocaleIsoCode="it"&gt;27 anni&lt;/Name&gt;&lt;/Member&gt;&lt;Member Code="Y28" HasMetadata="false" HasChild="0"&gt;&lt;Name LocaleIsoCode="en"&gt;28 years&lt;/Name&gt;&lt;Name LocaleIsoCode="it"&gt;28 anni&lt;/Name&gt;&lt;/Member&gt;&lt;Member Code="Y29" HasMetadata="false" HasChild="0"&gt;&lt;Name LocaleIsoCode="en"&gt;29 years&lt;/Name&gt;&lt;Name LocaleIsoCode="it"&gt;29 anni&lt;/Name&gt;&lt;/Member&gt;&lt;Member Code="Y30" HasMetadata="false" HasChild="0"&gt;&lt;Name LocaleIsoCode="en"&gt;30 years&lt;/Name&gt;&lt;Name LocaleIsoCode="it"&gt;30 anni&lt;/Name&gt;&lt;/Member&gt;&lt;Member Code="Y31" HasMetadata="false" HasChild="0"&gt;&lt;Name LocaleIsoCode="en"&gt;31 years&lt;/Name&gt;&lt;Name LocaleIsoCode="it"&gt;31 anni&lt;/Name&gt;&lt;/Member&gt;&lt;Member Code="Y32" HasMetadata="false" HasChild="0"&gt;&lt;Name LocaleIsoCode="en"&gt;32 years&lt;/Name&gt;&lt;Name LocaleIsoCode="it"&gt;32 anni&lt;/Name&gt;&lt;/Member&gt;&lt;Member Code="Y33" HasMetadata="false" HasChild="0"&gt;&lt;Name LocaleIsoCode="en"&gt;33 years&lt;/Name&gt;&lt;Name LocaleIsoCode="it"&gt;33 anni&lt;/Name&gt;&lt;/Member&gt;&lt;Member Code="Y34" HasMetadata="false" HasChild="0"&gt;&lt;Name LocaleIsoCode="en"&gt;34 years&lt;/Name&gt;&lt;Name LocaleIsoCode="it"&gt;34 anni&lt;/Name&gt;&lt;/Member&gt;&lt;Member Code="Y35" HasMetadata="false" HasChild="0"&gt;&lt;Name LocaleIsoCode="en"&gt;35 years&lt;/Name&gt;&lt;Name LocaleIsoCode="it"&gt;35 anni&lt;/Name&gt;&lt;/Member&gt;&lt;Member Code="Y36" HasMetadata="false" HasChild="0"&gt;&lt;Name LocaleIsoCode="en"&gt;36 years&lt;/Name&gt;&lt;Name LocaleIsoCode="it"&gt;36 anni&lt;/Name&gt;&lt;/Member&gt;&lt;Member Code="Y37" HasMetadata="false" HasChild="0"&gt;&lt;Name LocaleIsoCode="en"&gt;37 years&lt;/Name&gt;&lt;Name LocaleIsoCode="it"&gt;37 anni&lt;/Name&gt;&lt;/Member&gt;&lt;Member Code="Y38" HasMetadata="false" HasChild="0"&gt;&lt;Name LocaleIsoCode="en"&gt;38 years&lt;/Name&gt;&lt;Name LocaleIsoCode="it"&gt;38 anni&lt;/Name&gt;&lt;/Member&gt;&lt;Member Code="Y39" HasMetadata="false" HasChild="0"&gt;&lt;Name LocaleIsoCode="en"&gt;39 years&lt;/Name&gt;&lt;Name LocaleIsoCode="it"&gt;39 anni&lt;/Name&gt;&lt;/Member&gt;&lt;Member Code="Y40" HasMetadata="false" HasChild="0"&gt;&lt;Name LocaleIsoCode="en"&gt;40 years&lt;/Name&gt;&lt;Name LocaleIsoCode="it"&gt;40 anni&lt;/Name&gt;&lt;/Member&gt;&lt;Member Code="Y41" HasMetadata="false" HasChild="0"&gt;&lt;Name LocaleIsoCode="en"&gt;41 years&lt;/Name&gt;&lt;Name LocaleIsoCode="it"&gt;41 anni&lt;/Name&gt;&lt;/Member&gt;&lt;Member Code="Y42" HasMetadata="false" HasChild="0"&gt;&lt;Name LocaleIsoCode="en"&gt;42 years&lt;/Name&gt;&lt;Name LocaleIsoCode="it"&gt;42 anni&lt;/Name&gt;&lt;/Member&gt;&lt;Member Code="Y43" HasMetadata="false" HasChild="0"&gt;&lt;Name LocaleIsoCode="en"&gt;43 years&lt;/Name&gt;&lt;Name LocaleIsoCode="it"&gt;43 anni&lt;/Name&gt;&lt;/Member&gt;&lt;Member Code="Y44" HasMetadata="false" HasChild="0"&gt;&lt;Name LocaleIsoCode="en"&gt;44 years&lt;/Name&gt;&lt;Name LocaleIsoCode="it"&gt;44 anni&lt;/Name&gt;&lt;/Member&gt;&lt;Member Code="Y45" HasMetadata="false" HasChild="0"&gt;&lt;Name LocaleIsoCode="en"&gt;45 years&lt;/Name&gt;&lt;Name LocaleIsoCode="it"&gt;45 anni&lt;/Name&gt;&lt;/Member&gt;&lt;Member Code="Y46" HasMetadata="false" HasChild="0"&gt;&lt;Name LocaleIsoCode="en"&gt;46 years&lt;/Name&gt;&lt;Name LocaleIsoCode="it"&gt;46 anni&lt;/Name&gt;&lt;/Member&gt;&lt;Member Code="Y47" HasMetadata="false" HasChild="0"&gt;&lt;Name LocaleIsoCode="en"&gt;47 years&lt;/Name&gt;&lt;Name LocaleIsoCode="it"&gt;47 anni&lt;/Name&gt;&lt;/Member&gt;&lt;Member Code="Y48" HasMetadata="false" HasChild="0"&gt;&lt;Name LocaleIsoCode="en"&gt;48 years&lt;/Name&gt;&lt;Name LocaleIsoCode="it"&gt;48 anni&lt;/Name&gt;&lt;/Member&gt;&lt;Member Code="Y49" HasMetadata="false" HasChild="0"&gt;&lt;Name LocaleIsoCode="en"&gt;49 years&lt;/Name&gt;&lt;Name LocaleIsoCode="it"&gt;49 anni&lt;/Name&gt;&lt;/Member&gt;&lt;Member Code="Y50" HasMetadata="false" HasChild="0"&gt;&lt;Name LocaleIsoCode="en"&gt;50 years&lt;/Name&gt;&lt;Name LocaleIsoCode="it"&gt;50 anni&lt;/Name&gt;&lt;/Member&gt;&lt;Member Code="Y51" HasMetadata="false" HasChild="0"&gt;&lt;Name LocaleIsoCode="en"&gt;51 years&lt;/Name&gt;&lt;Name LocaleIsoCode="it"&gt;51 anni&lt;/Name&gt;&lt;/Member&gt;&lt;Member Code="Y52" HasMetadata="false" HasChild="0"&gt;&lt;Name LocaleIsoCode="en"&gt;52 years&lt;/Name&gt;&lt;Name LocaleIsoCode="it"&gt;52 anni&lt;/Name&gt;&lt;/Member&gt;&lt;Member Code="Y53" HasMetadata="false" HasChild="0"&gt;&lt;Name LocaleIsoCode="en"&gt;53 years&lt;/Name&gt;&lt;Name LocaleIsoCode="it"&gt;53 anni&lt;/Name&gt;&lt;/Member&gt;&lt;Member Code="Y54" HasMetadata="false" HasChild="0"&gt;&lt;Name LocaleIsoCode="en"&gt;54 years&lt;/Name&gt;&lt;Name LocaleIsoCode="it"&gt;54 anni&lt;/Name&gt;&lt;/Member&gt;&lt;Member Code="Y55" HasMetadata="false" HasChild="0"&gt;&lt;Name LocaleIsoCode="en"&gt;55 years&lt;/Name&gt;&lt;Name LocaleIsoCode="it"&gt;55 anni&lt;/Name&gt;&lt;/Member&gt;&lt;Member Code="Y56" HasMetadata="false" HasChild="0"&gt;&lt;Name LocaleIsoCode="en"&gt;56 years&lt;/Name&gt;&lt;Name LocaleIsoCode="it"&gt;56 anni&lt;/Name&gt;&lt;/Member&gt;&lt;Member Code="Y57" HasMetadata="false" HasChild="0"&gt;&lt;Name LocaleIsoCode="en"&gt;57 years&lt;/Name&gt;&lt;Name LocaleIsoCode="it"&gt;57 anni&lt;/Name&gt;&lt;/Member&gt;&lt;Member Code="Y58" HasMetadata="false" HasChild="0"&gt;&lt;Name LocaleIsoCode="en"&gt;58 years&lt;/Name&gt;&lt;Name LocaleIsoCode="it"&gt;58 anni&lt;/Name&gt;&lt;/Member&gt;&lt;Member Code="Y59" HasMetadata="false" HasChild="0"&gt;&lt;Name LocaleIsoCode="en"&gt;59 years&lt;/Name&gt;&lt;Name LocaleIsoCode="it"&gt;59 anni&lt;/Name&gt;&lt;/Member&gt;&lt;Member Code="Y60" HasMetadata="false" HasChild="0"&gt;&lt;Name LocaleIsoCode="en"&gt;60 years&lt;/Name&gt;&lt;Name LocaleIsoCode="it"&gt;60 anni&lt;/Name&gt;&lt;/Member&gt;&lt;Member Code="Y61" HasMetadata="false" HasChild="0"&gt;&lt;Name LocaleIsoCode="en"&gt;61 years&lt;/Name&gt;&lt;Name LocaleIsoCode="it"&gt;61 anni&lt;/Name&gt;&lt;/Member&gt;&lt;Member Code="Y62" HasMetadata="false" HasChild="0"&gt;&lt;Name LocaleIsoCode="en"&gt;62 years&lt;/Name&gt;&lt;Name LocaleIsoCode="it"&gt;62 anni&lt;/Name&gt;&lt;/Member&gt;&lt;Member Code="Y63" HasMetadata="false" HasChild="0"&gt;&lt;Name LocaleIsoCode="en"&gt;63 years&lt;/Name&gt;&lt;Name LocaleIsoCode="it"&gt;63 anni&lt;/Name&gt;&lt;/Member&gt;&lt;Member Code="Y64" HasMetadata="false" HasChild="0"&gt;&lt;Name LocaleIsoCode="en"&gt;64 years&lt;/Name&gt;&lt;Name LocaleIsoCode="it"&gt;64 anni&lt;/Name&gt;&lt;/Member&gt;&lt;Member Code="Y65" HasMetadata="false" HasChild="0"&gt;&lt;Name LocaleIsoCode="en"&gt;65 years&lt;/Name&gt;&lt;Name LocaleIsoCode="it"&gt;65 anni&lt;/Name&gt;&lt;/Member&gt;&lt;Member Code="Y66" HasMetadata="false" HasChild="0"&gt;&lt;Name LocaleIsoCode="en"&gt;66 years&lt;/Name&gt;&lt;Name LocaleIsoCode="it"&gt;66 anni&lt;/Name&gt;&lt;/Member&gt;&lt;Member Code="Y67" HasMetadata="false" HasChild="0"&gt;&lt;Name LocaleIsoCode="en"&gt;67 years&lt;/Name&gt;&lt;Name LocaleIsoCode="it"&gt;67 anni&lt;/Name&gt;&lt;/Member&gt;&lt;Member Code="Y68" HasMetadata="false" HasChild="0"&gt;&lt;Name LocaleIsoCode="en"&gt;68 years&lt;/Name&gt;&lt;Name LocaleIsoCode="it"&gt;68 anni&lt;/Name&gt;&lt;/Member&gt;&lt;Member Code="Y69" HasMetadata="false" HasChild="0"&gt;&lt;Name LocaleIsoCode="en"&gt;69 years&lt;/Name&gt;&lt;Name LocaleIsoCode="it"&gt;69 anni&lt;/Name&gt;&lt;/Member&gt;&lt;Member Code="Y70" HasMetadata="false" HasChild="0"&gt;&lt;Name LocaleIsoCode="en"&gt;70 years&lt;/Name&gt;&lt;Name LocaleIsoCode="it"&gt;70 anni&lt;/Name&gt;&lt;/Member&gt;&lt;Member Code="Y71" HasMetadata="false" HasChild="0"&gt;&lt;Name LocaleIsoCode="en"&gt;71 years&lt;/Name&gt;&lt;Name LocaleIsoCode="it"&gt;71 anni&lt;/Name&gt;&lt;/Member&gt;&lt;Member Code="Y72" HasMetadata="false" HasChild="0"&gt;&lt;Name LocaleIsoCode="en"&gt;72 years&lt;/Name&gt;&lt;Name LocaleIsoCode="it"&gt;72 anni&lt;/Name&gt;&lt;/Member&gt;&lt;Member Code="Y73" HasMetadata="false" HasChild="0"&gt;&lt;Name LocaleIsoCode="en"&gt;73 years&lt;/Name&gt;&lt;Name LocaleIsoCode="it"&gt;73 anni&lt;/Name&gt;&lt;/Member&gt;&lt;Member Code="Y74" HasMetadata="false" HasChild="0"&gt;&lt;Name LocaleIsoCode="en"&gt;74 years&lt;/Name&gt;&lt;Name LocaleIsoCode="it"&gt;74 anni&lt;/Name&gt;&lt;/Member&gt;&lt;Member Code="Y75" HasMetadata="false" HasChild="0"&gt;&lt;Name LocaleIsoCode="en"&gt;75 years&lt;/Name&gt;&lt;Name LocaleIsoCode="it"&gt;75 anni&lt;/Name&gt;&lt;/Member&gt;&lt;Member Code="Y76" HasMetadata="false" HasChild="0"&gt;&lt;Name LocaleIsoCode="en"&gt;76 years&lt;/Name&gt;&lt;Name LocaleIsoCode="it"&gt;76 anni&lt;/Name&gt;&lt;/Member&gt;&lt;Member Code="Y77" HasMetadata="false" HasChild="0"&gt;&lt;Name LocaleIsoCode="en"&gt;77 years&lt;/Name&gt;&lt;Name LocaleIsoCode="it"&gt;77 anni&lt;/Name&gt;&lt;/Member&gt;&lt;Member Code="Y78" HasMetadata="false" HasChild="0"&gt;&lt;Name LocaleIsoCode="en"&gt;78 years&lt;/Name&gt;&lt;Name LocaleIsoCode="it"&gt;78 anni&lt;/Name&gt;&lt;/Member&gt;&lt;Member Code="Y79" HasMetadata="false" HasChild="0"&gt;&lt;Name LocaleIsoCode="en"&gt;79 years&lt;/Name&gt;&lt;Name LocaleIsoCode="it"&gt;79 anni&lt;/Name&gt;&lt;/Member&gt;&lt;Member Code="Y80" HasMetadata="false" HasChild="0"&gt;&lt;Name LocaleIsoCode="en"&gt;80 years&lt;/Name&gt;&lt;Name LocaleIsoCode="it"&gt;80 anni&lt;/Name&gt;&lt;/Member&gt;&lt;Member Code="Y81" HasMetadata="false" HasChild="0"&gt;&lt;Name LocaleIsoCode="en"&gt;81 years&lt;/Name&gt;&lt;Name LocaleIsoCode="it"&gt;81 anni&lt;/Name&gt;&lt;/Member&gt;&lt;Member Code="Y82" HasMetadata="false" HasChild="0"&gt;&lt;Name LocaleIsoCode="en"&gt;82 years&lt;/Name&gt;&lt;Name LocaleIsoCode="it"&gt;82 anni&lt;/Name&gt;&lt;/Member&gt;&lt;Member Code="Y83" HasMetadata="false" HasChild="0"&gt;&lt;Name LocaleIsoCode="en"&gt;83 years&lt;/Name&gt;&lt;Name LocaleIsoCode="it"&gt;83 anni&lt;/Name&gt;&lt;/Member&gt;&lt;Member Code="Y84" HasMetadata="false" HasChild="0"&gt;&lt;Name LocaleIsoCode="en"&gt;84 years&lt;/Name&gt;&lt;Name LocaleIsoCode="it"&gt;84 anni&lt;/Name&gt;&lt;/Member&gt;&lt;Member Code="Y85" HasMetadata="false" HasChild="0"&gt;&lt;Name LocaleIsoCode="en"&gt;85 years&lt;/Name&gt;&lt;Name LocaleIsoCode="it"&gt;85 anni&lt;/Name&gt;&lt;/Member&gt;&lt;Member Code="Y86" HasMetadata="false" HasChild="0"&gt;&lt;Name LocaleIsoCode="en"&gt;86 years&lt;/Name&gt;&lt;Name LocaleIsoCode="it"&gt;86 anni&lt;/Name&gt;&lt;/Member&gt;&lt;Member Code="Y87" HasMetadata="false" HasChild="0"&gt;&lt;Name LocaleIsoCode="en"&gt;87 years&lt;/Name&gt;&lt;Name LocaleIsoCode="it"&gt;87 anni&lt;/Name&gt;&lt;/Member&gt;&lt;Member Code="Y88" HasMetadata="false" HasChild="0"&gt;&lt;Name LocaleIsoCode="en"&gt;88 years&lt;/Name&gt;&lt;Name LocaleIsoCode="it"&gt;88 anni&lt;/Name&gt;&lt;/Member&gt;&lt;Member Code="Y89" HasMetadata="false" HasChild="0"&gt;&lt;Name LocaleIsoCode="en"&gt;89 years&lt;/Name&gt;&lt;Name LocaleIsoCode="it"&gt;89 anni&lt;/Name&gt;&lt;/Member&gt;&lt;Member Code="Y90" HasMetadata="false" HasChild="0"&gt;&lt;Name LocaleIsoCode="en"&gt;90 years&lt;/Name&gt;&lt;Name LocaleIsoCode="it"&gt;90 anni&lt;/Name&gt;&lt;/Member&gt;&lt;Member Code="Y91" HasMetadata="false" HasChild="0"&gt;&lt;Name LocaleIsoCode="en"&gt;91 years&lt;/Name&gt;&lt;Name LocaleIsoCode="it"&gt;91 anni&lt;/Name&gt;&lt;/Member&gt;&lt;Member Code="Y92" HasMetadata="false" HasChild="0"&gt;&lt;Name LocaleIsoCode="en"&gt;92 years&lt;/Name&gt;&lt;Name LocaleIsoCode="it"&gt;92 anni&lt;/Name&gt;&lt;/Member&gt;&lt;Member Code="Y93" HasMetadata="false" HasChild="0"&gt;&lt;Name LocaleIsoCode="en"&gt;93 years&lt;/Name&gt;&lt;Name LocaleIsoCode="it"&gt;93 anni&lt;/Name&gt;&lt;/Member&gt;&lt;Member Code="Y94" HasMetadata="false" HasChild="0"&gt;&lt;Name LocaleIsoCode="en"&gt;94 years&lt;/Name&gt;&lt;Name LocaleIsoCode="it"&gt;94 anni&lt;/Name&gt;&lt;/Member&gt;&lt;Member Code="Y95" HasMetadata="false" HasChild="0"&gt;&lt;Name LocaleIsoCode="en"&gt;95 years&lt;/Name&gt;&lt;Name LocaleIsoCode="it"&gt;95 anni&lt;/Name&gt;&lt;/Member&gt;&lt;Member Code="Y96" HasMetadata="false" HasChild="0"&gt;&lt;Name LocaleIsoCode="en"&gt;96 years&lt;/Name&gt;&lt;Name LocaleIsoCode="it"&gt;96 anni&lt;/Name&gt;&lt;/Member&gt;&lt;Member Code="Y97" HasMetadata="false" HasChild="0"&gt;&lt;Name LocaleIsoCode="en"&gt;97 years&lt;/Name&gt;&lt;Name LocaleIsoCode="it"&gt;97 anni&lt;/Name&gt;&lt;/Member&gt;&lt;Member Code="Y98" HasMetadata="false" HasChild="0"&gt;&lt;Name LocaleIsoCode="en"&gt;98 years&lt;/Name&gt;&lt;Name LocaleIsoCode="it"&gt;98 anni&lt;/Name&gt;&lt;/Member&gt;&lt;Member Code="Y99" HasMetadata="false" HasChild="0"&gt;&lt;Name LocaleIsoCode="en"&gt;99 years&lt;/Name&gt;&lt;Name LocaleIsoCode="it"&gt;99 anni&lt;/Name&gt;&lt;/Member&gt;&lt;Member Code="Y_GE100" HasMetadata="false" HasChild="0"&gt;&lt;Name LocaleIsoCode="en"&gt;100 years and over&lt;/Name&gt;&lt;Name LocaleIsoCode="it"&gt;100 anni e più&lt;/Name&gt;&lt;/Member&gt;&lt;Member Code="TOTAL" HasMetadata="false" HasChild="0" IsDisplayed="true"&gt;&lt;Name LocaleIsoCode="en"&gt;total&lt;/Name&gt;&lt;Name LocaleIsoCode="it"&gt;totale&lt;/Name&gt;&lt;/Member&gt;&lt;/Dimension&gt;&lt;Dimension Code="TIME" HasMetadata="false" CommonCode="TIME" Display="labels"&gt;&lt;Name LocaleIsoCode="en"&gt;Select time&lt;/Name&gt;&lt;Name LocaleIsoCode="it"&gt;Seleziona periodo&lt;/Name&gt;&lt;Member Code="2012" HasMetadata="false"&gt;&lt;Name LocaleIsoCode="en"&gt;2012&lt;/Name&gt;&lt;Name LocaleIsoCode="it"&gt;2012&lt;/Name&gt;&lt;/Member&gt;&lt;Member Code="2013" HasMetadata="false"&gt;&lt;Name LocaleIsoCode="en"&gt;2013&lt;/Name&gt;&lt;Name LocaleIsoCode="it"&gt;2013&lt;/Name&gt;&lt;/Member&gt;&lt;Member Code="2014" HasMetadata="false"&gt;&lt;Name LocaleIsoCode="en"&gt;2014&lt;/Name&gt;&lt;Name LocaleIsoCode="it"&gt;2014&lt;/Name&gt;&lt;/Member&gt;&lt;Member Code="2015" HasMetadata="false"&gt;&lt;Name LocaleIsoCode="en"&gt;2015&lt;/Name&gt;&lt;Name LocaleIsoCode="it"&gt;2015&lt;/Name&gt;&lt;/Member&gt;&lt;Member Code="2016" HasMetadata="false"&gt;&lt;Name LocaleIsoCode="en"&gt;2016&lt;/Name&gt;&lt;Name LocaleIsoCode="it"&gt;2016&lt;/Name&gt;&lt;/Member&gt;&lt;Member Code="2017" HasMetadata="false"&gt;&lt;Name LocaleIsoCode="en"&gt;2017&lt;/Name&gt;&lt;Name LocaleIsoCode="it"&gt;2017&lt;/Name&gt;&lt;/Member&gt;&lt;Member Code="2018" HasMetadata="false"&gt;&lt;Name LocaleIsoCode="en"&gt;2018&lt;/Name&gt;&lt;Name LocaleIsoCode="it"&gt;2018&lt;/Name&gt;&lt;/Member&gt;&lt;Member Code="2019" HasMetadata="false"&gt;&lt;Name LocaleIsoCode="en"&gt;2019&lt;/Name&gt;&lt;Name LocaleIsoCode="it"&gt;2019&lt;/Name&gt;&lt;/Member&gt;&lt;Member Code="2020" HasMetadata="false"&gt;&lt;Name LocaleIsoCode="en"&gt;2020&lt;/Name&gt;&lt;Name LocaleIsoCode="it"&gt;2020&lt;/Name&gt;&lt;/Member&gt;&lt;/Dimension&gt;&lt;WBOSInformations&gt;&lt;TimeDimension WebTreeWasUsed="false"&gt;&lt;StartCodes Annual="2012" /&gt;&lt;EndCodes Annual="2020" /&gt;&lt;/TimeDimension&gt;&lt;/WBOSInformations&gt;&lt;Tabulation Axis="horizontal"&gt;&lt;Dimension Code="TIME" /&gt;&lt;/Tabulation&gt;&lt;Tabulation Axis="vertical"&gt;&lt;Dimension Code="ITTER107" /&gt;&lt;/Tabulation&gt;&lt;Tabulation Axis="page"&gt;&lt;Dimension Code="TIPO_DATO15" /&gt;&lt;Dimension Code="SEXISTAT1" /&gt;&lt;Dimension Code="ETA1" /&gt;&lt;/Tabulation&gt;&lt;Formatting&gt;&lt;Labels LocaleIsoCode="it" /&gt;&lt;Power&gt;0&lt;/Power&gt;&lt;Decimals&gt;-1&lt;/Decimals&gt;&lt;SkipEmptyLines&gt;true&lt;/SkipEmptyLines&gt;&lt;SkipEmptyCols&gt;true&lt;/SkipEmptyCols&gt;&lt;SkipLineHierarchy&gt;true&lt;/SkipLineHierarchy&gt;&lt;SkipColHierarchy&gt;true&lt;/SkipColHierarchy&gt;&lt;Page&gt;1&lt;/Page&gt;&lt;/Formatting&gt;&lt;/DataTable&gt;&lt;Format&gt;&lt;ShowEmptyAxes&gt;true&lt;/ShowEmptyAxes&gt;&lt;Page&gt;1&lt;/Page&gt;&lt;EnableSort&gt;true&lt;/EnableSort&gt;&lt;IncludeFlagColumn&gt;false&lt;/IncludeFlagColumn&gt;&lt;IncludeTimeSeriesId&gt;false&lt;/IncludeTimeSeriesId&gt;&lt;DoBarChart&gt;false&lt;/DoBarChart&gt;&lt;FreezePanes&gt;true&lt;/FreezePanes&gt;&lt;MaxBarChartLen&gt;65&lt;/MaxBarChartLen&gt;&lt;/Format&gt;&lt;Query&gt;&lt;AbsoluteUri&gt;http://dati.istat.it//View.aspx?QueryId=19103&amp;amp;QueryType=Public&amp;amp;Lang=it&lt;/AbsoluteUri&gt;&lt;/Query&gt;&lt;/WebTableParameter&gt;</t>
  </si>
  <si>
    <t>Dataset:Stranieri residenti al 1° gennaio</t>
  </si>
  <si>
    <t>popolazione al 1º gennaio</t>
  </si>
  <si>
    <t>Tab. 3.5: Stranieri residenti al 1° gennaio. Anni 2015-2022</t>
  </si>
  <si>
    <t>Stranieri</t>
  </si>
  <si>
    <t>Grafico 3.26: Stranieri residenti in Abruzzo per cittadinanza - Distribuzione percentuale. Anno 2021</t>
  </si>
  <si>
    <t>%</t>
  </si>
  <si>
    <t>Romania</t>
  </si>
  <si>
    <t xml:space="preserve">  Romania</t>
  </si>
  <si>
    <t>Albania</t>
  </si>
  <si>
    <t xml:space="preserve">  Albania</t>
  </si>
  <si>
    <t>Marocco</t>
  </si>
  <si>
    <t xml:space="preserve">  Marocco</t>
  </si>
  <si>
    <t>Cina</t>
  </si>
  <si>
    <t xml:space="preserve">  Cina</t>
  </si>
  <si>
    <t>Ucraina</t>
  </si>
  <si>
    <t xml:space="preserve">  Ucraina</t>
  </si>
  <si>
    <t>Macedonia</t>
  </si>
  <si>
    <t xml:space="preserve">  Macedonia</t>
  </si>
  <si>
    <t>Senegal</t>
  </si>
  <si>
    <t xml:space="preserve">  Senegal</t>
  </si>
  <si>
    <t>Polonia</t>
  </si>
  <si>
    <t xml:space="preserve">  Polonia</t>
  </si>
  <si>
    <t>Nigeria</t>
  </si>
  <si>
    <t xml:space="preserve">  Nigeria</t>
  </si>
  <si>
    <t>Altri Paesi</t>
  </si>
  <si>
    <t xml:space="preserve">  Pakistan</t>
  </si>
  <si>
    <t xml:space="preserve">  Bangladesh</t>
  </si>
  <si>
    <t xml:space="preserve">  Kosovo</t>
  </si>
  <si>
    <t xml:space="preserve">  Regno unito</t>
  </si>
  <si>
    <t xml:space="preserve">  Bulgaria</t>
  </si>
  <si>
    <t xml:space="preserve">  Venezuela</t>
  </si>
  <si>
    <t xml:space="preserve">  India</t>
  </si>
  <si>
    <t xml:space="preserve">  Brasile</t>
  </si>
  <si>
    <t xml:space="preserve">  Russia</t>
  </si>
  <si>
    <t xml:space="preserve">  Tunisia</t>
  </si>
  <si>
    <t xml:space="preserve">  Filippine</t>
  </si>
  <si>
    <t xml:space="preserve">  Dominicana, Repubblica</t>
  </si>
  <si>
    <t xml:space="preserve">  Cuba</t>
  </si>
  <si>
    <t xml:space="preserve">  Moldova</t>
  </si>
  <si>
    <t xml:space="preserve">  Spagna</t>
  </si>
  <si>
    <t xml:space="preserve">  Germania</t>
  </si>
  <si>
    <t xml:space="preserve">  Francia</t>
  </si>
  <si>
    <t xml:space="preserve">  Egitto</t>
  </si>
  <si>
    <t xml:space="preserve">  Lituania</t>
  </si>
  <si>
    <t xml:space="preserve">  Mali</t>
  </si>
  <si>
    <t xml:space="preserve">  Afghanistan</t>
  </si>
  <si>
    <t xml:space="preserve">  Gambia</t>
  </si>
  <si>
    <t xml:space="preserve">  Colombia</t>
  </si>
  <si>
    <t xml:space="preserve">  Argentina</t>
  </si>
  <si>
    <t xml:space="preserve">  Perù</t>
  </si>
  <si>
    <t xml:space="preserve">  Stati Uniti</t>
  </si>
  <si>
    <t xml:space="preserve">  Costa d'Avorio</t>
  </si>
  <si>
    <t xml:space="preserve">  Slovacchia</t>
  </si>
  <si>
    <t xml:space="preserve">  Algeria</t>
  </si>
  <si>
    <t xml:space="preserve">  Bielorussia</t>
  </si>
  <si>
    <t xml:space="preserve">  Ghana</t>
  </si>
  <si>
    <t xml:space="preserve">  Serbia, Repubblica di</t>
  </si>
  <si>
    <t xml:space="preserve">  Belgio</t>
  </si>
  <si>
    <t xml:space="preserve">  Grecia</t>
  </si>
  <si>
    <t xml:space="preserve">  Iran, Repubblica islamica dell'</t>
  </si>
  <si>
    <t xml:space="preserve">  Guinea</t>
  </si>
  <si>
    <t xml:space="preserve">  Turchia</t>
  </si>
  <si>
    <t xml:space="preserve">  Ceca, Repubblica</t>
  </si>
  <si>
    <t xml:space="preserve">  Paesi Bassi</t>
  </si>
  <si>
    <t xml:space="preserve">  Sri Lanka (ex Ceylon)</t>
  </si>
  <si>
    <t xml:space="preserve">  Georgia</t>
  </si>
  <si>
    <t xml:space="preserve">  Ungheria</t>
  </si>
  <si>
    <t xml:space="preserve">  Portogallo</t>
  </si>
  <si>
    <t xml:space="preserve">  Somalia</t>
  </si>
  <si>
    <t xml:space="preserve">  Eritrea</t>
  </si>
  <si>
    <t xml:space="preserve">  Svizzera</t>
  </si>
  <si>
    <t xml:space="preserve">  Croazia</t>
  </si>
  <si>
    <t xml:space="preserve">  Ecuador</t>
  </si>
  <si>
    <t xml:space="preserve">  Lettonia</t>
  </si>
  <si>
    <t xml:space="preserve">  Iraq</t>
  </si>
  <si>
    <t xml:space="preserve">  Camerun</t>
  </si>
  <si>
    <t xml:space="preserve">  Bosnia-Erzegovina</t>
  </si>
  <si>
    <t xml:space="preserve">  Giappone</t>
  </si>
  <si>
    <t xml:space="preserve">  Thailandia</t>
  </si>
  <si>
    <t xml:space="preserve">  Canada</t>
  </si>
  <si>
    <t xml:space="preserve">  Israele</t>
  </si>
  <si>
    <t xml:space="preserve">  Etiopia</t>
  </si>
  <si>
    <t xml:space="preserve">  Messico</t>
  </si>
  <si>
    <t xml:space="preserve">  Indonesia</t>
  </si>
  <si>
    <t xml:space="preserve">  Austria</t>
  </si>
  <si>
    <t xml:space="preserve">  Uzbekistan</t>
  </si>
  <si>
    <t xml:space="preserve">  Irlanda</t>
  </si>
  <si>
    <t xml:space="preserve">  Burkina Faso (ex Alto Volta)</t>
  </si>
  <si>
    <t>Oceania</t>
  </si>
  <si>
    <t xml:space="preserve">  Niger</t>
  </si>
  <si>
    <t xml:space="preserve">  Kirghizistan</t>
  </si>
  <si>
    <t xml:space="preserve">  Congo, Repubblica democratica del (ex Zaire)</t>
  </si>
  <si>
    <t xml:space="preserve">  Libia</t>
  </si>
  <si>
    <t xml:space="preserve">  Congo (Repubblica del)</t>
  </si>
  <si>
    <t xml:space="preserve">  Kazakhstan</t>
  </si>
  <si>
    <t xml:space="preserve">  Libano</t>
  </si>
  <si>
    <t xml:space="preserve">  Siria</t>
  </si>
  <si>
    <t xml:space="preserve">  Svezia</t>
  </si>
  <si>
    <t xml:space="preserve">  Cile</t>
  </si>
  <si>
    <t xml:space="preserve">  Bolivia</t>
  </si>
  <si>
    <t xml:space="preserve">  Australia</t>
  </si>
  <si>
    <t xml:space="preserve">  Capo Verde</t>
  </si>
  <si>
    <t xml:space="preserve">  Danimarca</t>
  </si>
  <si>
    <t xml:space="preserve">  Estonia</t>
  </si>
  <si>
    <t xml:space="preserve">  Guinea-Bissau</t>
  </si>
  <si>
    <t xml:space="preserve">  Territori dell'Autonomia Palestinese</t>
  </si>
  <si>
    <t xml:space="preserve">  Togo</t>
  </si>
  <si>
    <t xml:space="preserve">  Kenya</t>
  </si>
  <si>
    <t xml:space="preserve">  Burundi</t>
  </si>
  <si>
    <t xml:space="preserve">  Sierra Leone</t>
  </si>
  <si>
    <t xml:space="preserve">  Madagascar</t>
  </si>
  <si>
    <t xml:space="preserve">  Finlandia</t>
  </si>
  <si>
    <t xml:space="preserve">  Angola</t>
  </si>
  <si>
    <t xml:space="preserve">  Sud Africa</t>
  </si>
  <si>
    <t xml:space="preserve">  Honduras</t>
  </si>
  <si>
    <t xml:space="preserve">  Paraguay</t>
  </si>
  <si>
    <t xml:space="preserve">  Ruanda</t>
  </si>
  <si>
    <t xml:space="preserve">  Uruguay</t>
  </si>
  <si>
    <t xml:space="preserve">  Giordania</t>
  </si>
  <si>
    <t xml:space="preserve">  Slovenia</t>
  </si>
  <si>
    <t xml:space="preserve">  Armenia</t>
  </si>
  <si>
    <t xml:space="preserve">  Malaysia</t>
  </si>
  <si>
    <t xml:space="preserve">  Vietnam</t>
  </si>
  <si>
    <t xml:space="preserve">  Corea, Repubblica Popolare Democratica (Corea del Nord)</t>
  </si>
  <si>
    <t xml:space="preserve">  Montenegro</t>
  </si>
  <si>
    <t xml:space="preserve">  Benin (ex Dahomey)</t>
  </si>
  <si>
    <t xml:space="preserve">  Tanzania</t>
  </si>
  <si>
    <t xml:space="preserve">  Dominica</t>
  </si>
  <si>
    <t xml:space="preserve">  Panama</t>
  </si>
  <si>
    <t xml:space="preserve">  Liberia</t>
  </si>
  <si>
    <t xml:space="preserve">  Uganda</t>
  </si>
  <si>
    <t xml:space="preserve">  Corea del sud</t>
  </si>
  <si>
    <t xml:space="preserve">  Yemen</t>
  </si>
  <si>
    <t xml:space="preserve">  Nicaragua</t>
  </si>
  <si>
    <t xml:space="preserve">  Norvegia</t>
  </si>
  <si>
    <t xml:space="preserve">  San Marino</t>
  </si>
  <si>
    <t xml:space="preserve">  El Salvador</t>
  </si>
  <si>
    <t xml:space="preserve">  Nuova Zelanda</t>
  </si>
  <si>
    <t xml:space="preserve">  Gabon</t>
  </si>
  <si>
    <t xml:space="preserve">  Mauritania</t>
  </si>
  <si>
    <t>Apolide</t>
  </si>
  <si>
    <t xml:space="preserve">  Cipro</t>
  </si>
  <si>
    <t xml:space="preserve">  Sudan</t>
  </si>
  <si>
    <t xml:space="preserve">  Guatemala</t>
  </si>
  <si>
    <t xml:space="preserve">  Lussemburgo</t>
  </si>
  <si>
    <t xml:space="preserve">  Mozambico</t>
  </si>
  <si>
    <t xml:space="preserve">  Bahrain</t>
  </si>
  <si>
    <t xml:space="preserve">  Timor-Leste</t>
  </si>
  <si>
    <t xml:space="preserve">  Costa Rica</t>
  </si>
  <si>
    <t xml:space="preserve">  Malta</t>
  </si>
  <si>
    <t xml:space="preserve">  Mauritius</t>
  </si>
  <si>
    <t xml:space="preserve">  Azerbaigian</t>
  </si>
  <si>
    <t xml:space="preserve">  Monaco</t>
  </si>
  <si>
    <t xml:space="preserve">  Ciad</t>
  </si>
  <si>
    <t xml:space="preserve">  Haiti</t>
  </si>
  <si>
    <t xml:space="preserve">  Islanda</t>
  </si>
  <si>
    <t xml:space="preserve">  Nepal</t>
  </si>
  <si>
    <t xml:space="preserve">  Taiwan (ex Formosa)</t>
  </si>
  <si>
    <t xml:space="preserve">  Trinidad e Tobago</t>
  </si>
  <si>
    <t xml:space="preserve">  Papua Nuova Guinea</t>
  </si>
  <si>
    <t xml:space="preserve">  Samoa</t>
  </si>
  <si>
    <t xml:space="preserve">  Seychelles</t>
  </si>
  <si>
    <t xml:space="preserve">  Zambia</t>
  </si>
  <si>
    <t xml:space="preserve">  Arabia Saudita</t>
  </si>
  <si>
    <t xml:space="preserve">  Cambogia</t>
  </si>
  <si>
    <t xml:space="preserve">  Kuwait</t>
  </si>
  <si>
    <t xml:space="preserve">  Laos</t>
  </si>
  <si>
    <t xml:space="preserve">  Myanmar (Ex Birmania)</t>
  </si>
  <si>
    <t xml:space="preserve">  Oman</t>
  </si>
  <si>
    <t xml:space="preserve">  Singapore</t>
  </si>
  <si>
    <t xml:space="preserve">  Botswana</t>
  </si>
  <si>
    <t xml:space="preserve">  Centrafricana, Repubblica</t>
  </si>
  <si>
    <t xml:space="preserve">  Gibuti</t>
  </si>
  <si>
    <t xml:space="preserve">  Guinea equatoriale</t>
  </si>
  <si>
    <t xml:space="preserve">  Bhutan</t>
  </si>
  <si>
    <t xml:space="preserve">  Emirati Arabi Uniti</t>
  </si>
  <si>
    <t xml:space="preserve">  Mongolia</t>
  </si>
  <si>
    <t xml:space="preserve">  Belize</t>
  </si>
  <si>
    <t xml:space="preserve">  Giamaica</t>
  </si>
  <si>
    <t xml:space="preserve">  Guyana</t>
  </si>
  <si>
    <t xml:space="preserve">  Tuvalu</t>
  </si>
  <si>
    <t xml:space="preserve">  Vanuatu</t>
  </si>
  <si>
    <t>Dati estratti il 16 nov 2022 14:39 UTC (GMT) da I.Stat</t>
  </si>
  <si>
    <t xml:space="preserve">stranieri </t>
  </si>
  <si>
    <t>Popolazione straniera residente al 1° Gennaio 2022 per età, sesso e stato civile</t>
  </si>
  <si>
    <t>Grafico 3.27: Popolazione straniera residente in Abruzzo per età e sesso al 1 gennaio 2022</t>
  </si>
  <si>
    <t>Atenei</t>
  </si>
  <si>
    <t>2018/19</t>
  </si>
  <si>
    <t>2019/20</t>
  </si>
  <si>
    <t>2020/21</t>
  </si>
  <si>
    <t>Iscritti</t>
  </si>
  <si>
    <t>Immatricolati</t>
  </si>
  <si>
    <t>Chieti e Pescara - Università degli studi Gabriele D'Annunzio</t>
  </si>
  <si>
    <t>L'Aquila - Università degli studi</t>
  </si>
  <si>
    <t>Teramo - Università degli studi</t>
  </si>
  <si>
    <t>Torrevecchia Teatina (CH) - Università telematica "Leonardo da Vinci"</t>
  </si>
  <si>
    <t>2016/2017</t>
  </si>
  <si>
    <t>2017/2018</t>
  </si>
  <si>
    <t>2018/2019</t>
  </si>
  <si>
    <t>2019/2020</t>
  </si>
  <si>
    <t>2020/2021</t>
  </si>
  <si>
    <t>Tabella 3.6: Iscritti e immatricolati negli atenei abruzzesi. Anni accademici 2018/19 - 2021/22</t>
  </si>
  <si>
    <t>2021/22</t>
  </si>
  <si>
    <t>Grafico 3.28: Iscritti in atenei abruzzesi. Anni accademici 2016/17- 2021/22</t>
  </si>
  <si>
    <t>2021/2022</t>
  </si>
  <si>
    <t xml:space="preserve">Totale </t>
  </si>
  <si>
    <t>Grafico 3.29: Immatricolati in atenei abruzzesi. Anni accademici 2016/17- 2021/22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</si>
</sst>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46" x14ac:knownFonts="1">
    <font>
      <sz val="11"/>
      <color theme="1"/>
      <name val="Calibri"/>
      <family val="2"/>
      <scheme val="minor"/>
    </font>
    <font>
      <b/>
      <sz val="11"/>
      <color theme="1"/>
      <name val="Calibri"/>
      <family val="2"/>
      <scheme val="minor"/>
    </font>
    <font>
      <sz val="10"/>
      <name val="Arial"/>
      <family val="2"/>
    </font>
    <font>
      <sz val="10"/>
      <color rgb="FFFF0000"/>
      <name val="Arial"/>
      <family val="2"/>
    </font>
    <font>
      <b/>
      <sz val="8"/>
      <name val="Calibri"/>
      <family val="2"/>
      <scheme val="minor"/>
    </font>
    <font>
      <b/>
      <sz val="8"/>
      <color theme="0" tint="-0.34998626667073579"/>
      <name val="Calibri"/>
      <family val="2"/>
      <scheme val="minor"/>
    </font>
    <font>
      <sz val="8"/>
      <name val="Calibri"/>
      <family val="2"/>
      <scheme val="minor"/>
    </font>
    <font>
      <sz val="8"/>
      <color theme="0" tint="-0.34998626667073579"/>
      <name val="Calibri"/>
      <family val="2"/>
      <scheme val="minor"/>
    </font>
    <font>
      <sz val="8"/>
      <color theme="1"/>
      <name val="Calibri"/>
      <family val="2"/>
      <scheme val="minor"/>
    </font>
    <font>
      <b/>
      <sz val="8"/>
      <color theme="1"/>
      <name val="Calibri"/>
      <family val="2"/>
      <scheme val="minor"/>
    </font>
    <font>
      <sz val="11"/>
      <name val="Calibri"/>
      <family val="2"/>
      <scheme val="minor"/>
    </font>
    <font>
      <i/>
      <sz val="11"/>
      <color theme="3"/>
      <name val="Calibri"/>
      <family val="2"/>
      <scheme val="minor"/>
    </font>
    <font>
      <b/>
      <i/>
      <sz val="11"/>
      <color theme="3"/>
      <name val="Calibri"/>
      <family val="2"/>
      <scheme val="minor"/>
    </font>
    <font>
      <b/>
      <sz val="14"/>
      <color theme="1"/>
      <name val="Calibri"/>
      <family val="2"/>
      <scheme val="minor"/>
    </font>
    <font>
      <sz val="11"/>
      <color rgb="FF0070C0"/>
      <name val="Calibri"/>
      <family val="2"/>
      <scheme val="minor"/>
    </font>
    <font>
      <b/>
      <sz val="10"/>
      <name val="Calibri"/>
      <family val="2"/>
      <scheme val="minor"/>
    </font>
    <font>
      <sz val="8"/>
      <name val="Times New Roman"/>
      <family val="1"/>
    </font>
    <font>
      <sz val="8"/>
      <name val="Arial"/>
      <family val="2"/>
    </font>
    <font>
      <sz val="10"/>
      <name val="Calibri"/>
      <family val="2"/>
      <scheme val="minor"/>
    </font>
    <font>
      <sz val="11"/>
      <color theme="0" tint="-0.499984740745262"/>
      <name val="Calibri"/>
      <family val="2"/>
      <scheme val="minor"/>
    </font>
    <font>
      <b/>
      <sz val="10"/>
      <color rgb="FF000000"/>
      <name val="Calibri"/>
      <family val="2"/>
      <scheme val="minor"/>
    </font>
    <font>
      <b/>
      <sz val="11"/>
      <color theme="0" tint="-0.499984740745262"/>
      <name val="Calibri"/>
      <family val="2"/>
      <scheme val="minor"/>
    </font>
    <font>
      <sz val="8"/>
      <color rgb="FF000000"/>
      <name val="Verdana"/>
      <family val="2"/>
    </font>
    <font>
      <sz val="14"/>
      <color theme="1"/>
      <name val="Arial"/>
      <family val="2"/>
    </font>
    <font>
      <sz val="10"/>
      <color rgb="FF000000"/>
      <name val="Calibri"/>
      <family val="2"/>
      <scheme val="minor"/>
    </font>
    <font>
      <b/>
      <sz val="10"/>
      <color theme="1"/>
      <name val="Calibri"/>
      <family val="2"/>
      <scheme val="minor"/>
    </font>
    <font>
      <sz val="10"/>
      <color theme="1"/>
      <name val="Calibri"/>
      <family val="2"/>
      <scheme val="minor"/>
    </font>
    <font>
      <sz val="9"/>
      <color theme="1"/>
      <name val="Calibri"/>
      <family val="2"/>
      <scheme val="minor"/>
    </font>
    <font>
      <b/>
      <sz val="8"/>
      <color indexed="9"/>
      <name val="Verdana"/>
      <family val="2"/>
    </font>
    <font>
      <sz val="8"/>
      <color indexed="9"/>
      <name val="Verdana"/>
      <family val="2"/>
    </font>
    <font>
      <sz val="8"/>
      <name val="Verdana"/>
      <family val="2"/>
    </font>
    <font>
      <b/>
      <sz val="9"/>
      <color indexed="10"/>
      <name val="Courier New"/>
      <family val="3"/>
    </font>
    <font>
      <sz val="8"/>
      <color theme="9" tint="-0.499984740745262"/>
      <name val="Arial"/>
      <family val="2"/>
    </font>
    <font>
      <sz val="10"/>
      <color theme="9" tint="-0.499984740745262"/>
      <name val="Arial"/>
      <family val="2"/>
    </font>
    <font>
      <b/>
      <sz val="8"/>
      <name val="Verdana"/>
      <family val="2"/>
    </font>
    <font>
      <b/>
      <sz val="8"/>
      <name val="Arial"/>
      <family val="2"/>
    </font>
    <font>
      <b/>
      <sz val="10"/>
      <name val="Arial"/>
      <family val="2"/>
    </font>
    <font>
      <b/>
      <sz val="11"/>
      <color theme="0" tint="-0.34998626667073579"/>
      <name val="Calibri"/>
      <family val="2"/>
      <scheme val="minor"/>
    </font>
    <font>
      <sz val="8"/>
      <color rgb="FFC00000"/>
      <name val="Calibri"/>
      <family val="2"/>
      <scheme val="minor"/>
    </font>
    <font>
      <sz val="11"/>
      <color rgb="FFFF0000"/>
      <name val="Calibri"/>
      <family val="2"/>
      <scheme val="minor"/>
    </font>
    <font>
      <b/>
      <u/>
      <sz val="9"/>
      <color indexed="18"/>
      <name val="Verdana"/>
      <family val="2"/>
    </font>
    <font>
      <u/>
      <sz val="8"/>
      <name val="Verdana"/>
      <family val="2"/>
    </font>
    <font>
      <sz val="9"/>
      <color indexed="81"/>
      <name val="Tahoma"/>
      <family val="2"/>
    </font>
    <font>
      <b/>
      <sz val="11"/>
      <name val="Calibri"/>
      <family val="2"/>
      <scheme val="minor"/>
    </font>
    <font>
      <sz val="11"/>
      <color theme="9" tint="-0.249977111117893"/>
      <name val="Calibri"/>
      <family val="2"/>
      <scheme val="minor"/>
    </font>
    <font>
      <sz val="14"/>
      <color theme="1"/>
      <name val="Calibri"/>
      <family val="2"/>
      <scheme val="minor"/>
    </font>
  </fonts>
  <fills count="14">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00A1E3"/>
        <bgColor indexed="64"/>
      </patternFill>
    </fill>
    <fill>
      <patternFill patternType="solid">
        <fgColor rgb="FF00B0F0"/>
        <bgColor indexed="64"/>
      </patternFill>
    </fill>
    <fill>
      <patternFill patternType="solid">
        <fgColor rgb="FFC4D8ED"/>
        <bgColor indexed="64"/>
      </patternFill>
    </fill>
    <fill>
      <patternFill patternType="mediumGray">
        <fgColor rgb="FFC0C0C0"/>
        <bgColor rgb="FFFFFFFF"/>
      </patternFill>
    </fill>
    <fill>
      <patternFill patternType="solid">
        <fgColor theme="5" tint="0.39997558519241921"/>
        <bgColor indexed="64"/>
      </patternFill>
    </fill>
    <fill>
      <patternFill patternType="solid">
        <fgColor theme="7" tint="0.39997558519241921"/>
        <bgColor indexed="64"/>
      </patternFill>
    </fill>
    <fill>
      <patternFill patternType="solid">
        <fgColor rgb="FF2973BD"/>
        <bgColor indexed="64"/>
      </patternFill>
    </fill>
    <fill>
      <patternFill patternType="solid">
        <fgColor rgb="FFF0F8FF"/>
        <bgColor indexed="64"/>
      </patternFill>
    </fill>
  </fills>
  <borders count="42">
    <border>
      <left/>
      <right/>
      <top/>
      <bottom/>
      <diagonal/>
    </border>
    <border>
      <left/>
      <right style="thin">
        <color indexed="64"/>
      </right>
      <top/>
      <bottom style="medium">
        <color indexed="64"/>
      </bottom>
      <diagonal/>
    </border>
    <border>
      <left/>
      <right/>
      <top/>
      <bottom style="medium">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rgb="FFC0C0C0"/>
      </left>
      <right style="thin">
        <color rgb="FFC0C0C0"/>
      </right>
      <top style="thin">
        <color rgb="FFC0C0C0"/>
      </top>
      <bottom style="thin">
        <color rgb="FFC0C0C0"/>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
      <left/>
      <right/>
      <top style="thin">
        <color rgb="FFC0C0C0"/>
      </top>
      <bottom/>
      <diagonal/>
    </border>
    <border>
      <left/>
      <right style="thin">
        <color rgb="FFC0C0C0"/>
      </right>
      <top style="thin">
        <color rgb="FFC0C0C0"/>
      </top>
      <bottom/>
      <diagonal/>
    </border>
    <border>
      <left style="medium">
        <color indexed="64"/>
      </left>
      <right style="thin">
        <color rgb="FFC0C0C0"/>
      </right>
      <top style="medium">
        <color indexed="64"/>
      </top>
      <bottom/>
      <diagonal/>
    </border>
    <border>
      <left style="thin">
        <color rgb="FFC0C0C0"/>
      </left>
      <right style="thin">
        <color rgb="FFC0C0C0"/>
      </right>
      <top style="thin">
        <color rgb="FFC0C0C0"/>
      </top>
      <bottom style="medium">
        <color indexed="64"/>
      </bottom>
      <diagonal/>
    </border>
    <border>
      <left style="medium">
        <color indexed="64"/>
      </left>
      <right style="thin">
        <color rgb="FFC0C0C0"/>
      </right>
      <top/>
      <bottom/>
      <diagonal/>
    </border>
    <border>
      <left style="thin">
        <color rgb="FFC0C0C0"/>
      </left>
      <right/>
      <top/>
      <bottom style="medium">
        <color indexed="64"/>
      </bottom>
      <diagonal/>
    </border>
    <border>
      <left style="thin">
        <color rgb="FFC0C0C0"/>
      </left>
      <right style="thin">
        <color rgb="FFC0C0C0"/>
      </right>
      <top/>
      <bottom/>
      <diagonal/>
    </border>
    <border>
      <left style="thin">
        <color rgb="FFC0C0C0"/>
      </left>
      <right style="thin">
        <color rgb="FFC0C0C0"/>
      </right>
      <top style="thin">
        <color rgb="FFC0C0C0"/>
      </top>
      <bottom/>
      <diagonal/>
    </border>
    <border>
      <left style="thin">
        <color rgb="FFC0C0C0"/>
      </left>
      <right style="thin">
        <color rgb="FFC0C0C0"/>
      </right>
      <top/>
      <bottom style="medium">
        <color indexed="64"/>
      </bottom>
      <diagonal/>
    </border>
    <border>
      <left style="medium">
        <color indexed="64"/>
      </left>
      <right style="thin">
        <color rgb="FFC0C0C0"/>
      </right>
      <top/>
      <bottom style="medium">
        <color indexed="64"/>
      </bottom>
      <diagonal/>
    </border>
    <border>
      <left style="thin">
        <color rgb="FFC0C0C0"/>
      </left>
      <right style="thin">
        <color rgb="FFC0C0C0"/>
      </right>
      <top style="thin">
        <color rgb="FFC0C0C0"/>
      </top>
      <bottom style="thin">
        <color indexed="64"/>
      </bottom>
      <diagonal/>
    </border>
    <border>
      <left style="thin">
        <color rgb="FFC0C0C0"/>
      </left>
      <right style="thin">
        <color rgb="FFC0C0C0"/>
      </right>
      <top/>
      <bottom style="thin">
        <color rgb="FFC0C0C0"/>
      </bottom>
      <diagonal/>
    </border>
    <border>
      <left style="thin">
        <color rgb="FFC0C0C0"/>
      </left>
      <right style="thin">
        <color rgb="FFC0C0C0"/>
      </right>
      <top style="medium">
        <color indexed="64"/>
      </top>
      <bottom style="medium">
        <color indexed="64"/>
      </bottom>
      <diagonal/>
    </border>
    <border>
      <left style="thin">
        <color rgb="FFC0C0C0"/>
      </left>
      <right style="thin">
        <color rgb="FFC0C0C0"/>
      </right>
      <top style="thin">
        <color rgb="FFC0C0C0"/>
      </top>
      <bottom style="double">
        <color indexed="64"/>
      </bottom>
      <diagonal/>
    </border>
    <border>
      <left style="thin">
        <color rgb="FFC0C0C0"/>
      </left>
      <right style="thin">
        <color rgb="FFC0C0C0"/>
      </right>
      <top style="double">
        <color indexed="64"/>
      </top>
      <bottom style="double">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bottom/>
      <diagonal/>
    </border>
    <border>
      <left/>
      <right/>
      <top/>
      <bottom style="thin">
        <color rgb="FFC0C0C0"/>
      </bottom>
      <diagonal/>
    </border>
    <border>
      <left style="thin">
        <color rgb="FFC0C0C0"/>
      </left>
      <right style="thin">
        <color indexed="64"/>
      </right>
      <top style="thin">
        <color rgb="FFC0C0C0"/>
      </top>
      <bottom style="medium">
        <color indexed="64"/>
      </bottom>
      <diagonal/>
    </border>
    <border>
      <left style="thin">
        <color rgb="FFC0C0C0"/>
      </left>
      <right style="thin">
        <color indexed="64"/>
      </right>
      <top/>
      <bottom style="thin">
        <color rgb="FFC0C0C0"/>
      </bottom>
      <diagonal/>
    </border>
    <border>
      <left style="thin">
        <color rgb="FFC0C0C0"/>
      </left>
      <right style="thin">
        <color indexed="64"/>
      </right>
      <top style="thin">
        <color rgb="FFC0C0C0"/>
      </top>
      <bottom style="thin">
        <color rgb="FFC0C0C0"/>
      </bottom>
      <diagonal/>
    </border>
    <border>
      <left style="thin">
        <color rgb="FFC0C0C0"/>
      </left>
      <right/>
      <top/>
      <bottom/>
      <diagonal/>
    </border>
    <border>
      <left style="thin">
        <color rgb="FFC0C0C0"/>
      </left>
      <right/>
      <top/>
      <bottom style="thin">
        <color rgb="FFC0C0C0"/>
      </bottom>
      <diagonal/>
    </border>
    <border>
      <left/>
      <right/>
      <top style="thin">
        <color indexed="64"/>
      </top>
      <bottom style="medium">
        <color indexed="64"/>
      </bottom>
      <diagonal/>
    </border>
  </borders>
  <cellStyleXfs count="7">
    <xf numFmtId="0" fontId="0" fillId="0" borderId="0"/>
    <xf numFmtId="0" fontId="2" fillId="0" borderId="0"/>
    <xf numFmtId="0" fontId="2" fillId="0" borderId="0"/>
    <xf numFmtId="0" fontId="2" fillId="0" borderId="0"/>
    <xf numFmtId="0" fontId="2" fillId="0" borderId="0"/>
    <xf numFmtId="0" fontId="2" fillId="0" borderId="0"/>
    <xf numFmtId="0" fontId="2" fillId="0" borderId="0"/>
  </cellStyleXfs>
  <cellXfs count="298">
    <xf numFmtId="0" fontId="0" fillId="0" borderId="0" xfId="0"/>
    <xf numFmtId="0" fontId="0" fillId="2" borderId="0" xfId="0" applyFill="1"/>
    <xf numFmtId="0" fontId="0" fillId="3" borderId="0" xfId="0" applyFill="1"/>
    <xf numFmtId="0" fontId="1" fillId="0" borderId="0" xfId="0" applyFont="1"/>
    <xf numFmtId="0" fontId="4" fillId="0" borderId="1" xfId="1" applyFont="1" applyFill="1" applyBorder="1" applyAlignment="1">
      <alignment vertical="center" wrapText="1"/>
    </xf>
    <xf numFmtId="0" fontId="5" fillId="2" borderId="2" xfId="1" applyFont="1" applyFill="1" applyBorder="1" applyAlignment="1">
      <alignment horizontal="right" vertical="center" wrapText="1"/>
    </xf>
    <xf numFmtId="0" fontId="4" fillId="2" borderId="2" xfId="1" applyFont="1" applyFill="1" applyBorder="1" applyAlignment="1">
      <alignment horizontal="right" vertical="center" wrapText="1"/>
    </xf>
    <xf numFmtId="0" fontId="4" fillId="0" borderId="2" xfId="1" applyFont="1" applyFill="1" applyBorder="1" applyAlignment="1">
      <alignment horizontal="right" vertical="center" wrapText="1"/>
    </xf>
    <xf numFmtId="0" fontId="4" fillId="0" borderId="3" xfId="1" applyFont="1" applyFill="1" applyBorder="1" applyAlignment="1">
      <alignment vertical="center" wrapText="1"/>
    </xf>
    <xf numFmtId="3" fontId="5" fillId="2" borderId="0" xfId="1" applyNumberFormat="1" applyFont="1" applyFill="1" applyBorder="1" applyAlignment="1">
      <alignment horizontal="right" vertical="center"/>
    </xf>
    <xf numFmtId="3" fontId="4" fillId="2" borderId="0" xfId="1" applyNumberFormat="1" applyFont="1" applyFill="1" applyBorder="1" applyAlignment="1">
      <alignment horizontal="right" vertical="center"/>
    </xf>
    <xf numFmtId="3" fontId="4" fillId="0" borderId="0" xfId="1" applyNumberFormat="1" applyFont="1" applyFill="1" applyBorder="1" applyAlignment="1">
      <alignment horizontal="right" vertical="center"/>
    </xf>
    <xf numFmtId="2" fontId="0" fillId="0" borderId="0" xfId="0" applyNumberFormat="1"/>
    <xf numFmtId="0" fontId="6" fillId="0" borderId="3" xfId="1" applyFont="1" applyFill="1" applyBorder="1" applyAlignment="1">
      <alignment vertical="center" wrapText="1"/>
    </xf>
    <xf numFmtId="3" fontId="7" fillId="2" borderId="0" xfId="0" applyNumberFormat="1" applyFont="1" applyFill="1"/>
    <xf numFmtId="3" fontId="8" fillId="2" borderId="0" xfId="0" applyNumberFormat="1" applyFont="1" applyFill="1"/>
    <xf numFmtId="3" fontId="8" fillId="0" borderId="0" xfId="0" applyNumberFormat="1" applyFont="1"/>
    <xf numFmtId="3" fontId="5" fillId="2" borderId="0" xfId="0" applyNumberFormat="1" applyFont="1" applyFill="1"/>
    <xf numFmtId="3" fontId="9" fillId="2" borderId="0" xfId="0" applyNumberFormat="1" applyFont="1" applyFill="1"/>
    <xf numFmtId="3" fontId="9" fillId="0" borderId="0" xfId="0" applyNumberFormat="1" applyFont="1"/>
    <xf numFmtId="3" fontId="0" fillId="0" borderId="0" xfId="0" applyNumberFormat="1"/>
    <xf numFmtId="164" fontId="0" fillId="0" borderId="0" xfId="0" applyNumberFormat="1"/>
    <xf numFmtId="0" fontId="10" fillId="0" borderId="0" xfId="0" applyFont="1"/>
    <xf numFmtId="0" fontId="11" fillId="0" borderId="0" xfId="0" applyFont="1"/>
    <xf numFmtId="0" fontId="3" fillId="0" borderId="0" xfId="1" applyFont="1" applyFill="1"/>
    <xf numFmtId="49" fontId="13" fillId="0" borderId="0" xfId="0" applyNumberFormat="1" applyFont="1" applyAlignment="1">
      <alignment wrapText="1"/>
    </xf>
    <xf numFmtId="0" fontId="14" fillId="0" borderId="0" xfId="0" applyFont="1"/>
    <xf numFmtId="49" fontId="0" fillId="0" borderId="0" xfId="0" applyNumberFormat="1" applyAlignment="1">
      <alignment wrapText="1"/>
    </xf>
    <xf numFmtId="49" fontId="0" fillId="0" borderId="0" xfId="0" applyNumberFormat="1"/>
    <xf numFmtId="49" fontId="0" fillId="3" borderId="0" xfId="0" applyNumberFormat="1" applyFill="1" applyAlignment="1">
      <alignment wrapText="1"/>
    </xf>
    <xf numFmtId="0" fontId="15" fillId="0" borderId="0" xfId="0" applyFont="1" applyAlignment="1"/>
    <xf numFmtId="0" fontId="10" fillId="0" borderId="0" xfId="0" applyFont="1" applyAlignment="1"/>
    <xf numFmtId="0" fontId="0" fillId="0" borderId="0" xfId="0" applyAlignment="1"/>
    <xf numFmtId="0" fontId="10" fillId="0" borderId="0" xfId="0" applyFont="1" applyAlignment="1">
      <alignment horizontal="left"/>
    </xf>
    <xf numFmtId="0" fontId="0" fillId="0" borderId="0" xfId="0" applyAlignment="1">
      <alignment horizontal="left"/>
    </xf>
    <xf numFmtId="0" fontId="15" fillId="0" borderId="0" xfId="0" applyFont="1" applyAlignment="1">
      <alignment horizontal="left"/>
    </xf>
    <xf numFmtId="49" fontId="0" fillId="5" borderId="0" xfId="0" applyNumberFormat="1" applyFill="1" applyAlignment="1">
      <alignment wrapText="1"/>
    </xf>
    <xf numFmtId="49" fontId="0" fillId="0" borderId="0" xfId="0" applyNumberFormat="1" applyFill="1" applyAlignment="1">
      <alignment wrapText="1"/>
    </xf>
    <xf numFmtId="0" fontId="16" fillId="0" borderId="0" xfId="0" applyFont="1" applyAlignment="1">
      <alignment vertical="center"/>
    </xf>
    <xf numFmtId="0" fontId="6" fillId="0" borderId="0" xfId="0" applyFont="1"/>
    <xf numFmtId="0" fontId="17" fillId="0" borderId="0" xfId="0" applyFont="1" applyAlignment="1">
      <alignment vertical="center"/>
    </xf>
    <xf numFmtId="49" fontId="15" fillId="0" borderId="0" xfId="0" applyNumberFormat="1" applyFont="1" applyAlignment="1">
      <alignment horizontal="left"/>
    </xf>
    <xf numFmtId="0" fontId="10" fillId="0" borderId="0" xfId="0" applyFont="1" applyAlignment="1">
      <alignment wrapText="1"/>
    </xf>
    <xf numFmtId="0" fontId="15" fillId="0" borderId="0" xfId="0" applyFont="1"/>
    <xf numFmtId="0" fontId="0" fillId="0" borderId="0" xfId="0" applyAlignment="1">
      <alignment wrapText="1"/>
    </xf>
    <xf numFmtId="0" fontId="15" fillId="0" borderId="0" xfId="0" applyFont="1" applyAlignment="1">
      <alignment horizontal="left" vertical="center"/>
    </xf>
    <xf numFmtId="0" fontId="18" fillId="0" borderId="0" xfId="0" applyFont="1" applyAlignment="1">
      <alignment horizontal="left" vertical="center"/>
    </xf>
    <xf numFmtId="0" fontId="19" fillId="0" borderId="0" xfId="0" applyFont="1"/>
    <xf numFmtId="0" fontId="20" fillId="0" borderId="0" xfId="0" applyFont="1" applyAlignment="1">
      <alignment horizontal="left" vertical="center"/>
    </xf>
    <xf numFmtId="0" fontId="21" fillId="0" borderId="0" xfId="0" applyFont="1" applyAlignment="1"/>
    <xf numFmtId="0" fontId="9" fillId="0" borderId="0" xfId="0" applyFont="1"/>
    <xf numFmtId="0" fontId="8" fillId="0" borderId="0" xfId="0" applyFont="1"/>
    <xf numFmtId="3" fontId="22" fillId="0" borderId="0" xfId="0" applyNumberFormat="1" applyFont="1" applyFill="1" applyAlignment="1">
      <alignment horizontal="right" vertical="center" wrapText="1"/>
    </xf>
    <xf numFmtId="3" fontId="0" fillId="0" borderId="0" xfId="0" applyNumberFormat="1" applyFill="1"/>
    <xf numFmtId="0" fontId="23" fillId="0" borderId="0" xfId="0" applyFont="1" applyAlignment="1">
      <alignment vertical="center"/>
    </xf>
    <xf numFmtId="3" fontId="9" fillId="0" borderId="4" xfId="0" applyNumberFormat="1" applyFont="1" applyBorder="1" applyAlignment="1">
      <alignment vertical="center"/>
    </xf>
    <xf numFmtId="3" fontId="9" fillId="0" borderId="5" xfId="0" applyNumberFormat="1" applyFont="1" applyBorder="1" applyAlignment="1">
      <alignment horizontal="right" vertical="center"/>
    </xf>
    <xf numFmtId="0" fontId="8" fillId="0" borderId="3" xfId="0" applyNumberFormat="1" applyFont="1" applyBorder="1" applyAlignment="1">
      <alignment horizontal="left" vertical="center"/>
    </xf>
    <xf numFmtId="3" fontId="8" fillId="0" borderId="0" xfId="0" applyNumberFormat="1" applyFont="1" applyAlignment="1">
      <alignment vertical="center"/>
    </xf>
    <xf numFmtId="3" fontId="8" fillId="0" borderId="0" xfId="0" applyNumberFormat="1" applyFont="1" applyBorder="1" applyAlignment="1">
      <alignment vertical="center"/>
    </xf>
    <xf numFmtId="0" fontId="17" fillId="0" borderId="6" xfId="2" applyNumberFormat="1" applyFont="1" applyBorder="1" applyAlignment="1">
      <alignment horizontal="right"/>
    </xf>
    <xf numFmtId="0" fontId="4" fillId="0" borderId="0" xfId="0" applyFont="1" applyAlignment="1">
      <alignment vertical="center" wrapText="1"/>
    </xf>
    <xf numFmtId="3" fontId="6" fillId="0" borderId="0" xfId="0" applyNumberFormat="1" applyFont="1" applyAlignment="1">
      <alignment vertical="center"/>
    </xf>
    <xf numFmtId="2" fontId="6" fillId="0" borderId="0" xfId="0" applyNumberFormat="1" applyFont="1" applyAlignment="1">
      <alignment vertical="center"/>
    </xf>
    <xf numFmtId="0" fontId="9" fillId="0" borderId="0" xfId="0" applyFont="1" applyAlignment="1">
      <alignment horizontal="right"/>
    </xf>
    <xf numFmtId="3" fontId="1" fillId="0" borderId="0" xfId="0" applyNumberFormat="1" applyFont="1"/>
    <xf numFmtId="0" fontId="0" fillId="0" borderId="0" xfId="0" applyFont="1"/>
    <xf numFmtId="3" fontId="0" fillId="0" borderId="0" xfId="0" applyNumberFormat="1" applyFont="1"/>
    <xf numFmtId="0" fontId="0" fillId="0" borderId="0" xfId="0" applyAlignment="1">
      <alignment horizontal="right"/>
    </xf>
    <xf numFmtId="0" fontId="17" fillId="0" borderId="6" xfId="3" applyNumberFormat="1" applyFont="1" applyBorder="1" applyAlignment="1">
      <alignment horizontal="right"/>
    </xf>
    <xf numFmtId="4" fontId="0" fillId="0" borderId="0" xfId="0" applyNumberFormat="1"/>
    <xf numFmtId="0" fontId="24" fillId="0" borderId="0" xfId="0" applyFont="1" applyAlignment="1">
      <alignment horizontal="left" vertical="center"/>
    </xf>
    <xf numFmtId="0" fontId="9" fillId="0" borderId="0" xfId="0" applyFont="1" applyBorder="1" applyAlignment="1">
      <alignment vertical="center"/>
    </xf>
    <xf numFmtId="3" fontId="9" fillId="0" borderId="0" xfId="0" applyNumberFormat="1" applyFont="1" applyBorder="1" applyAlignment="1">
      <alignment vertical="center"/>
    </xf>
    <xf numFmtId="0" fontId="8" fillId="0" borderId="0" xfId="0" applyFont="1" applyBorder="1" applyAlignment="1">
      <alignment vertical="center"/>
    </xf>
    <xf numFmtId="0" fontId="1" fillId="0" borderId="0" xfId="0" applyFont="1" applyAlignment="1"/>
    <xf numFmtId="0" fontId="0" fillId="0" borderId="0" xfId="0" applyBorder="1"/>
    <xf numFmtId="49" fontId="25" fillId="0" borderId="0" xfId="0" applyNumberFormat="1" applyFont="1"/>
    <xf numFmtId="0" fontId="25" fillId="0" borderId="0" xfId="0" applyFont="1"/>
    <xf numFmtId="49" fontId="25" fillId="0" borderId="0" xfId="0" applyNumberFormat="1" applyFont="1" applyAlignment="1">
      <alignment wrapText="1"/>
    </xf>
    <xf numFmtId="0" fontId="25" fillId="0" borderId="0" xfId="0" applyFont="1" applyAlignment="1">
      <alignment wrapText="1"/>
    </xf>
    <xf numFmtId="3" fontId="26" fillId="0" borderId="7" xfId="0" applyNumberFormat="1" applyFont="1" applyBorder="1"/>
    <xf numFmtId="3" fontId="26" fillId="0" borderId="8" xfId="0" applyNumberFormat="1" applyFont="1" applyBorder="1"/>
    <xf numFmtId="0" fontId="26" fillId="0" borderId="0" xfId="0" applyFont="1"/>
    <xf numFmtId="3" fontId="26" fillId="0" borderId="0" xfId="0" applyNumberFormat="1" applyFont="1"/>
    <xf numFmtId="10" fontId="0" fillId="0" borderId="0" xfId="0" applyNumberFormat="1"/>
    <xf numFmtId="3" fontId="26" fillId="0" borderId="0" xfId="0" applyNumberFormat="1" applyFont="1" applyBorder="1"/>
    <xf numFmtId="3" fontId="26" fillId="0" borderId="3" xfId="0" applyNumberFormat="1" applyFont="1" applyBorder="1"/>
    <xf numFmtId="3" fontId="26" fillId="0" borderId="5" xfId="0" applyNumberFormat="1" applyFont="1" applyBorder="1"/>
    <xf numFmtId="3" fontId="26" fillId="0" borderId="4" xfId="0" applyNumberFormat="1" applyFont="1" applyBorder="1"/>
    <xf numFmtId="0" fontId="27" fillId="0" borderId="9" xfId="0" applyFont="1" applyBorder="1" applyAlignment="1">
      <alignment horizontal="left" vertical="center"/>
    </xf>
    <xf numFmtId="0" fontId="27" fillId="0" borderId="9" xfId="0" quotePrefix="1" applyFont="1" applyBorder="1" applyAlignment="1">
      <alignment horizontal="left" vertical="center"/>
    </xf>
    <xf numFmtId="3" fontId="25" fillId="0" borderId="0" xfId="0" applyNumberFormat="1" applyFont="1"/>
    <xf numFmtId="10" fontId="10" fillId="0" borderId="0" xfId="0" applyNumberFormat="1" applyFont="1"/>
    <xf numFmtId="0" fontId="2" fillId="0" borderId="0" xfId="1"/>
    <xf numFmtId="3" fontId="2" fillId="0" borderId="0" xfId="1" applyNumberFormat="1"/>
    <xf numFmtId="0" fontId="28" fillId="6" borderId="10" xfId="1" applyFont="1" applyFill="1" applyBorder="1" applyAlignment="1">
      <alignment vertical="center"/>
    </xf>
    <xf numFmtId="0" fontId="28" fillId="6" borderId="11" xfId="1" applyFont="1" applyFill="1" applyBorder="1" applyAlignment="1">
      <alignment vertical="center" wrapText="1"/>
    </xf>
    <xf numFmtId="0" fontId="28" fillId="6" borderId="12" xfId="1" applyFont="1" applyFill="1" applyBorder="1" applyAlignment="1">
      <alignment vertical="center" wrapText="1"/>
    </xf>
    <xf numFmtId="0" fontId="17" fillId="0" borderId="0" xfId="1" applyFont="1"/>
    <xf numFmtId="0" fontId="29" fillId="6" borderId="6" xfId="1" applyFont="1" applyFill="1" applyBorder="1" applyAlignment="1">
      <alignment horizontal="center" vertical="top" wrapText="1"/>
    </xf>
    <xf numFmtId="0" fontId="28" fillId="6" borderId="0" xfId="1" applyFont="1" applyFill="1" applyBorder="1" applyAlignment="1">
      <alignment vertical="center" wrapText="1"/>
    </xf>
    <xf numFmtId="0" fontId="28" fillId="6" borderId="13" xfId="1" applyFont="1" applyFill="1" applyBorder="1" applyAlignment="1">
      <alignment vertical="center" wrapText="1"/>
    </xf>
    <xf numFmtId="0" fontId="28" fillId="6" borderId="14" xfId="1" applyFont="1" applyFill="1" applyBorder="1" applyAlignment="1">
      <alignment vertical="center" wrapText="1"/>
    </xf>
    <xf numFmtId="0" fontId="29" fillId="6" borderId="0" xfId="1" applyFont="1" applyFill="1" applyBorder="1" applyAlignment="1">
      <alignment horizontal="center" vertical="top" wrapText="1"/>
    </xf>
    <xf numFmtId="0" fontId="30" fillId="7" borderId="15" xfId="1" applyFont="1" applyFill="1" applyBorder="1" applyAlignment="1">
      <alignment vertical="top" wrapText="1"/>
    </xf>
    <xf numFmtId="0" fontId="30" fillId="8" borderId="16" xfId="1" applyFont="1" applyFill="1" applyBorder="1" applyAlignment="1">
      <alignment vertical="top" wrapText="1"/>
    </xf>
    <xf numFmtId="0" fontId="31" fillId="9" borderId="16" xfId="1" applyFont="1" applyFill="1" applyBorder="1" applyAlignment="1">
      <alignment horizontal="center"/>
    </xf>
    <xf numFmtId="0" fontId="30" fillId="7" borderId="0" xfId="1" applyFont="1" applyFill="1" applyBorder="1" applyAlignment="1">
      <alignment vertical="center" wrapText="1"/>
    </xf>
    <xf numFmtId="0" fontId="17" fillId="0" borderId="0" xfId="1" applyFont="1" applyAlignment="1">
      <alignment vertical="center"/>
    </xf>
    <xf numFmtId="164" fontId="2" fillId="0" borderId="0" xfId="1" applyNumberFormat="1" applyAlignment="1">
      <alignment vertical="center"/>
    </xf>
    <xf numFmtId="0" fontId="30" fillId="7" borderId="17" xfId="1" applyFont="1" applyFill="1" applyBorder="1" applyAlignment="1">
      <alignment vertical="top" wrapText="1"/>
    </xf>
    <xf numFmtId="0" fontId="30" fillId="8" borderId="18" xfId="1" applyFont="1" applyFill="1" applyBorder="1" applyAlignment="1">
      <alignment vertical="top" wrapText="1"/>
    </xf>
    <xf numFmtId="0" fontId="31" fillId="9" borderId="2" xfId="1" applyFont="1" applyFill="1" applyBorder="1" applyAlignment="1">
      <alignment horizontal="center"/>
    </xf>
    <xf numFmtId="0" fontId="2" fillId="0" borderId="0" xfId="1" applyBorder="1"/>
    <xf numFmtId="0" fontId="30" fillId="4" borderId="19" xfId="1" applyFont="1" applyFill="1" applyBorder="1" applyAlignment="1">
      <alignment vertical="center" wrapText="1"/>
    </xf>
    <xf numFmtId="0" fontId="30" fillId="10" borderId="20" xfId="1" applyFont="1" applyFill="1" applyBorder="1" applyAlignment="1">
      <alignment vertical="center" wrapText="1"/>
    </xf>
    <xf numFmtId="0" fontId="30" fillId="3" borderId="20" xfId="1" applyFont="1" applyFill="1" applyBorder="1" applyAlignment="1">
      <alignment vertical="center" wrapText="1"/>
    </xf>
    <xf numFmtId="0" fontId="30" fillId="8" borderId="21" xfId="1" applyFont="1" applyFill="1" applyBorder="1" applyAlignment="1">
      <alignment vertical="top" wrapText="1"/>
    </xf>
    <xf numFmtId="0" fontId="31" fillId="9" borderId="21" xfId="1" applyFont="1" applyFill="1" applyBorder="1" applyAlignment="1">
      <alignment horizontal="center"/>
    </xf>
    <xf numFmtId="4" fontId="2" fillId="0" borderId="0" xfId="1" applyNumberFormat="1"/>
    <xf numFmtId="0" fontId="32" fillId="0" borderId="0" xfId="1" applyFont="1" applyAlignment="1">
      <alignment vertical="center"/>
    </xf>
    <xf numFmtId="164" fontId="33" fillId="0" borderId="0" xfId="1" applyNumberFormat="1" applyFont="1" applyAlignment="1">
      <alignment vertical="center"/>
    </xf>
    <xf numFmtId="0" fontId="30" fillId="11" borderId="20" xfId="1" applyFont="1" applyFill="1" applyBorder="1" applyAlignment="1">
      <alignment vertical="center" wrapText="1"/>
    </xf>
    <xf numFmtId="0" fontId="34" fillId="7" borderId="22" xfId="1" applyFont="1" applyFill="1" applyBorder="1" applyAlignment="1">
      <alignment vertical="top" wrapText="1"/>
    </xf>
    <xf numFmtId="0" fontId="34" fillId="8" borderId="21" xfId="1" applyFont="1" applyFill="1" applyBorder="1" applyAlignment="1">
      <alignment vertical="top" wrapText="1"/>
    </xf>
    <xf numFmtId="0" fontId="35" fillId="0" borderId="0" xfId="1" applyFont="1"/>
    <xf numFmtId="3" fontId="36" fillId="0" borderId="0" xfId="1" applyNumberFormat="1" applyFont="1"/>
    <xf numFmtId="0" fontId="36" fillId="0" borderId="0" xfId="1" applyFont="1"/>
    <xf numFmtId="0" fontId="35" fillId="0" borderId="0" xfId="1" applyFont="1" applyAlignment="1">
      <alignment vertical="center"/>
    </xf>
    <xf numFmtId="164" fontId="36" fillId="0" borderId="0" xfId="1" applyNumberFormat="1" applyFont="1" applyAlignment="1">
      <alignment vertical="center"/>
    </xf>
    <xf numFmtId="0" fontId="30" fillId="5" borderId="23" xfId="1" applyFont="1" applyFill="1" applyBorder="1" applyAlignment="1">
      <alignment vertical="center" wrapText="1"/>
    </xf>
    <xf numFmtId="0" fontId="2" fillId="0" borderId="5" xfId="1" applyFont="1" applyBorder="1"/>
    <xf numFmtId="164" fontId="2" fillId="0" borderId="5" xfId="1" applyNumberFormat="1" applyBorder="1" applyAlignment="1">
      <alignment vertical="center"/>
    </xf>
    <xf numFmtId="0" fontId="30" fillId="4" borderId="19" xfId="1" applyFont="1" applyFill="1" applyBorder="1" applyAlignment="1">
      <alignment vertical="top" wrapText="1"/>
    </xf>
    <xf numFmtId="0" fontId="34" fillId="4" borderId="24" xfId="1" applyFont="1" applyFill="1" applyBorder="1" applyAlignment="1">
      <alignment vertical="top" wrapText="1"/>
    </xf>
    <xf numFmtId="0" fontId="34" fillId="8" borderId="25" xfId="1" applyFont="1" applyFill="1" applyBorder="1" applyAlignment="1">
      <alignment vertical="top" wrapText="1"/>
    </xf>
    <xf numFmtId="0" fontId="31" fillId="9" borderId="25" xfId="1" applyFont="1" applyFill="1" applyBorder="1" applyAlignment="1">
      <alignment horizontal="center"/>
    </xf>
    <xf numFmtId="0" fontId="17" fillId="0" borderId="5" xfId="1" applyFont="1" applyBorder="1" applyAlignment="1">
      <alignment vertical="center"/>
    </xf>
    <xf numFmtId="0" fontId="30" fillId="10" borderId="20" xfId="1" applyFont="1" applyFill="1" applyBorder="1" applyAlignment="1">
      <alignment vertical="top" wrapText="1"/>
    </xf>
    <xf numFmtId="0" fontId="30" fillId="10" borderId="19" xfId="1" applyFont="1" applyFill="1" applyBorder="1" applyAlignment="1">
      <alignment vertical="top" wrapText="1"/>
    </xf>
    <xf numFmtId="0" fontId="30" fillId="8" borderId="26" xfId="1" applyFont="1" applyFill="1" applyBorder="1" applyAlignment="1">
      <alignment vertical="top" wrapText="1"/>
    </xf>
    <xf numFmtId="0" fontId="31" fillId="9" borderId="26" xfId="1" applyFont="1" applyFill="1" applyBorder="1" applyAlignment="1">
      <alignment horizontal="center"/>
    </xf>
    <xf numFmtId="0" fontId="30" fillId="8" borderId="27" xfId="1" applyFont="1" applyFill="1" applyBorder="1" applyAlignment="1">
      <alignment vertical="top" wrapText="1"/>
    </xf>
    <xf numFmtId="0" fontId="31" fillId="9" borderId="27" xfId="1" applyFont="1" applyFill="1" applyBorder="1" applyAlignment="1">
      <alignment horizontal="center"/>
    </xf>
    <xf numFmtId="0" fontId="34" fillId="10" borderId="24" xfId="1" applyFont="1" applyFill="1" applyBorder="1" applyAlignment="1">
      <alignment vertical="top" wrapText="1"/>
    </xf>
    <xf numFmtId="0" fontId="34" fillId="8" borderId="27" xfId="1" applyFont="1" applyFill="1" applyBorder="1" applyAlignment="1">
      <alignment vertical="top" wrapText="1"/>
    </xf>
    <xf numFmtId="0" fontId="30" fillId="3" borderId="20" xfId="1" applyFont="1" applyFill="1" applyBorder="1" applyAlignment="1">
      <alignment vertical="top" wrapText="1"/>
    </xf>
    <xf numFmtId="0" fontId="30" fillId="8" borderId="2" xfId="1" applyFont="1" applyFill="1" applyBorder="1" applyAlignment="1">
      <alignment vertical="top" wrapText="1"/>
    </xf>
    <xf numFmtId="0" fontId="30" fillId="3" borderId="19" xfId="1" applyFont="1" applyFill="1" applyBorder="1" applyAlignment="1">
      <alignment vertical="top" wrapText="1"/>
    </xf>
    <xf numFmtId="0" fontId="30" fillId="8" borderId="25" xfId="1" applyFont="1" applyFill="1" applyBorder="1" applyAlignment="1">
      <alignment vertical="top" wrapText="1"/>
    </xf>
    <xf numFmtId="0" fontId="34" fillId="3" borderId="24" xfId="1" applyFont="1" applyFill="1" applyBorder="1" applyAlignment="1">
      <alignment vertical="top" wrapText="1"/>
    </xf>
    <xf numFmtId="0" fontId="30" fillId="5" borderId="20" xfId="1" applyFont="1" applyFill="1" applyBorder="1" applyAlignment="1">
      <alignment vertical="center" wrapText="1"/>
    </xf>
    <xf numFmtId="0" fontId="30" fillId="11" borderId="20" xfId="1" applyFont="1" applyFill="1" applyBorder="1" applyAlignment="1">
      <alignment vertical="top" wrapText="1"/>
    </xf>
    <xf numFmtId="0" fontId="30" fillId="11" borderId="19" xfId="1" applyFont="1" applyFill="1" applyBorder="1" applyAlignment="1">
      <alignment vertical="top" wrapText="1"/>
    </xf>
    <xf numFmtId="0" fontId="34" fillId="11" borderId="24" xfId="1" applyFont="1" applyFill="1" applyBorder="1" applyAlignment="1">
      <alignment vertical="top" wrapText="1"/>
    </xf>
    <xf numFmtId="0" fontId="30" fillId="5" borderId="20" xfId="1" applyFont="1" applyFill="1" applyBorder="1" applyAlignment="1">
      <alignment vertical="top" wrapText="1"/>
    </xf>
    <xf numFmtId="0" fontId="30" fillId="5" borderId="19" xfId="1" applyFont="1" applyFill="1" applyBorder="1" applyAlignment="1">
      <alignment vertical="top" wrapText="1"/>
    </xf>
    <xf numFmtId="0" fontId="34" fillId="5" borderId="24" xfId="1" applyFont="1" applyFill="1" applyBorder="1" applyAlignment="1">
      <alignment vertical="top" wrapText="1"/>
    </xf>
    <xf numFmtId="0" fontId="34" fillId="8" borderId="24" xfId="1" applyFont="1" applyFill="1" applyBorder="1" applyAlignment="1">
      <alignment vertical="top" wrapText="1"/>
    </xf>
    <xf numFmtId="0" fontId="31" fillId="9" borderId="24" xfId="1" applyFont="1" applyFill="1" applyBorder="1" applyAlignment="1">
      <alignment horizontal="center"/>
    </xf>
    <xf numFmtId="0" fontId="37" fillId="0" borderId="0" xfId="0" applyFont="1"/>
    <xf numFmtId="0" fontId="1" fillId="0" borderId="0" xfId="0" applyFont="1" applyBorder="1"/>
    <xf numFmtId="0" fontId="38" fillId="0" borderId="0" xfId="0" applyFont="1" applyBorder="1"/>
    <xf numFmtId="0" fontId="4" fillId="0" borderId="0" xfId="0" applyFont="1" applyFill="1" applyBorder="1" applyAlignment="1">
      <alignment vertical="center"/>
    </xf>
    <xf numFmtId="0" fontId="21" fillId="0" borderId="0" xfId="0" applyFont="1"/>
    <xf numFmtId="0" fontId="26" fillId="0" borderId="0" xfId="0" applyFont="1" applyAlignment="1">
      <alignment wrapText="1"/>
    </xf>
    <xf numFmtId="3" fontId="22" fillId="0" borderId="0" xfId="0" applyNumberFormat="1" applyFont="1"/>
    <xf numFmtId="0" fontId="4" fillId="0" borderId="0" xfId="1" applyFont="1" applyFill="1" applyBorder="1" applyAlignment="1">
      <alignment vertical="center" wrapText="1"/>
    </xf>
    <xf numFmtId="3" fontId="6" fillId="0" borderId="0" xfId="1" applyNumberFormat="1" applyFont="1" applyFill="1" applyBorder="1"/>
    <xf numFmtId="0" fontId="6" fillId="0" borderId="0" xfId="0" applyFont="1" applyBorder="1"/>
    <xf numFmtId="164" fontId="6" fillId="0" borderId="0" xfId="0" applyNumberFormat="1" applyFont="1" applyBorder="1"/>
    <xf numFmtId="0" fontId="4" fillId="0" borderId="0" xfId="0" applyFont="1" applyBorder="1"/>
    <xf numFmtId="3" fontId="4" fillId="0" borderId="0" xfId="1" applyNumberFormat="1" applyFont="1" applyFill="1" applyBorder="1"/>
    <xf numFmtId="0" fontId="8" fillId="0" borderId="0" xfId="0" applyFont="1" applyAlignment="1">
      <alignment wrapText="1"/>
    </xf>
    <xf numFmtId="0" fontId="1" fillId="3" borderId="0" xfId="0" applyFont="1" applyFill="1"/>
    <xf numFmtId="3" fontId="6" fillId="0" borderId="0" xfId="0" applyNumberFormat="1" applyFont="1" applyBorder="1"/>
    <xf numFmtId="3" fontId="22" fillId="0" borderId="0" xfId="0" applyNumberFormat="1" applyFont="1" applyBorder="1"/>
    <xf numFmtId="0" fontId="38" fillId="0" borderId="0" xfId="0" applyFont="1"/>
    <xf numFmtId="3" fontId="4" fillId="0" borderId="33" xfId="1" applyNumberFormat="1" applyFont="1" applyFill="1" applyBorder="1" applyAlignment="1">
      <alignment horizontal="right"/>
    </xf>
    <xf numFmtId="3" fontId="4" fillId="0" borderId="2" xfId="1" applyNumberFormat="1" applyFont="1" applyFill="1" applyBorder="1" applyAlignment="1">
      <alignment horizontal="right"/>
    </xf>
    <xf numFmtId="3" fontId="4" fillId="0" borderId="1" xfId="1" applyNumberFormat="1" applyFont="1" applyFill="1" applyBorder="1" applyAlignment="1">
      <alignment horizontal="right"/>
    </xf>
    <xf numFmtId="3" fontId="6" fillId="0" borderId="3" xfId="0" applyNumberFormat="1" applyFont="1" applyBorder="1"/>
    <xf numFmtId="165" fontId="6" fillId="0" borderId="34" xfId="0" applyNumberFormat="1" applyFont="1" applyBorder="1"/>
    <xf numFmtId="3" fontId="4" fillId="0" borderId="3" xfId="1" applyNumberFormat="1" applyFont="1" applyFill="1" applyBorder="1"/>
    <xf numFmtId="165" fontId="4" fillId="0" borderId="34" xfId="0" applyNumberFormat="1" applyFont="1" applyBorder="1"/>
    <xf numFmtId="0" fontId="1" fillId="0" borderId="0" xfId="0" applyFont="1" applyAlignment="1">
      <alignment horizontal="center"/>
    </xf>
    <xf numFmtId="0" fontId="17" fillId="0" borderId="6" xfId="1" applyFont="1" applyFill="1" applyBorder="1"/>
    <xf numFmtId="0" fontId="15" fillId="0" borderId="0" xfId="0" applyFont="1" applyFill="1"/>
    <xf numFmtId="0" fontId="28" fillId="0" borderId="10" xfId="1" applyFont="1" applyFill="1" applyBorder="1" applyAlignment="1">
      <alignment vertical="top" wrapText="1"/>
    </xf>
    <xf numFmtId="0" fontId="29" fillId="6" borderId="6" xfId="0" applyFont="1" applyFill="1" applyBorder="1" applyAlignment="1">
      <alignment horizontal="center" vertical="top" wrapText="1"/>
    </xf>
    <xf numFmtId="0" fontId="31" fillId="9" borderId="6" xfId="0" applyFont="1" applyFill="1" applyBorder="1" applyAlignment="1">
      <alignment horizontal="center"/>
    </xf>
    <xf numFmtId="0" fontId="4" fillId="0" borderId="36" xfId="1" applyFont="1" applyFill="1" applyBorder="1" applyAlignment="1">
      <alignment vertical="center" wrapText="1"/>
    </xf>
    <xf numFmtId="0" fontId="4" fillId="0" borderId="16" xfId="1" applyFont="1" applyFill="1" applyBorder="1" applyAlignment="1">
      <alignment horizontal="right" vertical="center" wrapText="1"/>
    </xf>
    <xf numFmtId="0" fontId="6" fillId="0" borderId="37" xfId="1" applyFont="1" applyFill="1" applyBorder="1" applyAlignment="1">
      <alignment vertical="center" wrapText="1"/>
    </xf>
    <xf numFmtId="3" fontId="6" fillId="0" borderId="24" xfId="1" applyNumberFormat="1" applyFont="1" applyFill="1" applyBorder="1" applyAlignment="1">
      <alignment horizontal="right" vertical="center"/>
    </xf>
    <xf numFmtId="0" fontId="6" fillId="0" borderId="38" xfId="1" applyFont="1" applyFill="1" applyBorder="1" applyAlignment="1">
      <alignment vertical="center" wrapText="1"/>
    </xf>
    <xf numFmtId="3" fontId="6" fillId="0" borderId="6" xfId="1" applyNumberFormat="1" applyFont="1" applyFill="1" applyBorder="1" applyAlignment="1">
      <alignment horizontal="right" vertical="center"/>
    </xf>
    <xf numFmtId="0" fontId="0" fillId="0" borderId="0" xfId="0" applyFill="1"/>
    <xf numFmtId="0" fontId="0" fillId="0" borderId="0" xfId="0" quotePrefix="1" applyAlignment="1">
      <alignment horizontal="right"/>
    </xf>
    <xf numFmtId="3" fontId="6" fillId="0" borderId="19" xfId="1" applyNumberFormat="1" applyFont="1" applyFill="1" applyBorder="1" applyAlignment="1">
      <alignment horizontal="right" vertical="center"/>
    </xf>
    <xf numFmtId="3" fontId="6" fillId="0" borderId="19" xfId="1" quotePrefix="1" applyNumberFormat="1" applyFont="1" applyFill="1" applyBorder="1" applyAlignment="1">
      <alignment horizontal="right" vertical="center"/>
    </xf>
    <xf numFmtId="0" fontId="6" fillId="0" borderId="38" xfId="1" applyFont="1" applyFill="1" applyBorder="1" applyAlignment="1">
      <alignment vertical="center"/>
    </xf>
    <xf numFmtId="0" fontId="17" fillId="0" borderId="6" xfId="1" applyFont="1" applyBorder="1"/>
    <xf numFmtId="0" fontId="40" fillId="0" borderId="6" xfId="1" applyFont="1" applyBorder="1" applyAlignment="1">
      <alignment horizontal="left"/>
    </xf>
    <xf numFmtId="0" fontId="15" fillId="0" borderId="0" xfId="1" applyFont="1" applyAlignment="1"/>
    <xf numFmtId="0" fontId="28" fillId="12" borderId="10" xfId="1" applyFont="1" applyFill="1" applyBorder="1" applyAlignment="1">
      <alignment vertical="top" wrapText="1"/>
    </xf>
    <xf numFmtId="0" fontId="28" fillId="12" borderId="11" xfId="1" applyFont="1" applyFill="1" applyBorder="1" applyAlignment="1">
      <alignment vertical="top" wrapText="1"/>
    </xf>
    <xf numFmtId="0" fontId="28" fillId="6" borderId="10" xfId="1" applyFont="1" applyFill="1" applyBorder="1" applyAlignment="1">
      <alignment vertical="center" wrapText="1"/>
    </xf>
    <xf numFmtId="0" fontId="34" fillId="8" borderId="6" xfId="1" applyFont="1" applyFill="1" applyBorder="1" applyAlignment="1">
      <alignment wrapText="1"/>
    </xf>
    <xf numFmtId="0" fontId="34" fillId="8" borderId="6" xfId="1" applyFont="1" applyFill="1" applyBorder="1" applyAlignment="1"/>
    <xf numFmtId="0" fontId="31" fillId="9" borderId="6" xfId="1" applyFont="1" applyFill="1" applyBorder="1" applyAlignment="1">
      <alignment horizontal="center"/>
    </xf>
    <xf numFmtId="0" fontId="30" fillId="8" borderId="6" xfId="1" applyFont="1" applyFill="1" applyBorder="1" applyAlignment="1">
      <alignment vertical="top" wrapText="1"/>
    </xf>
    <xf numFmtId="3" fontId="17" fillId="0" borderId="6" xfId="1" applyNumberFormat="1" applyFont="1" applyBorder="1" applyAlignment="1">
      <alignment horizontal="right"/>
    </xf>
    <xf numFmtId="3" fontId="17" fillId="13" borderId="6" xfId="1" applyNumberFormat="1" applyFont="1" applyFill="1" applyBorder="1" applyAlignment="1">
      <alignment horizontal="right"/>
    </xf>
    <xf numFmtId="0" fontId="41" fillId="0" borderId="0" xfId="1" applyFont="1" applyAlignment="1">
      <alignment horizontal="left"/>
    </xf>
    <xf numFmtId="0" fontId="30" fillId="0" borderId="0" xfId="1" applyFont="1" applyAlignment="1">
      <alignment horizontal="left"/>
    </xf>
    <xf numFmtId="0" fontId="34" fillId="0" borderId="0" xfId="1" applyFont="1" applyAlignment="1">
      <alignment horizontal="left"/>
    </xf>
    <xf numFmtId="164" fontId="2" fillId="0" borderId="0" xfId="1" applyNumberFormat="1"/>
    <xf numFmtId="0" fontId="29" fillId="6" borderId="6" xfId="5" applyFont="1" applyFill="1" applyBorder="1" applyAlignment="1">
      <alignment horizontal="center" vertical="top" wrapText="1"/>
    </xf>
    <xf numFmtId="0" fontId="31" fillId="9" borderId="6" xfId="5" applyFont="1" applyFill="1" applyBorder="1" applyAlignment="1">
      <alignment horizontal="center"/>
    </xf>
    <xf numFmtId="0" fontId="17" fillId="0" borderId="6" xfId="1" applyNumberFormat="1" applyFont="1" applyBorder="1" applyAlignment="1">
      <alignment horizontal="right"/>
    </xf>
    <xf numFmtId="0" fontId="17" fillId="0" borderId="6" xfId="0" applyNumberFormat="1" applyFont="1" applyBorder="1" applyAlignment="1">
      <alignment horizontal="right"/>
    </xf>
    <xf numFmtId="0" fontId="17" fillId="0" borderId="6" xfId="5" applyNumberFormat="1" applyFont="1" applyBorder="1" applyAlignment="1">
      <alignment horizontal="right"/>
    </xf>
    <xf numFmtId="0" fontId="17" fillId="13" borderId="6" xfId="1" applyNumberFormat="1" applyFont="1" applyFill="1" applyBorder="1" applyAlignment="1">
      <alignment horizontal="right"/>
    </xf>
    <xf numFmtId="0" fontId="17" fillId="13" borderId="6" xfId="0" applyNumberFormat="1" applyFont="1" applyFill="1" applyBorder="1" applyAlignment="1">
      <alignment horizontal="right"/>
    </xf>
    <xf numFmtId="0" fontId="17" fillId="13" borderId="6" xfId="5" applyNumberFormat="1" applyFont="1" applyFill="1" applyBorder="1" applyAlignment="1">
      <alignment horizontal="right"/>
    </xf>
    <xf numFmtId="0" fontId="41" fillId="0" borderId="0" xfId="0" applyFont="1" applyAlignment="1">
      <alignment horizontal="left"/>
    </xf>
    <xf numFmtId="0" fontId="20" fillId="0" borderId="0" xfId="0" applyFont="1" applyBorder="1" applyAlignment="1">
      <alignment horizontal="left" vertical="center"/>
    </xf>
    <xf numFmtId="0" fontId="2" fillId="0" borderId="0" xfId="6" applyBorder="1"/>
    <xf numFmtId="0" fontId="2" fillId="0" borderId="0" xfId="6"/>
    <xf numFmtId="0" fontId="24" fillId="0" borderId="0" xfId="0" applyFont="1" applyBorder="1" applyAlignment="1">
      <alignment horizontal="left" vertical="center"/>
    </xf>
    <xf numFmtId="0" fontId="4" fillId="0" borderId="1" xfId="0" applyFont="1" applyFill="1" applyBorder="1" applyAlignment="1">
      <alignment horizontal="left" vertical="center"/>
    </xf>
    <xf numFmtId="3" fontId="6" fillId="0" borderId="0" xfId="1" applyNumberFormat="1" applyFont="1" applyFill="1" applyBorder="1" applyAlignment="1">
      <alignment horizontal="right" vertical="center"/>
    </xf>
    <xf numFmtId="0" fontId="4" fillId="0" borderId="8" xfId="1" applyFont="1" applyFill="1" applyBorder="1" applyAlignment="1">
      <alignment vertical="center" wrapText="1"/>
    </xf>
    <xf numFmtId="3" fontId="4" fillId="0" borderId="7" xfId="1" applyNumberFormat="1" applyFont="1" applyFill="1" applyBorder="1" applyAlignment="1">
      <alignment horizontal="right" vertical="center"/>
    </xf>
    <xf numFmtId="0" fontId="4" fillId="0" borderId="4" xfId="1" applyFont="1" applyFill="1" applyBorder="1" applyAlignment="1">
      <alignment vertical="center" wrapText="1"/>
    </xf>
    <xf numFmtId="3" fontId="4" fillId="0" borderId="5" xfId="1" applyNumberFormat="1" applyFont="1" applyFill="1" applyBorder="1" applyAlignment="1">
      <alignment horizontal="right" vertical="center"/>
    </xf>
    <xf numFmtId="0" fontId="28" fillId="12" borderId="10" xfId="5" applyFont="1" applyFill="1" applyBorder="1" applyAlignment="1">
      <alignment vertical="top" wrapText="1"/>
    </xf>
    <xf numFmtId="0" fontId="29" fillId="12" borderId="6" xfId="5" applyFont="1" applyFill="1" applyBorder="1" applyAlignment="1">
      <alignment vertical="top" wrapText="1"/>
    </xf>
    <xf numFmtId="0" fontId="2" fillId="0" borderId="0" xfId="4"/>
    <xf numFmtId="0" fontId="2" fillId="0" borderId="0" xfId="4" applyFont="1"/>
    <xf numFmtId="0" fontId="2" fillId="0" borderId="0" xfId="4" applyFont="1" applyAlignment="1">
      <alignment horizontal="right"/>
    </xf>
    <xf numFmtId="0" fontId="28" fillId="6" borderId="10" xfId="5" applyFont="1" applyFill="1" applyBorder="1" applyAlignment="1">
      <alignment vertical="center" wrapText="1"/>
    </xf>
    <xf numFmtId="0" fontId="6" fillId="0" borderId="0" xfId="4" applyFont="1"/>
    <xf numFmtId="3" fontId="6" fillId="0" borderId="0" xfId="4" applyNumberFormat="1" applyFont="1"/>
    <xf numFmtId="164" fontId="6" fillId="0" borderId="0" xfId="4" applyNumberFormat="1" applyFont="1"/>
    <xf numFmtId="0" fontId="30" fillId="8" borderId="6" xfId="5" applyFont="1" applyFill="1" applyBorder="1" applyAlignment="1">
      <alignment vertical="top" wrapText="1"/>
    </xf>
    <xf numFmtId="0" fontId="6" fillId="0" borderId="0" xfId="4" applyFont="1" applyFill="1"/>
    <xf numFmtId="0" fontId="4" fillId="0" borderId="0" xfId="4" applyFont="1" applyFill="1"/>
    <xf numFmtId="3" fontId="4" fillId="0" borderId="0" xfId="4" applyNumberFormat="1" applyFont="1"/>
    <xf numFmtId="3" fontId="2" fillId="0" borderId="0" xfId="4" applyNumberFormat="1"/>
    <xf numFmtId="0" fontId="41" fillId="0" borderId="0" xfId="5" applyFont="1" applyAlignment="1">
      <alignment horizontal="left"/>
    </xf>
    <xf numFmtId="0" fontId="2" fillId="0" borderId="0" xfId="5"/>
    <xf numFmtId="0" fontId="0" fillId="3" borderId="0" xfId="0" applyFill="1" applyAlignment="1">
      <alignment wrapText="1"/>
    </xf>
    <xf numFmtId="0" fontId="43" fillId="0" borderId="0" xfId="0" applyFont="1"/>
    <xf numFmtId="0" fontId="9" fillId="0" borderId="41" xfId="0" applyFont="1" applyBorder="1" applyAlignment="1">
      <alignment horizontal="right" vertical="center"/>
    </xf>
    <xf numFmtId="0" fontId="8" fillId="0" borderId="3" xfId="0" applyFont="1" applyBorder="1" applyAlignment="1">
      <alignment vertical="center" wrapText="1"/>
    </xf>
    <xf numFmtId="0" fontId="8" fillId="0" borderId="0" xfId="0" applyFont="1" applyAlignment="1">
      <alignment vertical="center"/>
    </xf>
    <xf numFmtId="3" fontId="8" fillId="0" borderId="0" xfId="0" applyNumberFormat="1" applyFont="1" applyBorder="1" applyAlignment="1">
      <alignment vertical="center" wrapText="1"/>
    </xf>
    <xf numFmtId="0" fontId="9" fillId="0" borderId="8" xfId="0" applyFont="1" applyBorder="1" applyAlignment="1">
      <alignment horizontal="left" vertical="center"/>
    </xf>
    <xf numFmtId="3" fontId="9" fillId="0" borderId="7" xfId="0" applyNumberFormat="1" applyFont="1" applyBorder="1" applyAlignment="1">
      <alignment vertical="center"/>
    </xf>
    <xf numFmtId="3" fontId="44" fillId="0" borderId="0" xfId="0" applyNumberFormat="1" applyFont="1"/>
    <xf numFmtId="0" fontId="45" fillId="0" borderId="0" xfId="0" applyFont="1" applyAlignment="1"/>
    <xf numFmtId="0" fontId="44" fillId="0" borderId="0" xfId="0" applyFont="1" applyAlignment="1">
      <alignment horizontal="left"/>
    </xf>
    <xf numFmtId="0" fontId="39" fillId="0" borderId="0" xfId="0" applyFont="1" applyAlignment="1">
      <alignment horizontal="left"/>
    </xf>
    <xf numFmtId="49" fontId="13" fillId="0" borderId="0" xfId="0" applyNumberFormat="1" applyFont="1" applyAlignment="1">
      <alignment horizontal="center" wrapText="1"/>
    </xf>
    <xf numFmtId="0" fontId="1" fillId="0" borderId="0" xfId="0" applyFont="1" applyAlignment="1">
      <alignment horizontal="center"/>
    </xf>
    <xf numFmtId="0" fontId="4" fillId="0" borderId="3"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28" xfId="0" applyFont="1" applyBorder="1" applyAlignment="1">
      <alignment horizontal="center"/>
    </xf>
    <xf numFmtId="0" fontId="4" fillId="0" borderId="5" xfId="0" applyFont="1" applyBorder="1" applyAlignment="1">
      <alignment horizontal="center"/>
    </xf>
    <xf numFmtId="0" fontId="4" fillId="0" borderId="29" xfId="1" applyFont="1" applyFill="1" applyBorder="1" applyAlignment="1">
      <alignment horizontal="center" vertical="center" wrapText="1"/>
    </xf>
    <xf numFmtId="0" fontId="4" fillId="0" borderId="30" xfId="1" applyFont="1" applyFill="1" applyBorder="1" applyAlignment="1">
      <alignment horizontal="center" vertical="center" wrapText="1"/>
    </xf>
    <xf numFmtId="0" fontId="4" fillId="0" borderId="31" xfId="1" applyFont="1" applyFill="1" applyBorder="1" applyAlignment="1">
      <alignment horizontal="center" vertical="center" wrapText="1"/>
    </xf>
    <xf numFmtId="0" fontId="4" fillId="0" borderId="32" xfId="1" applyFont="1" applyFill="1" applyBorder="1" applyAlignment="1">
      <alignment horizontal="center" vertical="center" wrapText="1"/>
    </xf>
    <xf numFmtId="0" fontId="4" fillId="0" borderId="33" xfId="1" applyFont="1" applyFill="1" applyBorder="1" applyAlignment="1">
      <alignment horizontal="center" vertical="center" wrapText="1"/>
    </xf>
    <xf numFmtId="0" fontId="4" fillId="0" borderId="7" xfId="1" applyFont="1" applyFill="1" applyBorder="1" applyAlignment="1">
      <alignment horizontal="center" vertical="center" wrapText="1"/>
    </xf>
    <xf numFmtId="0" fontId="4" fillId="0" borderId="2" xfId="1" applyFont="1" applyFill="1" applyBorder="1" applyAlignment="1">
      <alignment horizontal="center" vertical="center" wrapText="1"/>
    </xf>
    <xf numFmtId="0" fontId="29" fillId="12" borderId="10" xfId="1" applyFont="1" applyFill="1" applyBorder="1" applyAlignment="1">
      <alignment horizontal="left" vertical="top" wrapText="1"/>
    </xf>
    <xf numFmtId="0" fontId="29" fillId="12" borderId="11" xfId="1" applyFont="1" applyFill="1" applyBorder="1" applyAlignment="1">
      <alignment horizontal="left" vertical="top" wrapText="1"/>
    </xf>
    <xf numFmtId="0" fontId="29" fillId="12" borderId="12" xfId="1" applyFont="1" applyFill="1" applyBorder="1" applyAlignment="1">
      <alignment horizontal="left" vertical="top" wrapText="1"/>
    </xf>
    <xf numFmtId="0" fontId="30" fillId="8" borderId="20" xfId="1" applyFont="1" applyFill="1" applyBorder="1" applyAlignment="1">
      <alignment vertical="top" wrapText="1"/>
    </xf>
    <xf numFmtId="0" fontId="30" fillId="8" borderId="24" xfId="1" applyFont="1" applyFill="1" applyBorder="1" applyAlignment="1">
      <alignment vertical="top" wrapText="1"/>
    </xf>
    <xf numFmtId="0" fontId="28" fillId="6" borderId="10" xfId="1" applyFont="1" applyFill="1" applyBorder="1" applyAlignment="1">
      <alignment horizontal="right" vertical="center" wrapText="1"/>
    </xf>
    <xf numFmtId="0" fontId="28" fillId="6" borderId="12" xfId="1" applyFont="1" applyFill="1" applyBorder="1" applyAlignment="1">
      <alignment horizontal="right" vertical="center" wrapText="1"/>
    </xf>
    <xf numFmtId="0" fontId="28" fillId="12" borderId="10" xfId="1" applyFont="1" applyFill="1" applyBorder="1" applyAlignment="1">
      <alignment horizontal="right" vertical="top" wrapText="1"/>
    </xf>
    <xf numFmtId="0" fontId="28" fillId="12" borderId="12" xfId="1" applyFont="1" applyFill="1" applyBorder="1" applyAlignment="1">
      <alignment horizontal="right" vertical="top" wrapText="1"/>
    </xf>
    <xf numFmtId="0" fontId="29" fillId="12" borderId="39" xfId="1" applyFont="1" applyFill="1" applyBorder="1" applyAlignment="1">
      <alignment horizontal="left" vertical="top" wrapText="1"/>
    </xf>
    <xf numFmtId="0" fontId="29" fillId="12" borderId="0" xfId="1" applyFont="1" applyFill="1" applyBorder="1" applyAlignment="1">
      <alignment horizontal="left" vertical="top" wrapText="1"/>
    </xf>
    <xf numFmtId="0" fontId="29" fillId="12" borderId="40" xfId="1" applyFont="1" applyFill="1" applyBorder="1" applyAlignment="1">
      <alignment horizontal="left" vertical="top" wrapText="1"/>
    </xf>
    <xf numFmtId="0" fontId="29" fillId="12" borderId="35" xfId="1" applyFont="1" applyFill="1" applyBorder="1" applyAlignment="1">
      <alignment horizontal="left" vertical="top" wrapText="1"/>
    </xf>
    <xf numFmtId="0" fontId="4" fillId="0" borderId="0" xfId="0" applyFont="1" applyBorder="1" applyAlignment="1">
      <alignment horizontal="center" vertical="center"/>
    </xf>
    <xf numFmtId="0" fontId="9" fillId="0" borderId="0" xfId="0" applyFont="1" applyBorder="1" applyAlignment="1">
      <alignment horizontal="center" vertical="center"/>
    </xf>
    <xf numFmtId="0" fontId="43" fillId="0" borderId="0" xfId="0" applyFont="1" applyAlignment="1">
      <alignment horizontal="center"/>
    </xf>
    <xf numFmtId="0" fontId="9" fillId="0" borderId="3" xfId="0" applyFont="1" applyBorder="1" applyAlignment="1">
      <alignment horizontal="center" vertical="center"/>
    </xf>
    <xf numFmtId="0" fontId="9" fillId="0" borderId="1" xfId="0" applyFont="1" applyBorder="1" applyAlignment="1">
      <alignment horizontal="center" vertical="center"/>
    </xf>
    <xf numFmtId="0" fontId="43" fillId="0" borderId="0" xfId="0" applyFont="1" applyAlignment="1"/>
  </cellXfs>
  <cellStyles count="7">
    <cellStyle name="Normale" xfId="0" builtinId="0"/>
    <cellStyle name="Normale 2" xfId="1"/>
    <cellStyle name="Normale 3" xfId="3"/>
    <cellStyle name="Normale 3 2" xfId="6"/>
    <cellStyle name="Normale 4" xfId="2"/>
    <cellStyle name="Normale 5" xfId="4"/>
    <cellStyle name="Normale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1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4473437500000008E-2"/>
          <c:y val="4.253509234828496E-2"/>
          <c:w val="0.90289843749999998"/>
          <c:h val="0.83651587301587305"/>
        </c:manualLayout>
      </c:layout>
      <c:barChart>
        <c:barDir val="col"/>
        <c:grouping val="clustered"/>
        <c:varyColors val="0"/>
        <c:ser>
          <c:idx val="0"/>
          <c:order val="0"/>
          <c:spPr>
            <a:solidFill>
              <a:srgbClr val="FF7D7D"/>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it-IT"/>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 3.2, Graf. 3.1'!$B$18:$G$18</c:f>
              <c:strCache>
                <c:ptCount val="6"/>
                <c:pt idx="0">
                  <c:v>L'Aquila</c:v>
                </c:pt>
                <c:pt idx="1">
                  <c:v>Teramo</c:v>
                </c:pt>
                <c:pt idx="2">
                  <c:v>Pescara</c:v>
                </c:pt>
                <c:pt idx="3">
                  <c:v>Chieti</c:v>
                </c:pt>
                <c:pt idx="4">
                  <c:v>Abruzzo</c:v>
                </c:pt>
                <c:pt idx="5">
                  <c:v>Italia</c:v>
                </c:pt>
              </c:strCache>
            </c:strRef>
          </c:cat>
          <c:val>
            <c:numRef>
              <c:f>'Tab. 3.2, Graf. 3.1'!$B$27:$G$27</c:f>
              <c:numCache>
                <c:formatCode>0.00</c:formatCode>
                <c:ptCount val="6"/>
                <c:pt idx="0">
                  <c:v>-4.5886520834504863</c:v>
                </c:pt>
                <c:pt idx="1">
                  <c:v>-2.3423259796449214</c:v>
                </c:pt>
                <c:pt idx="2">
                  <c:v>-2.1290262230675689</c:v>
                </c:pt>
                <c:pt idx="3">
                  <c:v>-3.2818915985946537</c:v>
                </c:pt>
                <c:pt idx="4">
                  <c:v>-2.9017034868649443</c:v>
                </c:pt>
                <c:pt idx="5">
                  <c:v>-1.5416252906735544</c:v>
                </c:pt>
              </c:numCache>
            </c:numRef>
          </c:val>
          <c:extLst>
            <c:ext xmlns:c16="http://schemas.microsoft.com/office/drawing/2014/chart" uri="{C3380CC4-5D6E-409C-BE32-E72D297353CC}">
              <c16:uniqueId val="{00000000-B5E5-4D77-BB2A-C96D7710AB07}"/>
            </c:ext>
          </c:extLst>
        </c:ser>
        <c:dLbls>
          <c:showLegendKey val="0"/>
          <c:showVal val="0"/>
          <c:showCatName val="0"/>
          <c:showSerName val="0"/>
          <c:showPercent val="0"/>
          <c:showBubbleSize val="0"/>
        </c:dLbls>
        <c:gapWidth val="219"/>
        <c:overlap val="-27"/>
        <c:axId val="375006888"/>
        <c:axId val="375007216"/>
      </c:barChart>
      <c:catAx>
        <c:axId val="375006888"/>
        <c:scaling>
          <c:orientation val="minMax"/>
        </c:scaling>
        <c:delete val="0"/>
        <c:axPos val="b"/>
        <c:majorGridlines>
          <c:spPr>
            <a:ln w="3175" cap="flat" cmpd="sng" algn="ctr">
              <a:solidFill>
                <a:schemeClr val="bg1">
                  <a:lumMod val="85000"/>
                </a:schemeClr>
              </a:solidFill>
              <a:round/>
            </a:ln>
            <a:effectLst/>
          </c:spPr>
        </c:majorGridlines>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375007216"/>
        <c:crosses val="autoZero"/>
        <c:auto val="1"/>
        <c:lblAlgn val="ctr"/>
        <c:lblOffset val="100"/>
        <c:noMultiLvlLbl val="0"/>
      </c:catAx>
      <c:valAx>
        <c:axId val="375007216"/>
        <c:scaling>
          <c:orientation val="minMax"/>
        </c:scaling>
        <c:delete val="0"/>
        <c:axPos val="l"/>
        <c:majorGridlines>
          <c:spPr>
            <a:ln w="6350"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375006888"/>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1183070866141732E-2"/>
          <c:y val="7.0555555555555552E-2"/>
          <c:w val="0.9127058180227472"/>
          <c:h val="0.68244675925925924"/>
        </c:manualLayout>
      </c:layout>
      <c:lineChart>
        <c:grouping val="standard"/>
        <c:varyColors val="0"/>
        <c:ser>
          <c:idx val="0"/>
          <c:order val="0"/>
          <c:tx>
            <c:strRef>
              <c:f>'Graf. da 3.8 a 3.13'!$B$18</c:f>
              <c:strCache>
                <c:ptCount val="1"/>
                <c:pt idx="0">
                  <c:v>Italia</c:v>
                </c:pt>
              </c:strCache>
            </c:strRef>
          </c:tx>
          <c:spPr>
            <a:ln w="19050" cap="rnd">
              <a:solidFill>
                <a:schemeClr val="accent1"/>
              </a:solidFill>
              <a:round/>
            </a:ln>
            <a:effectLst/>
          </c:spPr>
          <c:marker>
            <c:symbol val="none"/>
          </c:marker>
          <c:dLbls>
            <c:dLbl>
              <c:idx val="16"/>
              <c:layout>
                <c:manualLayout>
                  <c:x val="-3.2582291666666666E-2"/>
                  <c:y val="-9.33833333333333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91A-4603-A593-5A6566CC7640}"/>
                </c:ext>
              </c:extLst>
            </c:dLbl>
            <c:spPr>
              <a:noFill/>
              <a:ln>
                <a:noFill/>
              </a:ln>
              <a:effectLst/>
            </c:spPr>
            <c:txPr>
              <a:bodyPr/>
              <a:lstStyle/>
              <a:p>
                <a:pPr>
                  <a:defRPr sz="800">
                    <a:solidFill>
                      <a:srgbClr val="0070C0"/>
                    </a:solidFill>
                  </a:defRPr>
                </a:pPr>
                <a:endParaRPr lang="it-IT"/>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da 3.8 a 3.13'!$C$5:$S$5</c:f>
              <c:strCach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strCache>
            </c:strRef>
          </c:cat>
          <c:val>
            <c:numRef>
              <c:f>'Graf. da 3.8 a 3.13'!$C$18:$S$18</c:f>
              <c:numCache>
                <c:formatCode>General</c:formatCode>
                <c:ptCount val="17"/>
                <c:pt idx="0">
                  <c:v>-0.2</c:v>
                </c:pt>
                <c:pt idx="1">
                  <c:v>0</c:v>
                </c:pt>
                <c:pt idx="2">
                  <c:v>-0.1</c:v>
                </c:pt>
                <c:pt idx="3">
                  <c:v>-0.1</c:v>
                </c:pt>
                <c:pt idx="4">
                  <c:v>-0.4</c:v>
                </c:pt>
                <c:pt idx="5">
                  <c:v>-0.4</c:v>
                </c:pt>
                <c:pt idx="6">
                  <c:v>-0.8</c:v>
                </c:pt>
                <c:pt idx="7">
                  <c:v>-1.3</c:v>
                </c:pt>
                <c:pt idx="8">
                  <c:v>-1.4</c:v>
                </c:pt>
                <c:pt idx="9">
                  <c:v>-1.6</c:v>
                </c:pt>
                <c:pt idx="10">
                  <c:v>-2.7</c:v>
                </c:pt>
                <c:pt idx="11">
                  <c:v>-2.2999999999999998</c:v>
                </c:pt>
                <c:pt idx="12">
                  <c:v>-3.2</c:v>
                </c:pt>
                <c:pt idx="13">
                  <c:v>-3.2</c:v>
                </c:pt>
                <c:pt idx="14">
                  <c:v>-3.6</c:v>
                </c:pt>
                <c:pt idx="15">
                  <c:v>-5.6</c:v>
                </c:pt>
                <c:pt idx="16">
                  <c:v>-5.2</c:v>
                </c:pt>
              </c:numCache>
            </c:numRef>
          </c:val>
          <c:smooth val="0"/>
          <c:extLst>
            <c:ext xmlns:c16="http://schemas.microsoft.com/office/drawing/2014/chart" uri="{C3380CC4-5D6E-409C-BE32-E72D297353CC}">
              <c16:uniqueId val="{00000001-191A-4603-A593-5A6566CC7640}"/>
            </c:ext>
          </c:extLst>
        </c:ser>
        <c:ser>
          <c:idx val="1"/>
          <c:order val="1"/>
          <c:tx>
            <c:strRef>
              <c:f>'Graf. da 3.8 a 3.13'!$B$19</c:f>
              <c:strCache>
                <c:ptCount val="1"/>
                <c:pt idx="0">
                  <c:v>  Abruzzo</c:v>
                </c:pt>
              </c:strCache>
            </c:strRef>
          </c:tx>
          <c:spPr>
            <a:ln w="19050" cap="rnd">
              <a:solidFill>
                <a:schemeClr val="accent2"/>
              </a:solidFill>
              <a:round/>
            </a:ln>
            <a:effectLst/>
          </c:spPr>
          <c:marker>
            <c:symbol val="none"/>
          </c:marker>
          <c:dLbls>
            <c:dLbl>
              <c:idx val="12"/>
              <c:layout>
                <c:manualLayout>
                  <c:x val="-3.2597690679920147E-2"/>
                  <c:y val="-1.75431083901643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91A-4603-A593-5A6566CC7640}"/>
                </c:ext>
              </c:extLst>
            </c:dLbl>
            <c:dLbl>
              <c:idx val="16"/>
              <c:layout>
                <c:manualLayout>
                  <c:x val="-2.5967708333333495E-2"/>
                  <c:y val="0"/>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91A-4603-A593-5A6566CC7640}"/>
                </c:ext>
              </c:extLst>
            </c:dLbl>
            <c:spPr>
              <a:noFill/>
              <a:ln>
                <a:noFill/>
              </a:ln>
              <a:effectLst/>
            </c:spPr>
            <c:txPr>
              <a:bodyPr/>
              <a:lstStyle/>
              <a:p>
                <a:pPr>
                  <a:defRPr sz="800">
                    <a:solidFill>
                      <a:schemeClr val="accent2">
                        <a:lumMod val="50000"/>
                      </a:schemeClr>
                    </a:solidFill>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da 3.8 a 3.13'!$C$5:$S$5</c:f>
              <c:strCach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strCache>
            </c:strRef>
          </c:cat>
          <c:val>
            <c:numRef>
              <c:f>'Graf. da 3.8 a 3.13'!$C$19:$S$19</c:f>
              <c:numCache>
                <c:formatCode>General</c:formatCode>
                <c:ptCount val="17"/>
                <c:pt idx="0">
                  <c:v>-1.8</c:v>
                </c:pt>
                <c:pt idx="1">
                  <c:v>-1.7</c:v>
                </c:pt>
                <c:pt idx="2">
                  <c:v>-1.8</c:v>
                </c:pt>
                <c:pt idx="3">
                  <c:v>-1.5</c:v>
                </c:pt>
                <c:pt idx="4">
                  <c:v>-2.4</c:v>
                </c:pt>
                <c:pt idx="5">
                  <c:v>-1.9</c:v>
                </c:pt>
                <c:pt idx="6">
                  <c:v>-2.2000000000000002</c:v>
                </c:pt>
                <c:pt idx="7">
                  <c:v>-2.5</c:v>
                </c:pt>
                <c:pt idx="8">
                  <c:v>-2.7</c:v>
                </c:pt>
                <c:pt idx="9">
                  <c:v>-2.9</c:v>
                </c:pt>
                <c:pt idx="10">
                  <c:v>-3.9</c:v>
                </c:pt>
                <c:pt idx="11">
                  <c:v>-3.4</c:v>
                </c:pt>
                <c:pt idx="12">
                  <c:v>-4.5</c:v>
                </c:pt>
                <c:pt idx="13">
                  <c:v>-4.4000000000000004</c:v>
                </c:pt>
                <c:pt idx="14">
                  <c:v>-4.7</c:v>
                </c:pt>
                <c:pt idx="15">
                  <c:v>-6.1</c:v>
                </c:pt>
                <c:pt idx="16">
                  <c:v>-6.6</c:v>
                </c:pt>
              </c:numCache>
            </c:numRef>
          </c:val>
          <c:smooth val="0"/>
          <c:extLst>
            <c:ext xmlns:c16="http://schemas.microsoft.com/office/drawing/2014/chart" uri="{C3380CC4-5D6E-409C-BE32-E72D297353CC}">
              <c16:uniqueId val="{00000004-191A-4603-A593-5A6566CC7640}"/>
            </c:ext>
          </c:extLst>
        </c:ser>
        <c:ser>
          <c:idx val="2"/>
          <c:order val="2"/>
          <c:tx>
            <c:strRef>
              <c:f>'Graf. da 3.8 a 3.13'!$B$20</c:f>
              <c:strCache>
                <c:ptCount val="1"/>
                <c:pt idx="0">
                  <c:v>    L'Aquila</c:v>
                </c:pt>
              </c:strCache>
            </c:strRef>
          </c:tx>
          <c:spPr>
            <a:ln w="19050" cap="rnd">
              <a:solidFill>
                <a:schemeClr val="accent3"/>
              </a:solidFill>
              <a:round/>
            </a:ln>
            <a:effectLst/>
          </c:spPr>
          <c:marker>
            <c:symbol val="none"/>
          </c:marker>
          <c:cat>
            <c:strRef>
              <c:f>'Graf. da 3.8 a 3.13'!$C$5:$S$5</c:f>
              <c:strCach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strCache>
            </c:strRef>
          </c:cat>
          <c:val>
            <c:numRef>
              <c:f>'Graf. da 3.8 a 3.13'!$C$20:$S$20</c:f>
              <c:numCache>
                <c:formatCode>General</c:formatCode>
                <c:ptCount val="17"/>
                <c:pt idx="0">
                  <c:v>-3.4</c:v>
                </c:pt>
                <c:pt idx="1">
                  <c:v>-3.1</c:v>
                </c:pt>
                <c:pt idx="2">
                  <c:v>-3.1</c:v>
                </c:pt>
                <c:pt idx="3">
                  <c:v>-3.2</c:v>
                </c:pt>
                <c:pt idx="4">
                  <c:v>-4.7</c:v>
                </c:pt>
                <c:pt idx="5">
                  <c:v>-3.2</c:v>
                </c:pt>
                <c:pt idx="6">
                  <c:v>-3.1</c:v>
                </c:pt>
                <c:pt idx="7">
                  <c:v>-3.2</c:v>
                </c:pt>
                <c:pt idx="8">
                  <c:v>-3.6</c:v>
                </c:pt>
                <c:pt idx="9">
                  <c:v>-3.8</c:v>
                </c:pt>
                <c:pt idx="10">
                  <c:v>-4.0999999999999996</c:v>
                </c:pt>
                <c:pt idx="11">
                  <c:v>-4.3</c:v>
                </c:pt>
                <c:pt idx="12">
                  <c:v>-4.8</c:v>
                </c:pt>
                <c:pt idx="13">
                  <c:v>-4.7</c:v>
                </c:pt>
                <c:pt idx="14">
                  <c:v>-5.7</c:v>
                </c:pt>
                <c:pt idx="15">
                  <c:v>-6.4</c:v>
                </c:pt>
                <c:pt idx="16">
                  <c:v>-7.2</c:v>
                </c:pt>
              </c:numCache>
            </c:numRef>
          </c:val>
          <c:smooth val="0"/>
          <c:extLst>
            <c:ext xmlns:c16="http://schemas.microsoft.com/office/drawing/2014/chart" uri="{C3380CC4-5D6E-409C-BE32-E72D297353CC}">
              <c16:uniqueId val="{00000005-191A-4603-A593-5A6566CC7640}"/>
            </c:ext>
          </c:extLst>
        </c:ser>
        <c:ser>
          <c:idx val="3"/>
          <c:order val="3"/>
          <c:tx>
            <c:strRef>
              <c:f>'Graf. da 3.8 a 3.13'!$B$21</c:f>
              <c:strCache>
                <c:ptCount val="1"/>
                <c:pt idx="0">
                  <c:v>    Teramo</c:v>
                </c:pt>
              </c:strCache>
            </c:strRef>
          </c:tx>
          <c:spPr>
            <a:ln w="19050" cap="rnd">
              <a:solidFill>
                <a:srgbClr val="FFFF00"/>
              </a:solidFill>
              <a:round/>
            </a:ln>
            <a:effectLst/>
          </c:spPr>
          <c:marker>
            <c:symbol val="none"/>
          </c:marker>
          <c:cat>
            <c:strRef>
              <c:f>'Graf. da 3.8 a 3.13'!$C$5:$S$5</c:f>
              <c:strCach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strCache>
            </c:strRef>
          </c:cat>
          <c:val>
            <c:numRef>
              <c:f>'Graf. da 3.8 a 3.13'!$C$21:$S$21</c:f>
              <c:numCache>
                <c:formatCode>General</c:formatCode>
                <c:ptCount val="17"/>
                <c:pt idx="0">
                  <c:v>-0.6</c:v>
                </c:pt>
                <c:pt idx="1">
                  <c:v>-0.4</c:v>
                </c:pt>
                <c:pt idx="2">
                  <c:v>-0.8</c:v>
                </c:pt>
                <c:pt idx="3">
                  <c:v>-0.7</c:v>
                </c:pt>
                <c:pt idx="4">
                  <c:v>-1.3</c:v>
                </c:pt>
                <c:pt idx="5">
                  <c:v>-1.4</c:v>
                </c:pt>
                <c:pt idx="6">
                  <c:v>-1.6</c:v>
                </c:pt>
                <c:pt idx="7">
                  <c:v>-1.9</c:v>
                </c:pt>
                <c:pt idx="8">
                  <c:v>-2.1</c:v>
                </c:pt>
                <c:pt idx="9">
                  <c:v>-2.2000000000000002</c:v>
                </c:pt>
                <c:pt idx="10">
                  <c:v>-3.5</c:v>
                </c:pt>
                <c:pt idx="11">
                  <c:v>-2.6</c:v>
                </c:pt>
                <c:pt idx="12">
                  <c:v>-3.9</c:v>
                </c:pt>
                <c:pt idx="13">
                  <c:v>-3.5</c:v>
                </c:pt>
                <c:pt idx="14">
                  <c:v>-4.3</c:v>
                </c:pt>
                <c:pt idx="15">
                  <c:v>-5.8</c:v>
                </c:pt>
                <c:pt idx="16">
                  <c:v>-5.9</c:v>
                </c:pt>
              </c:numCache>
            </c:numRef>
          </c:val>
          <c:smooth val="0"/>
          <c:extLst>
            <c:ext xmlns:c16="http://schemas.microsoft.com/office/drawing/2014/chart" uri="{C3380CC4-5D6E-409C-BE32-E72D297353CC}">
              <c16:uniqueId val="{00000006-191A-4603-A593-5A6566CC7640}"/>
            </c:ext>
          </c:extLst>
        </c:ser>
        <c:ser>
          <c:idx val="4"/>
          <c:order val="4"/>
          <c:tx>
            <c:strRef>
              <c:f>'Graf. da 3.8 a 3.13'!$B$22</c:f>
              <c:strCache>
                <c:ptCount val="1"/>
                <c:pt idx="0">
                  <c:v>    Pescara</c:v>
                </c:pt>
              </c:strCache>
            </c:strRef>
          </c:tx>
          <c:spPr>
            <a:ln w="19050" cap="rnd">
              <a:solidFill>
                <a:srgbClr val="7030A0"/>
              </a:solidFill>
              <a:round/>
            </a:ln>
            <a:effectLst/>
          </c:spPr>
          <c:marker>
            <c:symbol val="none"/>
          </c:marker>
          <c:cat>
            <c:strRef>
              <c:f>'Graf. da 3.8 a 3.13'!$C$5:$S$5</c:f>
              <c:strCach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strCache>
            </c:strRef>
          </c:cat>
          <c:val>
            <c:numRef>
              <c:f>'Graf. da 3.8 a 3.13'!$C$22:$S$22</c:f>
              <c:numCache>
                <c:formatCode>General</c:formatCode>
                <c:ptCount val="17"/>
                <c:pt idx="0">
                  <c:v>-0.9</c:v>
                </c:pt>
                <c:pt idx="1">
                  <c:v>-0.6</c:v>
                </c:pt>
                <c:pt idx="2">
                  <c:v>-0.4</c:v>
                </c:pt>
                <c:pt idx="3">
                  <c:v>0.1</c:v>
                </c:pt>
                <c:pt idx="4">
                  <c:v>-1.4</c:v>
                </c:pt>
                <c:pt idx="5">
                  <c:v>-0.8</c:v>
                </c:pt>
                <c:pt idx="6">
                  <c:v>-1.3</c:v>
                </c:pt>
                <c:pt idx="7">
                  <c:v>-2</c:v>
                </c:pt>
                <c:pt idx="8">
                  <c:v>-1.4</c:v>
                </c:pt>
                <c:pt idx="9">
                  <c:v>-2.1</c:v>
                </c:pt>
                <c:pt idx="10">
                  <c:v>-3.1</c:v>
                </c:pt>
                <c:pt idx="11">
                  <c:v>-2.2000000000000002</c:v>
                </c:pt>
                <c:pt idx="12">
                  <c:v>-3.8</c:v>
                </c:pt>
                <c:pt idx="13">
                  <c:v>-4</c:v>
                </c:pt>
                <c:pt idx="14">
                  <c:v>-3.7</c:v>
                </c:pt>
                <c:pt idx="15">
                  <c:v>-5.5</c:v>
                </c:pt>
                <c:pt idx="16">
                  <c:v>-5.8</c:v>
                </c:pt>
              </c:numCache>
            </c:numRef>
          </c:val>
          <c:smooth val="0"/>
          <c:extLst>
            <c:ext xmlns:c16="http://schemas.microsoft.com/office/drawing/2014/chart" uri="{C3380CC4-5D6E-409C-BE32-E72D297353CC}">
              <c16:uniqueId val="{00000007-191A-4603-A593-5A6566CC7640}"/>
            </c:ext>
          </c:extLst>
        </c:ser>
        <c:ser>
          <c:idx val="5"/>
          <c:order val="5"/>
          <c:tx>
            <c:strRef>
              <c:f>'Graf. da 3.8 a 3.13'!$B$23</c:f>
              <c:strCache>
                <c:ptCount val="1"/>
                <c:pt idx="0">
                  <c:v>    Chieti</c:v>
                </c:pt>
              </c:strCache>
            </c:strRef>
          </c:tx>
          <c:spPr>
            <a:ln w="19050" cap="rnd">
              <a:solidFill>
                <a:schemeClr val="accent6"/>
              </a:solidFill>
              <a:round/>
            </a:ln>
            <a:effectLst/>
          </c:spPr>
          <c:marker>
            <c:symbol val="none"/>
          </c:marker>
          <c:cat>
            <c:strRef>
              <c:f>'Graf. da 3.8 a 3.13'!$C$5:$S$5</c:f>
              <c:strCach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strCache>
            </c:strRef>
          </c:cat>
          <c:val>
            <c:numRef>
              <c:f>'Graf. da 3.8 a 3.13'!$C$23:$S$23</c:f>
              <c:numCache>
                <c:formatCode>General</c:formatCode>
                <c:ptCount val="17"/>
                <c:pt idx="0">
                  <c:v>-2.1</c:v>
                </c:pt>
                <c:pt idx="1">
                  <c:v>-2.4</c:v>
                </c:pt>
                <c:pt idx="2">
                  <c:v>-2.5</c:v>
                </c:pt>
                <c:pt idx="3">
                  <c:v>-2.2000000000000002</c:v>
                </c:pt>
                <c:pt idx="4">
                  <c:v>-2.5</c:v>
                </c:pt>
                <c:pt idx="5">
                  <c:v>-2.2000000000000002</c:v>
                </c:pt>
                <c:pt idx="6">
                  <c:v>-2.7</c:v>
                </c:pt>
                <c:pt idx="7">
                  <c:v>-3</c:v>
                </c:pt>
                <c:pt idx="8">
                  <c:v>-3.7</c:v>
                </c:pt>
                <c:pt idx="9">
                  <c:v>-3.4</c:v>
                </c:pt>
                <c:pt idx="10">
                  <c:v>-4.5999999999999996</c:v>
                </c:pt>
                <c:pt idx="11">
                  <c:v>-4.2</c:v>
                </c:pt>
                <c:pt idx="12">
                  <c:v>-5.4</c:v>
                </c:pt>
                <c:pt idx="13">
                  <c:v>-5.2</c:v>
                </c:pt>
                <c:pt idx="14">
                  <c:v>-5.0999999999999996</c:v>
                </c:pt>
                <c:pt idx="15">
                  <c:v>-6.5</c:v>
                </c:pt>
                <c:pt idx="16">
                  <c:v>-7.2</c:v>
                </c:pt>
              </c:numCache>
            </c:numRef>
          </c:val>
          <c:smooth val="0"/>
          <c:extLst>
            <c:ext xmlns:c16="http://schemas.microsoft.com/office/drawing/2014/chart" uri="{C3380CC4-5D6E-409C-BE32-E72D297353CC}">
              <c16:uniqueId val="{00000008-191A-4603-A593-5A6566CC7640}"/>
            </c:ext>
          </c:extLst>
        </c:ser>
        <c:dLbls>
          <c:showLegendKey val="0"/>
          <c:showVal val="0"/>
          <c:showCatName val="0"/>
          <c:showSerName val="0"/>
          <c:showPercent val="0"/>
          <c:showBubbleSize val="0"/>
        </c:dLbls>
        <c:smooth val="0"/>
        <c:axId val="56295424"/>
        <c:axId val="56296960"/>
      </c:lineChart>
      <c:catAx>
        <c:axId val="56295424"/>
        <c:scaling>
          <c:orientation val="minMax"/>
        </c:scaling>
        <c:delete val="0"/>
        <c:axPos val="b"/>
        <c:numFmt formatCode="General" sourceLinked="0"/>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56296960"/>
        <c:crossesAt val="-5"/>
        <c:auto val="1"/>
        <c:lblAlgn val="ctr"/>
        <c:lblOffset val="100"/>
        <c:noMultiLvlLbl val="0"/>
      </c:catAx>
      <c:valAx>
        <c:axId val="56296960"/>
        <c:scaling>
          <c:orientation val="minMax"/>
          <c:min val="-7"/>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5629542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legend>
    <c:plotVisOnly val="1"/>
    <c:dispBlanksAs val="gap"/>
    <c:showDLblsOverMax val="0"/>
  </c:chart>
  <c:spPr>
    <a:gradFill>
      <a:gsLst>
        <a:gs pos="0">
          <a:srgbClr val="E6B9B8"/>
        </a:gs>
        <a:gs pos="100000">
          <a:schemeClr val="bg1"/>
        </a:gs>
      </a:gsLst>
      <a:lin ang="5400000" scaled="0"/>
    </a:gra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3716931718981282E-2"/>
          <c:y val="3.3853748273845206E-2"/>
          <c:w val="0.92468889028697765"/>
          <c:h val="0.68244675925925924"/>
        </c:manualLayout>
      </c:layout>
      <c:lineChart>
        <c:grouping val="standard"/>
        <c:varyColors val="0"/>
        <c:ser>
          <c:idx val="0"/>
          <c:order val="0"/>
          <c:tx>
            <c:strRef>
              <c:f>'Graf. da 3.8 a 3.13'!$B$108</c:f>
              <c:strCache>
                <c:ptCount val="1"/>
                <c:pt idx="0">
                  <c:v>Italia</c:v>
                </c:pt>
              </c:strCache>
            </c:strRef>
          </c:tx>
          <c:spPr>
            <a:ln w="19050" cap="rnd">
              <a:solidFill>
                <a:schemeClr val="accent1"/>
              </a:solidFill>
              <a:round/>
            </a:ln>
            <a:effectLst/>
          </c:spPr>
          <c:marker>
            <c:symbol val="none"/>
          </c:marker>
          <c:dLbls>
            <c:dLbl>
              <c:idx val="0"/>
              <c:layout>
                <c:manualLayout>
                  <c:x val="-3.4080444915538924E-2"/>
                  <c:y val="4.23213201493989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DAC-4AF4-AE6C-3F51219E16CB}"/>
                </c:ext>
              </c:extLst>
            </c:dLbl>
            <c:spPr>
              <a:noFill/>
              <a:ln>
                <a:noFill/>
              </a:ln>
              <a:effectLst/>
            </c:spPr>
            <c:txPr>
              <a:bodyPr/>
              <a:lstStyle/>
              <a:p>
                <a:pPr>
                  <a:defRPr sz="800">
                    <a:solidFill>
                      <a:srgbClr val="0070C0"/>
                    </a:solidFill>
                  </a:defRPr>
                </a:pPr>
                <a:endParaRPr lang="it-IT"/>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da 3.8 a 3.13'!$E$5:$T$5</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'Graf. da 3.8 a 3.13'!$E$108:$T$108</c:f>
              <c:numCache>
                <c:formatCode>General</c:formatCode>
                <c:ptCount val="16"/>
                <c:pt idx="0">
                  <c:v>52</c:v>
                </c:pt>
                <c:pt idx="1">
                  <c:v>52.1</c:v>
                </c:pt>
                <c:pt idx="2">
                  <c:v>52.4</c:v>
                </c:pt>
                <c:pt idx="3">
                  <c:v>52.7</c:v>
                </c:pt>
                <c:pt idx="4">
                  <c:v>52.8</c:v>
                </c:pt>
                <c:pt idx="5">
                  <c:v>53.5</c:v>
                </c:pt>
                <c:pt idx="6">
                  <c:v>54.2</c:v>
                </c:pt>
                <c:pt idx="7">
                  <c:v>54.6</c:v>
                </c:pt>
                <c:pt idx="8">
                  <c:v>55.1</c:v>
                </c:pt>
                <c:pt idx="9">
                  <c:v>55.5</c:v>
                </c:pt>
                <c:pt idx="10">
                  <c:v>55.8</c:v>
                </c:pt>
                <c:pt idx="11">
                  <c:v>56.1</c:v>
                </c:pt>
                <c:pt idx="12">
                  <c:v>56.4</c:v>
                </c:pt>
                <c:pt idx="13">
                  <c:v>56.7</c:v>
                </c:pt>
                <c:pt idx="14">
                  <c:v>57.3</c:v>
                </c:pt>
                <c:pt idx="15">
                  <c:v>57.5</c:v>
                </c:pt>
              </c:numCache>
            </c:numRef>
          </c:val>
          <c:smooth val="0"/>
          <c:extLst>
            <c:ext xmlns:c16="http://schemas.microsoft.com/office/drawing/2014/chart" uri="{C3380CC4-5D6E-409C-BE32-E72D297353CC}">
              <c16:uniqueId val="{00000001-3DAC-4AF4-AE6C-3F51219E16CB}"/>
            </c:ext>
          </c:extLst>
        </c:ser>
        <c:ser>
          <c:idx val="1"/>
          <c:order val="1"/>
          <c:tx>
            <c:strRef>
              <c:f>'Graf. da 3.8 a 3.13'!$B$109</c:f>
              <c:strCache>
                <c:ptCount val="1"/>
                <c:pt idx="0">
                  <c:v>  Abruzzo</c:v>
                </c:pt>
              </c:strCache>
            </c:strRef>
          </c:tx>
          <c:marker>
            <c:symbol val="none"/>
          </c:marker>
          <c:dLbls>
            <c:dLbl>
              <c:idx val="13"/>
              <c:layout>
                <c:manualLayout>
                  <c:x val="-3.5567259556186691E-2"/>
                  <c:y val="-4.54342187639745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DAC-4AF4-AE6C-3F51219E16CB}"/>
                </c:ext>
              </c:extLst>
            </c:dLbl>
            <c:dLbl>
              <c:idx val="14"/>
              <c:layout>
                <c:manualLayout>
                  <c:x val="-3.9099656243306254E-2"/>
                  <c:y val="-2.45964106670953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DAC-4AF4-AE6C-3F51219E16CB}"/>
                </c:ext>
              </c:extLst>
            </c:dLbl>
            <c:dLbl>
              <c:idx val="15"/>
              <c:layout>
                <c:manualLayout>
                  <c:x val="-1.5196426484995012E-2"/>
                  <c:y val="-3.975494141847778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DAC-4AF4-AE6C-3F51219E16CB}"/>
                </c:ext>
              </c:extLst>
            </c:dLbl>
            <c:spPr>
              <a:noFill/>
              <a:ln>
                <a:noFill/>
              </a:ln>
              <a:effectLst/>
            </c:spPr>
            <c:txPr>
              <a:bodyPr/>
              <a:lstStyle/>
              <a:p>
                <a:pPr>
                  <a:defRPr sz="800">
                    <a:solidFill>
                      <a:schemeClr val="accent2">
                        <a:lumMod val="50000"/>
                      </a:schemeClr>
                    </a:solidFill>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da 3.8 a 3.13'!$E$5:$T$5</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'Graf. da 3.8 a 3.13'!$E$109:$T$109</c:f>
              <c:numCache>
                <c:formatCode>General</c:formatCode>
                <c:ptCount val="16"/>
                <c:pt idx="0">
                  <c:v>53.4</c:v>
                </c:pt>
                <c:pt idx="1">
                  <c:v>53</c:v>
                </c:pt>
                <c:pt idx="2">
                  <c:v>52.8</c:v>
                </c:pt>
                <c:pt idx="3">
                  <c:v>52.8</c:v>
                </c:pt>
                <c:pt idx="4">
                  <c:v>52.7</c:v>
                </c:pt>
                <c:pt idx="5">
                  <c:v>53.3</c:v>
                </c:pt>
                <c:pt idx="6">
                  <c:v>53.9</c:v>
                </c:pt>
                <c:pt idx="7">
                  <c:v>54.2</c:v>
                </c:pt>
                <c:pt idx="8">
                  <c:v>54.9</c:v>
                </c:pt>
                <c:pt idx="9">
                  <c:v>55.5</c:v>
                </c:pt>
                <c:pt idx="10">
                  <c:v>56.1</c:v>
                </c:pt>
                <c:pt idx="11">
                  <c:v>56.5</c:v>
                </c:pt>
                <c:pt idx="12">
                  <c:v>56.9</c:v>
                </c:pt>
                <c:pt idx="13">
                  <c:v>57.5</c:v>
                </c:pt>
                <c:pt idx="14">
                  <c:v>58.6</c:v>
                </c:pt>
                <c:pt idx="15">
                  <c:v>58.9</c:v>
                </c:pt>
              </c:numCache>
            </c:numRef>
          </c:val>
          <c:smooth val="0"/>
          <c:extLst>
            <c:ext xmlns:c16="http://schemas.microsoft.com/office/drawing/2014/chart" uri="{C3380CC4-5D6E-409C-BE32-E72D297353CC}">
              <c16:uniqueId val="{00000005-3DAC-4AF4-AE6C-3F51219E16CB}"/>
            </c:ext>
          </c:extLst>
        </c:ser>
        <c:ser>
          <c:idx val="2"/>
          <c:order val="2"/>
          <c:tx>
            <c:strRef>
              <c:f>'Graf. da 3.8 a 3.13'!$B$110</c:f>
              <c:strCache>
                <c:ptCount val="1"/>
                <c:pt idx="0">
                  <c:v>    L'Aquila</c:v>
                </c:pt>
              </c:strCache>
            </c:strRef>
          </c:tx>
          <c:marker>
            <c:symbol val="none"/>
          </c:marker>
          <c:cat>
            <c:strRef>
              <c:f>'Graf. da 3.8 a 3.13'!$E$5:$T$5</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'Graf. da 3.8 a 3.13'!$E$110:$T$110</c:f>
              <c:numCache>
                <c:formatCode>General</c:formatCode>
                <c:ptCount val="16"/>
                <c:pt idx="0">
                  <c:v>52.5</c:v>
                </c:pt>
                <c:pt idx="1">
                  <c:v>52.1</c:v>
                </c:pt>
                <c:pt idx="2">
                  <c:v>51.9</c:v>
                </c:pt>
                <c:pt idx="3">
                  <c:v>51.6</c:v>
                </c:pt>
                <c:pt idx="4">
                  <c:v>51.2</c:v>
                </c:pt>
                <c:pt idx="5">
                  <c:v>51.7</c:v>
                </c:pt>
                <c:pt idx="6">
                  <c:v>52.3</c:v>
                </c:pt>
                <c:pt idx="7">
                  <c:v>52.6</c:v>
                </c:pt>
                <c:pt idx="8">
                  <c:v>53.5</c:v>
                </c:pt>
                <c:pt idx="9">
                  <c:v>54.1</c:v>
                </c:pt>
                <c:pt idx="10">
                  <c:v>54.8</c:v>
                </c:pt>
                <c:pt idx="11">
                  <c:v>55.5</c:v>
                </c:pt>
                <c:pt idx="12">
                  <c:v>56.3</c:v>
                </c:pt>
                <c:pt idx="13">
                  <c:v>57.4</c:v>
                </c:pt>
                <c:pt idx="14">
                  <c:v>58.7</c:v>
                </c:pt>
                <c:pt idx="15">
                  <c:v>59.4</c:v>
                </c:pt>
              </c:numCache>
            </c:numRef>
          </c:val>
          <c:smooth val="0"/>
          <c:extLst>
            <c:ext xmlns:c16="http://schemas.microsoft.com/office/drawing/2014/chart" uri="{C3380CC4-5D6E-409C-BE32-E72D297353CC}">
              <c16:uniqueId val="{00000006-3DAC-4AF4-AE6C-3F51219E16CB}"/>
            </c:ext>
          </c:extLst>
        </c:ser>
        <c:ser>
          <c:idx val="3"/>
          <c:order val="3"/>
          <c:tx>
            <c:strRef>
              <c:f>'Graf. da 3.8 a 3.13'!$B$111</c:f>
              <c:strCache>
                <c:ptCount val="1"/>
                <c:pt idx="0">
                  <c:v>    Teramo</c:v>
                </c:pt>
              </c:strCache>
            </c:strRef>
          </c:tx>
          <c:spPr>
            <a:ln>
              <a:solidFill>
                <a:srgbClr val="FFFF00"/>
              </a:solidFill>
            </a:ln>
          </c:spPr>
          <c:marker>
            <c:symbol val="none"/>
          </c:marker>
          <c:cat>
            <c:strRef>
              <c:f>'Graf. da 3.8 a 3.13'!$E$5:$T$5</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'Graf. da 3.8 a 3.13'!$E$111:$T$111</c:f>
              <c:numCache>
                <c:formatCode>General</c:formatCode>
                <c:ptCount val="16"/>
                <c:pt idx="0">
                  <c:v>52.7</c:v>
                </c:pt>
                <c:pt idx="1">
                  <c:v>52.3</c:v>
                </c:pt>
                <c:pt idx="2">
                  <c:v>52.2</c:v>
                </c:pt>
                <c:pt idx="3">
                  <c:v>51.9</c:v>
                </c:pt>
                <c:pt idx="4">
                  <c:v>52</c:v>
                </c:pt>
                <c:pt idx="5">
                  <c:v>52.4</c:v>
                </c:pt>
                <c:pt idx="6">
                  <c:v>53</c:v>
                </c:pt>
                <c:pt idx="7">
                  <c:v>53.2</c:v>
                </c:pt>
                <c:pt idx="8">
                  <c:v>53.8</c:v>
                </c:pt>
                <c:pt idx="9">
                  <c:v>54.3</c:v>
                </c:pt>
                <c:pt idx="10">
                  <c:v>54.6</c:v>
                </c:pt>
                <c:pt idx="11">
                  <c:v>55.1</c:v>
                </c:pt>
                <c:pt idx="12">
                  <c:v>55.1</c:v>
                </c:pt>
                <c:pt idx="13">
                  <c:v>55.7</c:v>
                </c:pt>
                <c:pt idx="14">
                  <c:v>56.5</c:v>
                </c:pt>
                <c:pt idx="15">
                  <c:v>56.9</c:v>
                </c:pt>
              </c:numCache>
            </c:numRef>
          </c:val>
          <c:smooth val="0"/>
          <c:extLst>
            <c:ext xmlns:c16="http://schemas.microsoft.com/office/drawing/2014/chart" uri="{C3380CC4-5D6E-409C-BE32-E72D297353CC}">
              <c16:uniqueId val="{00000007-3DAC-4AF4-AE6C-3F51219E16CB}"/>
            </c:ext>
          </c:extLst>
        </c:ser>
        <c:ser>
          <c:idx val="4"/>
          <c:order val="4"/>
          <c:tx>
            <c:strRef>
              <c:f>'Graf. da 3.8 a 3.13'!$B$112</c:f>
              <c:strCache>
                <c:ptCount val="1"/>
                <c:pt idx="0">
                  <c:v>    Pescara</c:v>
                </c:pt>
              </c:strCache>
            </c:strRef>
          </c:tx>
          <c:spPr>
            <a:ln>
              <a:solidFill>
                <a:srgbClr val="7030A0"/>
              </a:solidFill>
            </a:ln>
          </c:spPr>
          <c:marker>
            <c:symbol val="none"/>
          </c:marker>
          <c:cat>
            <c:strRef>
              <c:f>'Graf. da 3.8 a 3.13'!$E$5:$T$5</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'Graf. da 3.8 a 3.13'!$E$112:$T$112</c:f>
              <c:numCache>
                <c:formatCode>General</c:formatCode>
                <c:ptCount val="16"/>
                <c:pt idx="0">
                  <c:v>53.9</c:v>
                </c:pt>
                <c:pt idx="1">
                  <c:v>53.6</c:v>
                </c:pt>
                <c:pt idx="2">
                  <c:v>53.7</c:v>
                </c:pt>
                <c:pt idx="3">
                  <c:v>53.8</c:v>
                </c:pt>
                <c:pt idx="4">
                  <c:v>53.7</c:v>
                </c:pt>
                <c:pt idx="5">
                  <c:v>54.3</c:v>
                </c:pt>
                <c:pt idx="6">
                  <c:v>55</c:v>
                </c:pt>
                <c:pt idx="7">
                  <c:v>55</c:v>
                </c:pt>
                <c:pt idx="8">
                  <c:v>55.7</c:v>
                </c:pt>
                <c:pt idx="9">
                  <c:v>56.2</c:v>
                </c:pt>
                <c:pt idx="10">
                  <c:v>56.7</c:v>
                </c:pt>
                <c:pt idx="11">
                  <c:v>57</c:v>
                </c:pt>
                <c:pt idx="12">
                  <c:v>57.1</c:v>
                </c:pt>
                <c:pt idx="13">
                  <c:v>57.5</c:v>
                </c:pt>
                <c:pt idx="14">
                  <c:v>58.4</c:v>
                </c:pt>
                <c:pt idx="15">
                  <c:v>58.3</c:v>
                </c:pt>
              </c:numCache>
            </c:numRef>
          </c:val>
          <c:smooth val="0"/>
          <c:extLst>
            <c:ext xmlns:c16="http://schemas.microsoft.com/office/drawing/2014/chart" uri="{C3380CC4-5D6E-409C-BE32-E72D297353CC}">
              <c16:uniqueId val="{00000008-3DAC-4AF4-AE6C-3F51219E16CB}"/>
            </c:ext>
          </c:extLst>
        </c:ser>
        <c:ser>
          <c:idx val="5"/>
          <c:order val="5"/>
          <c:tx>
            <c:strRef>
              <c:f>'Graf. da 3.8 a 3.13'!$B$113</c:f>
              <c:strCache>
                <c:ptCount val="1"/>
                <c:pt idx="0">
                  <c:v>    Chieti</c:v>
                </c:pt>
              </c:strCache>
            </c:strRef>
          </c:tx>
          <c:marker>
            <c:symbol val="none"/>
          </c:marker>
          <c:cat>
            <c:strRef>
              <c:f>'Graf. da 3.8 a 3.13'!$E$5:$T$5</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'Graf. da 3.8 a 3.13'!$E$113:$T$113</c:f>
              <c:numCache>
                <c:formatCode>General</c:formatCode>
                <c:ptCount val="16"/>
                <c:pt idx="0">
                  <c:v>54.4</c:v>
                </c:pt>
                <c:pt idx="1">
                  <c:v>53.8</c:v>
                </c:pt>
                <c:pt idx="2">
                  <c:v>53.4</c:v>
                </c:pt>
                <c:pt idx="3">
                  <c:v>53.8</c:v>
                </c:pt>
                <c:pt idx="4">
                  <c:v>53.7</c:v>
                </c:pt>
                <c:pt idx="5">
                  <c:v>54.5</c:v>
                </c:pt>
                <c:pt idx="6">
                  <c:v>55</c:v>
                </c:pt>
                <c:pt idx="7">
                  <c:v>55.5</c:v>
                </c:pt>
                <c:pt idx="8">
                  <c:v>56.3</c:v>
                </c:pt>
                <c:pt idx="9">
                  <c:v>57</c:v>
                </c:pt>
                <c:pt idx="10">
                  <c:v>57.8</c:v>
                </c:pt>
                <c:pt idx="11">
                  <c:v>58.1</c:v>
                </c:pt>
                <c:pt idx="12">
                  <c:v>58.5</c:v>
                </c:pt>
                <c:pt idx="13">
                  <c:v>59.2</c:v>
                </c:pt>
                <c:pt idx="14">
                  <c:v>60.3</c:v>
                </c:pt>
                <c:pt idx="15">
                  <c:v>60.6</c:v>
                </c:pt>
              </c:numCache>
            </c:numRef>
          </c:val>
          <c:smooth val="0"/>
          <c:extLst>
            <c:ext xmlns:c16="http://schemas.microsoft.com/office/drawing/2014/chart" uri="{C3380CC4-5D6E-409C-BE32-E72D297353CC}">
              <c16:uniqueId val="{00000009-3DAC-4AF4-AE6C-3F51219E16CB}"/>
            </c:ext>
          </c:extLst>
        </c:ser>
        <c:dLbls>
          <c:showLegendKey val="0"/>
          <c:showVal val="0"/>
          <c:showCatName val="0"/>
          <c:showSerName val="0"/>
          <c:showPercent val="0"/>
          <c:showBubbleSize val="0"/>
        </c:dLbls>
        <c:smooth val="0"/>
        <c:axId val="57700736"/>
        <c:axId val="57702272"/>
      </c:lineChart>
      <c:catAx>
        <c:axId val="57700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57702272"/>
        <c:crosses val="autoZero"/>
        <c:auto val="1"/>
        <c:lblAlgn val="ctr"/>
        <c:lblOffset val="100"/>
        <c:noMultiLvlLbl val="0"/>
      </c:catAx>
      <c:valAx>
        <c:axId val="57702272"/>
        <c:scaling>
          <c:orientation val="minMax"/>
          <c:max val="61"/>
          <c:min val="48"/>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5770073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legend>
    <c:plotVisOnly val="1"/>
    <c:dispBlanksAs val="gap"/>
    <c:showDLblsOverMax val="0"/>
  </c:chart>
  <c:spPr>
    <a:gradFill>
      <a:gsLst>
        <a:gs pos="0">
          <a:srgbClr val="E6B9B8"/>
        </a:gs>
        <a:gs pos="100000">
          <a:schemeClr val="bg1"/>
        </a:gs>
      </a:gsLst>
      <a:lin ang="5400000" scaled="0"/>
    </a:gra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197069116360456E-2"/>
          <c:y val="5.0925925925925923E-2"/>
          <c:w val="0.91737208561699757"/>
          <c:h val="0.74995807815689708"/>
        </c:manualLayout>
      </c:layout>
      <c:lineChart>
        <c:grouping val="standard"/>
        <c:varyColors val="0"/>
        <c:ser>
          <c:idx val="0"/>
          <c:order val="0"/>
          <c:tx>
            <c:strRef>
              <c:f>'Graf. da 3.8 a 3.13'!$B$114</c:f>
              <c:strCache>
                <c:ptCount val="1"/>
                <c:pt idx="0">
                  <c:v>Italia</c:v>
                </c:pt>
              </c:strCache>
            </c:strRef>
          </c:tx>
          <c:spPr>
            <a:ln w="19050" cap="rnd">
              <a:solidFill>
                <a:schemeClr val="accent1"/>
              </a:solidFill>
              <a:round/>
            </a:ln>
            <a:effectLst/>
          </c:spPr>
          <c:marker>
            <c:symbol val="none"/>
          </c:marker>
          <c:dLbls>
            <c:dLbl>
              <c:idx val="0"/>
              <c:layout>
                <c:manualLayout>
                  <c:x val="-4.1666666666666664E-2"/>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C7D-44C8-8EF7-C7CD65CDF61E}"/>
                </c:ext>
              </c:extLst>
            </c:dLbl>
            <c:dLbl>
              <c:idx val="1"/>
              <c:layout>
                <c:manualLayout>
                  <c:x val="-3.6111111111111108E-2"/>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C7D-44C8-8EF7-C7CD65CDF61E}"/>
                </c:ext>
              </c:extLst>
            </c:dLbl>
            <c:dLbl>
              <c:idx val="2"/>
              <c:layout>
                <c:manualLayout>
                  <c:x val="-4.4444444444444446E-2"/>
                  <c:y val="3.7037037037037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C7D-44C8-8EF7-C7CD65CDF61E}"/>
                </c:ext>
              </c:extLst>
            </c:dLbl>
            <c:dLbl>
              <c:idx val="3"/>
              <c:layout>
                <c:manualLayout>
                  <c:x val="-4.1666666666666664E-2"/>
                  <c:y val="3.70370370370370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C7D-44C8-8EF7-C7CD65CDF61E}"/>
                </c:ext>
              </c:extLst>
            </c:dLbl>
            <c:dLbl>
              <c:idx val="4"/>
              <c:layout>
                <c:manualLayout>
                  <c:x val="-3.6111111111111059E-2"/>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C7D-44C8-8EF7-C7CD65CDF61E}"/>
                </c:ext>
              </c:extLst>
            </c:dLbl>
            <c:dLbl>
              <c:idx val="5"/>
              <c:layout>
                <c:manualLayout>
                  <c:x val="-3.8888888888888841E-2"/>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C7D-44C8-8EF7-C7CD65CDF61E}"/>
                </c:ext>
              </c:extLst>
            </c:dLbl>
            <c:dLbl>
              <c:idx val="6"/>
              <c:layout>
                <c:manualLayout>
                  <c:x val="-3.6111111111111108E-2"/>
                  <c:y val="1.388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C7D-44C8-8EF7-C7CD65CDF61E}"/>
                </c:ext>
              </c:extLst>
            </c:dLbl>
            <c:dLbl>
              <c:idx val="7"/>
              <c:layout>
                <c:manualLayout>
                  <c:x val="-3.888888888888889E-2"/>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C7D-44C8-8EF7-C7CD65CDF61E}"/>
                </c:ext>
              </c:extLst>
            </c:dLbl>
            <c:dLbl>
              <c:idx val="8"/>
              <c:layout>
                <c:manualLayout>
                  <c:x val="-3.888888888888889E-2"/>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C7D-44C8-8EF7-C7CD65CDF61E}"/>
                </c:ext>
              </c:extLst>
            </c:dLbl>
            <c:dLbl>
              <c:idx val="9"/>
              <c:layout>
                <c:manualLayout>
                  <c:x val="-4.7222440944881892E-2"/>
                  <c:y val="2.77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C7D-44C8-8EF7-C7CD65CDF61E}"/>
                </c:ext>
              </c:extLst>
            </c:dLbl>
            <c:dLbl>
              <c:idx val="10"/>
              <c:layout>
                <c:manualLayout>
                  <c:x val="-3.8889107611548554E-2"/>
                  <c:y val="4.16663021289005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C7D-44C8-8EF7-C7CD65CDF61E}"/>
                </c:ext>
              </c:extLst>
            </c:dLbl>
            <c:dLbl>
              <c:idx val="11"/>
              <c:layout>
                <c:manualLayout>
                  <c:x val="-5.0000218722659667E-2"/>
                  <c:y val="4.166666666666666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C7D-44C8-8EF7-C7CD65CDF61E}"/>
                </c:ext>
              </c:extLst>
            </c:dLbl>
            <c:dLbl>
              <c:idx val="12"/>
              <c:layout>
                <c:manualLayout>
                  <c:x val="-4.4444444444444543E-2"/>
                  <c:y val="4.16666666666667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C7D-44C8-8EF7-C7CD65CDF61E}"/>
                </c:ext>
              </c:extLst>
            </c:dLbl>
            <c:dLbl>
              <c:idx val="13"/>
              <c:layout>
                <c:manualLayout>
                  <c:x val="-2.2606763555998416E-2"/>
                  <c:y val="3.624480942935829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C7D-44C8-8EF7-C7CD65CDF61E}"/>
                </c:ext>
              </c:extLst>
            </c:dLbl>
            <c:dLbl>
              <c:idx val="14"/>
              <c:layout>
                <c:manualLayout>
                  <c:x val="-2.5118626173331573E-2"/>
                  <c:y val="6.04080157155971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C7D-44C8-8EF7-C7CD65CDF61E}"/>
                </c:ext>
              </c:extLst>
            </c:dLbl>
            <c:dLbl>
              <c:idx val="15"/>
              <c:layout>
                <c:manualLayout>
                  <c:x val="-2.7374332683282744E-2"/>
                  <c:y val="3.450213464978748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C7D-44C8-8EF7-C7CD65CDF61E}"/>
                </c:ext>
              </c:extLst>
            </c:dLbl>
            <c:spPr>
              <a:noFill/>
              <a:ln>
                <a:noFill/>
              </a:ln>
              <a:effectLst/>
            </c:spPr>
            <c:txPr>
              <a:bodyPr/>
              <a:lstStyle/>
              <a:p>
                <a:pPr>
                  <a:defRPr sz="800">
                    <a:solidFill>
                      <a:schemeClr val="accent5">
                        <a:lumMod val="50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da 3.8 a 3.13'!$E$5:$T$5</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'Graf. da 3.8 a 3.13'!$E$114:$T$114</c:f>
              <c:numCache>
                <c:formatCode>General</c:formatCode>
                <c:ptCount val="16"/>
                <c:pt idx="0">
                  <c:v>30.5</c:v>
                </c:pt>
                <c:pt idx="1">
                  <c:v>30.7</c:v>
                </c:pt>
                <c:pt idx="2">
                  <c:v>30.9</c:v>
                </c:pt>
                <c:pt idx="3">
                  <c:v>31.2</c:v>
                </c:pt>
                <c:pt idx="4">
                  <c:v>31.3</c:v>
                </c:pt>
                <c:pt idx="5">
                  <c:v>32</c:v>
                </c:pt>
                <c:pt idx="6">
                  <c:v>32.700000000000003</c:v>
                </c:pt>
                <c:pt idx="7">
                  <c:v>33.1</c:v>
                </c:pt>
                <c:pt idx="8">
                  <c:v>33.700000000000003</c:v>
                </c:pt>
                <c:pt idx="9">
                  <c:v>34.299999999999997</c:v>
                </c:pt>
                <c:pt idx="10">
                  <c:v>34.799999999999997</c:v>
                </c:pt>
                <c:pt idx="11">
                  <c:v>35.200000000000003</c:v>
                </c:pt>
                <c:pt idx="12">
                  <c:v>35.799999999999997</c:v>
                </c:pt>
                <c:pt idx="13">
                  <c:v>36.4</c:v>
                </c:pt>
                <c:pt idx="14">
                  <c:v>37</c:v>
                </c:pt>
                <c:pt idx="15">
                  <c:v>37.5</c:v>
                </c:pt>
              </c:numCache>
            </c:numRef>
          </c:val>
          <c:smooth val="0"/>
          <c:extLst>
            <c:ext xmlns:c16="http://schemas.microsoft.com/office/drawing/2014/chart" uri="{C3380CC4-5D6E-409C-BE32-E72D297353CC}">
              <c16:uniqueId val="{00000010-7C7D-44C8-8EF7-C7CD65CDF61E}"/>
            </c:ext>
          </c:extLst>
        </c:ser>
        <c:ser>
          <c:idx val="1"/>
          <c:order val="1"/>
          <c:tx>
            <c:strRef>
              <c:f>'Graf. da 3.8 a 3.13'!$B$115</c:f>
              <c:strCache>
                <c:ptCount val="1"/>
                <c:pt idx="0">
                  <c:v>  Abruzzo</c:v>
                </c:pt>
              </c:strCache>
            </c:strRef>
          </c:tx>
          <c:marker>
            <c:symbol val="none"/>
          </c:marker>
          <c:dLbls>
            <c:dLbl>
              <c:idx val="0"/>
              <c:layout>
                <c:manualLayout>
                  <c:x val="-4.1666666666666664E-2"/>
                  <c:y val="-4.115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C7D-44C8-8EF7-C7CD65CDF61E}"/>
                </c:ext>
              </c:extLst>
            </c:dLbl>
            <c:dLbl>
              <c:idx val="1"/>
              <c:layout>
                <c:manualLayout>
                  <c:x val="-4.4444444444444446E-2"/>
                  <c:y val="-2.93981481481481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7C7D-44C8-8EF7-C7CD65CDF61E}"/>
                </c:ext>
              </c:extLst>
            </c:dLbl>
            <c:dLbl>
              <c:idx val="2"/>
              <c:layout>
                <c:manualLayout>
                  <c:x val="-3.6111111111111108E-2"/>
                  <c:y val="-2.93981481481481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C7D-44C8-8EF7-C7CD65CDF61E}"/>
                </c:ext>
              </c:extLst>
            </c:dLbl>
            <c:dLbl>
              <c:idx val="3"/>
              <c:layout>
                <c:manualLayout>
                  <c:x val="-2.7777777777777776E-2"/>
                  <c:y val="-2.35185185185185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C7D-44C8-8EF7-C7CD65CDF61E}"/>
                </c:ext>
              </c:extLst>
            </c:dLbl>
            <c:dLbl>
              <c:idx val="4"/>
              <c:layout>
                <c:manualLayout>
                  <c:x val="-3.888888888888889E-2"/>
                  <c:y val="-2.93981481481481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C7D-44C8-8EF7-C7CD65CDF61E}"/>
                </c:ext>
              </c:extLst>
            </c:dLbl>
            <c:dLbl>
              <c:idx val="5"/>
              <c:layout>
                <c:manualLayout>
                  <c:x val="-3.3333333333333284E-2"/>
                  <c:y val="-2.93981481481481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C7D-44C8-8EF7-C7CD65CDF61E}"/>
                </c:ext>
              </c:extLst>
            </c:dLbl>
            <c:dLbl>
              <c:idx val="6"/>
              <c:layout>
                <c:manualLayout>
                  <c:x val="-2.5000000000000001E-2"/>
                  <c:y val="-2.93981481481481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7C7D-44C8-8EF7-C7CD65CDF61E}"/>
                </c:ext>
              </c:extLst>
            </c:dLbl>
            <c:dLbl>
              <c:idx val="7"/>
              <c:layout>
                <c:manualLayout>
                  <c:x val="-3.0555555555555555E-2"/>
                  <c:y val="-1.763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C7D-44C8-8EF7-C7CD65CDF61E}"/>
                </c:ext>
              </c:extLst>
            </c:dLbl>
            <c:dLbl>
              <c:idx val="8"/>
              <c:layout>
                <c:manualLayout>
                  <c:x val="-4.7222222222222221E-2"/>
                  <c:y val="-1.763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7C7D-44C8-8EF7-C7CD65CDF61E}"/>
                </c:ext>
              </c:extLst>
            </c:dLbl>
            <c:dLbl>
              <c:idx val="9"/>
              <c:layout>
                <c:manualLayout>
                  <c:x val="-3.3333333333333437E-2"/>
                  <c:y val="-3.52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7C7D-44C8-8EF7-C7CD65CDF61E}"/>
                </c:ext>
              </c:extLst>
            </c:dLbl>
            <c:dLbl>
              <c:idx val="10"/>
              <c:layout>
                <c:manualLayout>
                  <c:x val="-3.3333333333333437E-2"/>
                  <c:y val="-3.52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7C7D-44C8-8EF7-C7CD65CDF61E}"/>
                </c:ext>
              </c:extLst>
            </c:dLbl>
            <c:dLbl>
              <c:idx val="11"/>
              <c:layout>
                <c:manualLayout>
                  <c:x val="-4.1666666666666768E-2"/>
                  <c:y val="-1.763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7C7D-44C8-8EF7-C7CD65CDF61E}"/>
                </c:ext>
              </c:extLst>
            </c:dLbl>
            <c:dLbl>
              <c:idx val="12"/>
              <c:layout>
                <c:manualLayout>
                  <c:x val="-4.1666666666666768E-2"/>
                  <c:y val="-2.939814814814817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7C7D-44C8-8EF7-C7CD65CDF61E}"/>
                </c:ext>
              </c:extLst>
            </c:dLbl>
            <c:dLbl>
              <c:idx val="13"/>
              <c:layout>
                <c:manualLayout>
                  <c:x val="-3.014235140799789E-2"/>
                  <c:y val="-3.02040078577985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7C7D-44C8-8EF7-C7CD65CDF61E}"/>
                </c:ext>
              </c:extLst>
            </c:dLbl>
            <c:dLbl>
              <c:idx val="14"/>
              <c:layout>
                <c:manualLayout>
                  <c:x val="-2.5118626173331573E-2"/>
                  <c:y val="-2.416320628623885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7C7D-44C8-8EF7-C7CD65CDF61E}"/>
                </c:ext>
              </c:extLst>
            </c:dLbl>
            <c:dLbl>
              <c:idx val="15"/>
              <c:layout>
                <c:manualLayout>
                  <c:x val="-1.3687166341641372E-2"/>
                  <c:y val="-2.875177887482293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7C7D-44C8-8EF7-C7CD65CDF61E}"/>
                </c:ext>
              </c:extLst>
            </c:dLbl>
            <c:numFmt formatCode="#,##0.0" sourceLinked="0"/>
            <c:spPr>
              <a:noFill/>
              <a:ln>
                <a:noFill/>
              </a:ln>
              <a:effectLst/>
            </c:spPr>
            <c:txPr>
              <a:bodyPr/>
              <a:lstStyle/>
              <a:p>
                <a:pPr>
                  <a:defRPr sz="800">
                    <a:solidFill>
                      <a:schemeClr val="accent2">
                        <a:lumMod val="50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da 3.8 a 3.13'!$E$5:$T$5</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'Graf. da 3.8 a 3.13'!$E$115:$T$115</c:f>
              <c:numCache>
                <c:formatCode>General</c:formatCode>
                <c:ptCount val="16"/>
                <c:pt idx="0">
                  <c:v>33</c:v>
                </c:pt>
                <c:pt idx="1">
                  <c:v>32.799999999999997</c:v>
                </c:pt>
                <c:pt idx="2">
                  <c:v>32.700000000000003</c:v>
                </c:pt>
                <c:pt idx="3">
                  <c:v>32.799999999999997</c:v>
                </c:pt>
                <c:pt idx="4">
                  <c:v>32.799999999999997</c:v>
                </c:pt>
                <c:pt idx="5">
                  <c:v>33.4</c:v>
                </c:pt>
                <c:pt idx="6">
                  <c:v>34</c:v>
                </c:pt>
                <c:pt idx="7">
                  <c:v>34.299999999999997</c:v>
                </c:pt>
                <c:pt idx="8">
                  <c:v>35</c:v>
                </c:pt>
                <c:pt idx="9">
                  <c:v>35.700000000000003</c:v>
                </c:pt>
                <c:pt idx="10">
                  <c:v>36.299999999999997</c:v>
                </c:pt>
                <c:pt idx="11">
                  <c:v>36.9</c:v>
                </c:pt>
                <c:pt idx="12">
                  <c:v>37.4</c:v>
                </c:pt>
                <c:pt idx="13">
                  <c:v>38.299999999999997</c:v>
                </c:pt>
                <c:pt idx="14">
                  <c:v>39.200000000000003</c:v>
                </c:pt>
                <c:pt idx="15">
                  <c:v>39.700000000000003</c:v>
                </c:pt>
              </c:numCache>
            </c:numRef>
          </c:val>
          <c:smooth val="0"/>
          <c:extLst>
            <c:ext xmlns:c16="http://schemas.microsoft.com/office/drawing/2014/chart" uri="{C3380CC4-5D6E-409C-BE32-E72D297353CC}">
              <c16:uniqueId val="{00000021-7C7D-44C8-8EF7-C7CD65CDF61E}"/>
            </c:ext>
          </c:extLst>
        </c:ser>
        <c:ser>
          <c:idx val="2"/>
          <c:order val="2"/>
          <c:tx>
            <c:strRef>
              <c:f>'Graf. da 3.8 a 3.13'!$B$116</c:f>
              <c:strCache>
                <c:ptCount val="1"/>
                <c:pt idx="0">
                  <c:v>    L'Aquila</c:v>
                </c:pt>
              </c:strCache>
            </c:strRef>
          </c:tx>
          <c:marker>
            <c:symbol val="none"/>
          </c:marker>
          <c:cat>
            <c:strRef>
              <c:f>'Graf. da 3.8 a 3.13'!$E$5:$T$5</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'Graf. da 3.8 a 3.13'!$E$116:$T$116</c:f>
              <c:numCache>
                <c:formatCode>General</c:formatCode>
                <c:ptCount val="16"/>
                <c:pt idx="0">
                  <c:v>33.5</c:v>
                </c:pt>
                <c:pt idx="1">
                  <c:v>33.200000000000003</c:v>
                </c:pt>
                <c:pt idx="2">
                  <c:v>33.200000000000003</c:v>
                </c:pt>
                <c:pt idx="3" formatCode="0.0">
                  <c:v>33</c:v>
                </c:pt>
                <c:pt idx="4">
                  <c:v>32.6</c:v>
                </c:pt>
                <c:pt idx="5">
                  <c:v>33.200000000000003</c:v>
                </c:pt>
                <c:pt idx="6">
                  <c:v>33.6</c:v>
                </c:pt>
                <c:pt idx="7">
                  <c:v>34</c:v>
                </c:pt>
                <c:pt idx="8">
                  <c:v>34.799999999999997</c:v>
                </c:pt>
                <c:pt idx="9">
                  <c:v>35.5</c:v>
                </c:pt>
                <c:pt idx="10">
                  <c:v>36.1</c:v>
                </c:pt>
                <c:pt idx="11">
                  <c:v>36.799999999999997</c:v>
                </c:pt>
                <c:pt idx="12">
                  <c:v>37.700000000000003</c:v>
                </c:pt>
                <c:pt idx="13">
                  <c:v>38.9</c:v>
                </c:pt>
                <c:pt idx="14">
                  <c:v>40</c:v>
                </c:pt>
                <c:pt idx="15">
                  <c:v>40.799999999999997</c:v>
                </c:pt>
              </c:numCache>
            </c:numRef>
          </c:val>
          <c:smooth val="0"/>
          <c:extLst>
            <c:ext xmlns:c16="http://schemas.microsoft.com/office/drawing/2014/chart" uri="{C3380CC4-5D6E-409C-BE32-E72D297353CC}">
              <c16:uniqueId val="{00000022-7C7D-44C8-8EF7-C7CD65CDF61E}"/>
            </c:ext>
          </c:extLst>
        </c:ser>
        <c:ser>
          <c:idx val="3"/>
          <c:order val="3"/>
          <c:tx>
            <c:strRef>
              <c:f>'Graf. da 3.8 a 3.13'!$B$117</c:f>
              <c:strCache>
                <c:ptCount val="1"/>
                <c:pt idx="0">
                  <c:v>    Teramo</c:v>
                </c:pt>
              </c:strCache>
            </c:strRef>
          </c:tx>
          <c:spPr>
            <a:ln>
              <a:solidFill>
                <a:srgbClr val="FFFF00"/>
              </a:solidFill>
            </a:ln>
          </c:spPr>
          <c:marker>
            <c:symbol val="none"/>
          </c:marker>
          <c:cat>
            <c:strRef>
              <c:f>'Graf. da 3.8 a 3.13'!$E$5:$T$5</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'Graf. da 3.8 a 3.13'!$E$117:$T$117</c:f>
              <c:numCache>
                <c:formatCode>General</c:formatCode>
                <c:ptCount val="16"/>
                <c:pt idx="0">
                  <c:v>31.5</c:v>
                </c:pt>
                <c:pt idx="1">
                  <c:v>31.5</c:v>
                </c:pt>
                <c:pt idx="2">
                  <c:v>31.5</c:v>
                </c:pt>
                <c:pt idx="3">
                  <c:v>31.5</c:v>
                </c:pt>
                <c:pt idx="4">
                  <c:v>31.7</c:v>
                </c:pt>
                <c:pt idx="5">
                  <c:v>32.1</c:v>
                </c:pt>
                <c:pt idx="6">
                  <c:v>32.9</c:v>
                </c:pt>
                <c:pt idx="7">
                  <c:v>33.1</c:v>
                </c:pt>
                <c:pt idx="8">
                  <c:v>33.799999999999997</c:v>
                </c:pt>
                <c:pt idx="9">
                  <c:v>34.4</c:v>
                </c:pt>
                <c:pt idx="10">
                  <c:v>34.9</c:v>
                </c:pt>
                <c:pt idx="11">
                  <c:v>35.5</c:v>
                </c:pt>
                <c:pt idx="12">
                  <c:v>35.799999999999997</c:v>
                </c:pt>
                <c:pt idx="13">
                  <c:v>36.6</c:v>
                </c:pt>
                <c:pt idx="14">
                  <c:v>37.299999999999997</c:v>
                </c:pt>
                <c:pt idx="15">
                  <c:v>38</c:v>
                </c:pt>
              </c:numCache>
            </c:numRef>
          </c:val>
          <c:smooth val="0"/>
          <c:extLst>
            <c:ext xmlns:c16="http://schemas.microsoft.com/office/drawing/2014/chart" uri="{C3380CC4-5D6E-409C-BE32-E72D297353CC}">
              <c16:uniqueId val="{00000023-7C7D-44C8-8EF7-C7CD65CDF61E}"/>
            </c:ext>
          </c:extLst>
        </c:ser>
        <c:ser>
          <c:idx val="4"/>
          <c:order val="4"/>
          <c:tx>
            <c:strRef>
              <c:f>'Graf. da 3.8 a 3.13'!$B$118</c:f>
              <c:strCache>
                <c:ptCount val="1"/>
                <c:pt idx="0">
                  <c:v>    Pescara</c:v>
                </c:pt>
              </c:strCache>
            </c:strRef>
          </c:tx>
          <c:spPr>
            <a:ln>
              <a:solidFill>
                <a:srgbClr val="7030A0"/>
              </a:solidFill>
            </a:ln>
          </c:spPr>
          <c:marker>
            <c:symbol val="none"/>
          </c:marker>
          <c:cat>
            <c:strRef>
              <c:f>'Graf. da 3.8 a 3.13'!$E$5:$T$5</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'Graf. da 3.8 a 3.13'!$E$118:$T$118</c:f>
              <c:numCache>
                <c:formatCode>General</c:formatCode>
                <c:ptCount val="16"/>
                <c:pt idx="0">
                  <c:v>32.5</c:v>
                </c:pt>
                <c:pt idx="1">
                  <c:v>32.4</c:v>
                </c:pt>
                <c:pt idx="2">
                  <c:v>32.5</c:v>
                </c:pt>
                <c:pt idx="3">
                  <c:v>32.6</c:v>
                </c:pt>
                <c:pt idx="4">
                  <c:v>32.6</c:v>
                </c:pt>
                <c:pt idx="5">
                  <c:v>33.200000000000003</c:v>
                </c:pt>
                <c:pt idx="6">
                  <c:v>33.799999999999997</c:v>
                </c:pt>
                <c:pt idx="7">
                  <c:v>34</c:v>
                </c:pt>
                <c:pt idx="8">
                  <c:v>34.6</c:v>
                </c:pt>
                <c:pt idx="9">
                  <c:v>35.200000000000003</c:v>
                </c:pt>
                <c:pt idx="10">
                  <c:v>35.799999999999997</c:v>
                </c:pt>
                <c:pt idx="11">
                  <c:v>36.200000000000003</c:v>
                </c:pt>
                <c:pt idx="12">
                  <c:v>36.700000000000003</c:v>
                </c:pt>
                <c:pt idx="13">
                  <c:v>37.4</c:v>
                </c:pt>
                <c:pt idx="14">
                  <c:v>38.1</c:v>
                </c:pt>
                <c:pt idx="15">
                  <c:v>38.4</c:v>
                </c:pt>
              </c:numCache>
            </c:numRef>
          </c:val>
          <c:smooth val="0"/>
          <c:extLst>
            <c:ext xmlns:c16="http://schemas.microsoft.com/office/drawing/2014/chart" uri="{C3380CC4-5D6E-409C-BE32-E72D297353CC}">
              <c16:uniqueId val="{00000024-7C7D-44C8-8EF7-C7CD65CDF61E}"/>
            </c:ext>
          </c:extLst>
        </c:ser>
        <c:ser>
          <c:idx val="5"/>
          <c:order val="5"/>
          <c:tx>
            <c:strRef>
              <c:f>'Graf. da 3.8 a 3.13'!$B$119</c:f>
              <c:strCache>
                <c:ptCount val="1"/>
                <c:pt idx="0">
                  <c:v>    Chieti</c:v>
                </c:pt>
              </c:strCache>
            </c:strRef>
          </c:tx>
          <c:marker>
            <c:symbol val="none"/>
          </c:marker>
          <c:cat>
            <c:strRef>
              <c:f>'Graf. da 3.8 a 3.13'!$E$5:$T$5</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'Graf. da 3.8 a 3.13'!$E$119:$T$119</c:f>
              <c:numCache>
                <c:formatCode>General</c:formatCode>
                <c:ptCount val="16"/>
                <c:pt idx="0">
                  <c:v>34.200000000000003</c:v>
                </c:pt>
                <c:pt idx="1">
                  <c:v>33.799999999999997</c:v>
                </c:pt>
                <c:pt idx="2">
                  <c:v>33.6</c:v>
                </c:pt>
                <c:pt idx="3">
                  <c:v>33.9</c:v>
                </c:pt>
                <c:pt idx="4">
                  <c:v>33.9</c:v>
                </c:pt>
                <c:pt idx="5">
                  <c:v>34.700000000000003</c:v>
                </c:pt>
                <c:pt idx="6">
                  <c:v>35.200000000000003</c:v>
                </c:pt>
                <c:pt idx="7">
                  <c:v>35.700000000000003</c:v>
                </c:pt>
                <c:pt idx="8">
                  <c:v>36.5</c:v>
                </c:pt>
                <c:pt idx="9">
                  <c:v>37.4</c:v>
                </c:pt>
                <c:pt idx="10">
                  <c:v>38.1</c:v>
                </c:pt>
                <c:pt idx="11">
                  <c:v>38.6</c:v>
                </c:pt>
                <c:pt idx="12">
                  <c:v>39.200000000000003</c:v>
                </c:pt>
                <c:pt idx="13">
                  <c:v>40</c:v>
                </c:pt>
                <c:pt idx="14">
                  <c:v>41</c:v>
                </c:pt>
                <c:pt idx="15">
                  <c:v>41.5</c:v>
                </c:pt>
              </c:numCache>
            </c:numRef>
          </c:val>
          <c:smooth val="0"/>
          <c:extLst>
            <c:ext xmlns:c16="http://schemas.microsoft.com/office/drawing/2014/chart" uri="{C3380CC4-5D6E-409C-BE32-E72D297353CC}">
              <c16:uniqueId val="{00000025-7C7D-44C8-8EF7-C7CD65CDF61E}"/>
            </c:ext>
          </c:extLst>
        </c:ser>
        <c:dLbls>
          <c:showLegendKey val="0"/>
          <c:showVal val="0"/>
          <c:showCatName val="0"/>
          <c:showSerName val="0"/>
          <c:showPercent val="0"/>
          <c:showBubbleSize val="0"/>
        </c:dLbls>
        <c:smooth val="0"/>
        <c:axId val="56559488"/>
        <c:axId val="56561024"/>
      </c:lineChart>
      <c:catAx>
        <c:axId val="565594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56561024"/>
        <c:crosses val="autoZero"/>
        <c:auto val="1"/>
        <c:lblAlgn val="ctr"/>
        <c:lblOffset val="100"/>
        <c:noMultiLvlLbl val="0"/>
      </c:catAx>
      <c:valAx>
        <c:axId val="56561024"/>
        <c:scaling>
          <c:orientation val="minMax"/>
          <c:min val="25"/>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56559488"/>
        <c:crosses val="autoZero"/>
        <c:crossBetween val="between"/>
      </c:valAx>
      <c:spPr>
        <a:noFill/>
        <a:ln>
          <a:noFill/>
        </a:ln>
        <a:effectLst/>
      </c:spPr>
    </c:plotArea>
    <c:legend>
      <c:legendPos val="b"/>
      <c:layout>
        <c:manualLayout>
          <c:xMode val="edge"/>
          <c:yMode val="edge"/>
          <c:x val="0.05"/>
          <c:y val="0.89024305555555561"/>
          <c:w val="0.9"/>
          <c:h val="9.211805555555555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legend>
    <c:plotVisOnly val="1"/>
    <c:dispBlanksAs val="gap"/>
    <c:showDLblsOverMax val="0"/>
  </c:chart>
  <c:spPr>
    <a:gradFill>
      <a:gsLst>
        <a:gs pos="0">
          <a:srgbClr val="E6B9B8"/>
        </a:gs>
        <a:gs pos="100000">
          <a:schemeClr val="bg1"/>
        </a:gs>
      </a:gsLst>
      <a:lin ang="5400000" scaled="0"/>
    </a:gra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461067366579174E-2"/>
          <c:y val="6.4675925925925928E-2"/>
          <c:w val="0.89698337707786524"/>
          <c:h val="0.70008564814814822"/>
        </c:manualLayout>
      </c:layout>
      <c:lineChart>
        <c:grouping val="standard"/>
        <c:varyColors val="0"/>
        <c:ser>
          <c:idx val="0"/>
          <c:order val="0"/>
          <c:tx>
            <c:strRef>
              <c:f>'Graf. da 3.8 a 3.13'!$B$120</c:f>
              <c:strCache>
                <c:ptCount val="1"/>
                <c:pt idx="0">
                  <c:v>Italia</c:v>
                </c:pt>
              </c:strCache>
            </c:strRef>
          </c:tx>
          <c:spPr>
            <a:ln w="19050" cap="rnd">
              <a:solidFill>
                <a:schemeClr val="accent1"/>
              </a:solidFill>
              <a:round/>
            </a:ln>
            <a:effectLst/>
          </c:spPr>
          <c:marker>
            <c:symbol val="none"/>
          </c:marker>
          <c:dLbls>
            <c:dLbl>
              <c:idx val="0"/>
              <c:layout>
                <c:manualLayout>
                  <c:x val="-4.1666666666666664E-2"/>
                  <c:y val="2.93981481481481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4C-4733-B2CB-5AED44136D95}"/>
                </c:ext>
              </c:extLst>
            </c:dLbl>
            <c:dLbl>
              <c:idx val="1"/>
              <c:layout>
                <c:manualLayout>
                  <c:x val="-4.1666666666666664E-2"/>
                  <c:y val="5.291666666666666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84C-4733-B2CB-5AED44136D95}"/>
                </c:ext>
              </c:extLst>
            </c:dLbl>
            <c:dLbl>
              <c:idx val="2"/>
              <c:layout>
                <c:manualLayout>
                  <c:x val="-4.1666666666666664E-2"/>
                  <c:y val="3.52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84C-4733-B2CB-5AED44136D95}"/>
                </c:ext>
              </c:extLst>
            </c:dLbl>
            <c:dLbl>
              <c:idx val="3"/>
              <c:layout>
                <c:manualLayout>
                  <c:x val="-4.7222222222222221E-2"/>
                  <c:y val="3.52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84C-4733-B2CB-5AED44136D95}"/>
                </c:ext>
              </c:extLst>
            </c:dLbl>
            <c:dLbl>
              <c:idx val="4"/>
              <c:layout>
                <c:manualLayout>
                  <c:x val="-4.1666666666666616E-2"/>
                  <c:y val="3.52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84C-4733-B2CB-5AED44136D95}"/>
                </c:ext>
              </c:extLst>
            </c:dLbl>
            <c:dLbl>
              <c:idx val="5"/>
              <c:layout>
                <c:manualLayout>
                  <c:x val="-3.888888888888889E-2"/>
                  <c:y val="1.763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84C-4733-B2CB-5AED44136D95}"/>
                </c:ext>
              </c:extLst>
            </c:dLbl>
            <c:dLbl>
              <c:idx val="6"/>
              <c:layout>
                <c:manualLayout>
                  <c:x val="-3.888888888888889E-2"/>
                  <c:y val="4.115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84C-4733-B2CB-5AED44136D95}"/>
                </c:ext>
              </c:extLst>
            </c:dLbl>
            <c:dLbl>
              <c:idx val="7"/>
              <c:layout>
                <c:manualLayout>
                  <c:x val="-3.3333333333333333E-2"/>
                  <c:y val="2.93981481481481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84C-4733-B2CB-5AED44136D95}"/>
                </c:ext>
              </c:extLst>
            </c:dLbl>
            <c:dLbl>
              <c:idx val="8"/>
              <c:layout>
                <c:manualLayout>
                  <c:x val="-3.3333333333333333E-2"/>
                  <c:y val="6.46759259259259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84C-4733-B2CB-5AED44136D95}"/>
                </c:ext>
              </c:extLst>
            </c:dLbl>
            <c:dLbl>
              <c:idx val="9"/>
              <c:layout>
                <c:manualLayout>
                  <c:x val="-3.0555555555555555E-2"/>
                  <c:y val="4.703703703703703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84C-4733-B2CB-5AED44136D95}"/>
                </c:ext>
              </c:extLst>
            </c:dLbl>
            <c:dLbl>
              <c:idx val="10"/>
              <c:layout>
                <c:manualLayout>
                  <c:x val="-3.6111111111111108E-2"/>
                  <c:y val="4.115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84C-4733-B2CB-5AED44136D95}"/>
                </c:ext>
              </c:extLst>
            </c:dLbl>
            <c:dLbl>
              <c:idx val="11"/>
              <c:layout>
                <c:manualLayout>
                  <c:x val="-3.888888888888889E-2"/>
                  <c:y val="4.115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84C-4733-B2CB-5AED44136D95}"/>
                </c:ext>
              </c:extLst>
            </c:dLbl>
            <c:dLbl>
              <c:idx val="12"/>
              <c:layout>
                <c:manualLayout>
                  <c:x val="-2.7777777777777776E-2"/>
                  <c:y val="4.115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84C-4733-B2CB-5AED44136D95}"/>
                </c:ext>
              </c:extLst>
            </c:dLbl>
            <c:dLbl>
              <c:idx val="13"/>
              <c:layout>
                <c:manualLayout>
                  <c:x val="-2.4253472222222221E-2"/>
                  <c:y val="4.115740740740735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C84C-4733-B2CB-5AED44136D95}"/>
                </c:ext>
              </c:extLst>
            </c:dLbl>
            <c:dLbl>
              <c:idx val="14"/>
              <c:layout>
                <c:manualLayout>
                  <c:x val="-2.6458333333333334E-2"/>
                  <c:y val="3.52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C84C-4733-B2CB-5AED44136D95}"/>
                </c:ext>
              </c:extLst>
            </c:dLbl>
            <c:dLbl>
              <c:idx val="15"/>
              <c:layout>
                <c:manualLayout>
                  <c:x val="-2.2048611111111113E-2"/>
                  <c:y val="3.52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C84C-4733-B2CB-5AED44136D95}"/>
                </c:ext>
              </c:extLst>
            </c:dLbl>
            <c:spPr>
              <a:noFill/>
              <a:ln>
                <a:noFill/>
              </a:ln>
              <a:effectLst/>
            </c:spPr>
            <c:txPr>
              <a:bodyPr/>
              <a:lstStyle/>
              <a:p>
                <a:pPr>
                  <a:defRPr sz="800">
                    <a:solidFill>
                      <a:schemeClr val="accent5">
                        <a:lumMod val="50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da 3.8 a 3.13'!$E$5:$T$5</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'Graf. da 3.8 a 3.13'!$E$120:$T$120</c:f>
              <c:numCache>
                <c:formatCode>0.0</c:formatCode>
                <c:ptCount val="16"/>
                <c:pt idx="0">
                  <c:v>142.30000000000001</c:v>
                </c:pt>
                <c:pt idx="1">
                  <c:v>143.4</c:v>
                </c:pt>
                <c:pt idx="2">
                  <c:v>144.1</c:v>
                </c:pt>
                <c:pt idx="3">
                  <c:v>144.80000000000001</c:v>
                </c:pt>
                <c:pt idx="4">
                  <c:v>145.69999999999999</c:v>
                </c:pt>
                <c:pt idx="5">
                  <c:v>148.6</c:v>
                </c:pt>
                <c:pt idx="6">
                  <c:v>151.4</c:v>
                </c:pt>
                <c:pt idx="7">
                  <c:v>154.1</c:v>
                </c:pt>
                <c:pt idx="8">
                  <c:v>157.69999999999999</c:v>
                </c:pt>
                <c:pt idx="9">
                  <c:v>161.4</c:v>
                </c:pt>
                <c:pt idx="10" formatCode="General">
                  <c:v>165.3</c:v>
                </c:pt>
                <c:pt idx="11" formatCode="General">
                  <c:v>168.9</c:v>
                </c:pt>
                <c:pt idx="12" formatCode="General">
                  <c:v>174</c:v>
                </c:pt>
                <c:pt idx="13" formatCode="General">
                  <c:v>179.4</c:v>
                </c:pt>
                <c:pt idx="14">
                  <c:v>182.6</c:v>
                </c:pt>
                <c:pt idx="15">
                  <c:v>187.9</c:v>
                </c:pt>
              </c:numCache>
            </c:numRef>
          </c:val>
          <c:smooth val="0"/>
          <c:extLst>
            <c:ext xmlns:c16="http://schemas.microsoft.com/office/drawing/2014/chart" uri="{C3380CC4-5D6E-409C-BE32-E72D297353CC}">
              <c16:uniqueId val="{00000010-C84C-4733-B2CB-5AED44136D95}"/>
            </c:ext>
          </c:extLst>
        </c:ser>
        <c:ser>
          <c:idx val="1"/>
          <c:order val="1"/>
          <c:tx>
            <c:strRef>
              <c:f>'Graf. da 3.8 a 3.13'!$B$121</c:f>
              <c:strCache>
                <c:ptCount val="1"/>
                <c:pt idx="0">
                  <c:v>  Abruzzo</c:v>
                </c:pt>
              </c:strCache>
            </c:strRef>
          </c:tx>
          <c:marker>
            <c:symbol val="none"/>
          </c:marker>
          <c:dLbls>
            <c:dLbl>
              <c:idx val="0"/>
              <c:layout>
                <c:manualLayout>
                  <c:x val="-4.1666666666666664E-2"/>
                  <c:y val="3.52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C84C-4733-B2CB-5AED44136D95}"/>
                </c:ext>
              </c:extLst>
            </c:dLbl>
            <c:dLbl>
              <c:idx val="1"/>
              <c:layout>
                <c:manualLayout>
                  <c:x val="-4.7222222222222221E-2"/>
                  <c:y val="3.52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C84C-4733-B2CB-5AED44136D95}"/>
                </c:ext>
              </c:extLst>
            </c:dLbl>
            <c:dLbl>
              <c:idx val="2"/>
              <c:layout>
                <c:manualLayout>
                  <c:x val="-3.888888888888889E-2"/>
                  <c:y val="3.527777777777783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C84C-4733-B2CB-5AED44136D95}"/>
                </c:ext>
              </c:extLst>
            </c:dLbl>
            <c:dLbl>
              <c:idx val="3"/>
              <c:layout>
                <c:manualLayout>
                  <c:x val="-4.1666666666666664E-2"/>
                  <c:y val="3.527731481481481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C84C-4733-B2CB-5AED44136D95}"/>
                </c:ext>
              </c:extLst>
            </c:dLbl>
            <c:dLbl>
              <c:idx val="4"/>
              <c:layout>
                <c:manualLayout>
                  <c:x val="-3.6111111111111059E-2"/>
                  <c:y val="4.115740740740740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C84C-4733-B2CB-5AED44136D95}"/>
                </c:ext>
              </c:extLst>
            </c:dLbl>
            <c:dLbl>
              <c:idx val="5"/>
              <c:layout>
                <c:manualLayout>
                  <c:x val="-3.3333333333333333E-2"/>
                  <c:y val="2.93981481481481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C84C-4733-B2CB-5AED44136D95}"/>
                </c:ext>
              </c:extLst>
            </c:dLbl>
            <c:dLbl>
              <c:idx val="6"/>
              <c:layout>
                <c:manualLayout>
                  <c:x val="-3.0555555555555555E-2"/>
                  <c:y val="3.52777777777777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C84C-4733-B2CB-5AED44136D95}"/>
                </c:ext>
              </c:extLst>
            </c:dLbl>
            <c:dLbl>
              <c:idx val="7"/>
              <c:layout>
                <c:manualLayout>
                  <c:x val="-4.1666666666666664E-2"/>
                  <c:y val="-1.763888888888888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C84C-4733-B2CB-5AED44136D95}"/>
                </c:ext>
              </c:extLst>
            </c:dLbl>
            <c:dLbl>
              <c:idx val="8"/>
              <c:layout>
                <c:manualLayout>
                  <c:x val="-3.6111111111111108E-2"/>
                  <c:y val="-2.35185185185185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C84C-4733-B2CB-5AED44136D95}"/>
                </c:ext>
              </c:extLst>
            </c:dLbl>
            <c:dLbl>
              <c:idx val="9"/>
              <c:layout>
                <c:manualLayout>
                  <c:x val="-3.3333333333333333E-2"/>
                  <c:y val="-2.93981481481481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C84C-4733-B2CB-5AED44136D95}"/>
                </c:ext>
              </c:extLst>
            </c:dLbl>
            <c:dLbl>
              <c:idx val="10"/>
              <c:layout>
                <c:manualLayout>
                  <c:x val="-3.6111111111111108E-2"/>
                  <c:y val="-2.93981481481481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C84C-4733-B2CB-5AED44136D95}"/>
                </c:ext>
              </c:extLst>
            </c:dLbl>
            <c:dLbl>
              <c:idx val="11"/>
              <c:layout>
                <c:manualLayout>
                  <c:x val="-3.888888888888889E-2"/>
                  <c:y val="-2.35185185185185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C84C-4733-B2CB-5AED44136D95}"/>
                </c:ext>
              </c:extLst>
            </c:dLbl>
            <c:dLbl>
              <c:idx val="12"/>
              <c:layout>
                <c:manualLayout>
                  <c:x val="-2.5000000000000001E-2"/>
                  <c:y val="-2.35185185185185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C84C-4733-B2CB-5AED44136D95}"/>
                </c:ext>
              </c:extLst>
            </c:dLbl>
            <c:dLbl>
              <c:idx val="13"/>
              <c:layout>
                <c:manualLayout>
                  <c:x val="-3.0868055555555555E-2"/>
                  <c:y val="-2.939814814814814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C84C-4733-B2CB-5AED44136D95}"/>
                </c:ext>
              </c:extLst>
            </c:dLbl>
            <c:dLbl>
              <c:idx val="14"/>
              <c:layout>
                <c:manualLayout>
                  <c:x val="-3.3072916666666827E-2"/>
                  <c:y val="-2.351851851851854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C84C-4733-B2CB-5AED44136D95}"/>
                </c:ext>
              </c:extLst>
            </c:dLbl>
            <c:dLbl>
              <c:idx val="15"/>
              <c:layout>
                <c:manualLayout>
                  <c:x val="-3.0868055555555555E-2"/>
                  <c:y val="-2.351851851851851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C84C-4733-B2CB-5AED44136D95}"/>
                </c:ext>
              </c:extLst>
            </c:dLbl>
            <c:spPr>
              <a:noFill/>
              <a:ln>
                <a:noFill/>
              </a:ln>
              <a:effectLst/>
            </c:spPr>
            <c:txPr>
              <a:bodyPr/>
              <a:lstStyle/>
              <a:p>
                <a:pPr>
                  <a:defRPr sz="800">
                    <a:solidFill>
                      <a:schemeClr val="accent2">
                        <a:lumMod val="50000"/>
                      </a:schemeClr>
                    </a:solidFill>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da 3.8 a 3.13'!$E$5:$T$5</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'Graf. da 3.8 a 3.13'!$E$121:$T$121</c:f>
              <c:numCache>
                <c:formatCode>0.0</c:formatCode>
                <c:ptCount val="16"/>
                <c:pt idx="0">
                  <c:v>161.5</c:v>
                </c:pt>
                <c:pt idx="1">
                  <c:v>162.1</c:v>
                </c:pt>
                <c:pt idx="2">
                  <c:v>162.9</c:v>
                </c:pt>
                <c:pt idx="3">
                  <c:v>163.9</c:v>
                </c:pt>
                <c:pt idx="4">
                  <c:v>164.4</c:v>
                </c:pt>
                <c:pt idx="5">
                  <c:v>167.6</c:v>
                </c:pt>
                <c:pt idx="6">
                  <c:v>170</c:v>
                </c:pt>
                <c:pt idx="7">
                  <c:v>172.5</c:v>
                </c:pt>
                <c:pt idx="8">
                  <c:v>176.2</c:v>
                </c:pt>
                <c:pt idx="9">
                  <c:v>180.1</c:v>
                </c:pt>
                <c:pt idx="10" formatCode="General">
                  <c:v>183.9</c:v>
                </c:pt>
                <c:pt idx="11" formatCode="General">
                  <c:v>187.6</c:v>
                </c:pt>
                <c:pt idx="12" formatCode="General">
                  <c:v>192.5</c:v>
                </c:pt>
                <c:pt idx="13" formatCode="General">
                  <c:v>198.5</c:v>
                </c:pt>
                <c:pt idx="14">
                  <c:v>202.5</c:v>
                </c:pt>
                <c:pt idx="15">
                  <c:v>207.2</c:v>
                </c:pt>
              </c:numCache>
            </c:numRef>
          </c:val>
          <c:smooth val="0"/>
          <c:extLst>
            <c:ext xmlns:c16="http://schemas.microsoft.com/office/drawing/2014/chart" uri="{C3380CC4-5D6E-409C-BE32-E72D297353CC}">
              <c16:uniqueId val="{00000021-C84C-4733-B2CB-5AED44136D95}"/>
            </c:ext>
          </c:extLst>
        </c:ser>
        <c:ser>
          <c:idx val="2"/>
          <c:order val="2"/>
          <c:tx>
            <c:strRef>
              <c:f>'Graf. da 3.8 a 3.13'!$B$122</c:f>
              <c:strCache>
                <c:ptCount val="1"/>
                <c:pt idx="0">
                  <c:v>    L'Aquila</c:v>
                </c:pt>
              </c:strCache>
            </c:strRef>
          </c:tx>
          <c:marker>
            <c:symbol val="none"/>
          </c:marker>
          <c:cat>
            <c:strRef>
              <c:f>'Graf. da 3.8 a 3.13'!$E$5:$T$5</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'Graf. da 3.8 a 3.13'!$E$122:$T$122</c:f>
              <c:numCache>
                <c:formatCode>0.0</c:formatCode>
                <c:ptCount val="16"/>
                <c:pt idx="0">
                  <c:v>175.9</c:v>
                </c:pt>
                <c:pt idx="1">
                  <c:v>176</c:v>
                </c:pt>
                <c:pt idx="2">
                  <c:v>176.6</c:v>
                </c:pt>
                <c:pt idx="3">
                  <c:v>177.3</c:v>
                </c:pt>
                <c:pt idx="4">
                  <c:v>176.4</c:v>
                </c:pt>
                <c:pt idx="5">
                  <c:v>178.9</c:v>
                </c:pt>
                <c:pt idx="6">
                  <c:v>179.2</c:v>
                </c:pt>
                <c:pt idx="7">
                  <c:v>182.6</c:v>
                </c:pt>
                <c:pt idx="8">
                  <c:v>186.6</c:v>
                </c:pt>
                <c:pt idx="9">
                  <c:v>189.7</c:v>
                </c:pt>
                <c:pt idx="10" formatCode="General">
                  <c:v>193.1</c:v>
                </c:pt>
                <c:pt idx="11" formatCode="General">
                  <c:v>197.3</c:v>
                </c:pt>
                <c:pt idx="12" formatCode="General">
                  <c:v>202.9</c:v>
                </c:pt>
                <c:pt idx="13" formatCode="General">
                  <c:v>209.7</c:v>
                </c:pt>
                <c:pt idx="14">
                  <c:v>214.1</c:v>
                </c:pt>
                <c:pt idx="15">
                  <c:v>219.4</c:v>
                </c:pt>
              </c:numCache>
            </c:numRef>
          </c:val>
          <c:smooth val="0"/>
          <c:extLst>
            <c:ext xmlns:c16="http://schemas.microsoft.com/office/drawing/2014/chart" uri="{C3380CC4-5D6E-409C-BE32-E72D297353CC}">
              <c16:uniqueId val="{00000022-C84C-4733-B2CB-5AED44136D95}"/>
            </c:ext>
          </c:extLst>
        </c:ser>
        <c:ser>
          <c:idx val="3"/>
          <c:order val="3"/>
          <c:tx>
            <c:strRef>
              <c:f>'Graf. da 3.8 a 3.13'!$B$123</c:f>
              <c:strCache>
                <c:ptCount val="1"/>
                <c:pt idx="0">
                  <c:v>    Teramo</c:v>
                </c:pt>
              </c:strCache>
            </c:strRef>
          </c:tx>
          <c:spPr>
            <a:ln>
              <a:solidFill>
                <a:srgbClr val="FFFF00"/>
              </a:solidFill>
            </a:ln>
          </c:spPr>
          <c:marker>
            <c:symbol val="none"/>
          </c:marker>
          <c:cat>
            <c:strRef>
              <c:f>'Graf. da 3.8 a 3.13'!$E$5:$T$5</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'Graf. da 3.8 a 3.13'!$E$123:$T$123</c:f>
              <c:numCache>
                <c:formatCode>0.0</c:formatCode>
                <c:ptCount val="16"/>
                <c:pt idx="0">
                  <c:v>149.19999999999999</c:v>
                </c:pt>
                <c:pt idx="1">
                  <c:v>150.80000000000001</c:v>
                </c:pt>
                <c:pt idx="2">
                  <c:v>152.30000000000001</c:v>
                </c:pt>
                <c:pt idx="3">
                  <c:v>154.19999999999999</c:v>
                </c:pt>
                <c:pt idx="4">
                  <c:v>156</c:v>
                </c:pt>
                <c:pt idx="5">
                  <c:v>158.5</c:v>
                </c:pt>
                <c:pt idx="6">
                  <c:v>163.1</c:v>
                </c:pt>
                <c:pt idx="7">
                  <c:v>165</c:v>
                </c:pt>
                <c:pt idx="8">
                  <c:v>168.6</c:v>
                </c:pt>
                <c:pt idx="9">
                  <c:v>172.8</c:v>
                </c:pt>
                <c:pt idx="10" formatCode="General">
                  <c:v>176.7</c:v>
                </c:pt>
                <c:pt idx="11" formatCode="General">
                  <c:v>180.7</c:v>
                </c:pt>
                <c:pt idx="12" formatCode="General">
                  <c:v>184.8</c:v>
                </c:pt>
                <c:pt idx="13" formatCode="General">
                  <c:v>191.2</c:v>
                </c:pt>
                <c:pt idx="14">
                  <c:v>195.2</c:v>
                </c:pt>
                <c:pt idx="15">
                  <c:v>200</c:v>
                </c:pt>
              </c:numCache>
            </c:numRef>
          </c:val>
          <c:smooth val="0"/>
          <c:extLst>
            <c:ext xmlns:c16="http://schemas.microsoft.com/office/drawing/2014/chart" uri="{C3380CC4-5D6E-409C-BE32-E72D297353CC}">
              <c16:uniqueId val="{00000023-C84C-4733-B2CB-5AED44136D95}"/>
            </c:ext>
          </c:extLst>
        </c:ser>
        <c:ser>
          <c:idx val="4"/>
          <c:order val="4"/>
          <c:tx>
            <c:strRef>
              <c:f>'Graf. da 3.8 a 3.13'!$B$124</c:f>
              <c:strCache>
                <c:ptCount val="1"/>
                <c:pt idx="0">
                  <c:v>    Pescara</c:v>
                </c:pt>
              </c:strCache>
            </c:strRef>
          </c:tx>
          <c:spPr>
            <a:ln>
              <a:solidFill>
                <a:srgbClr val="7030A0"/>
              </a:solidFill>
            </a:ln>
          </c:spPr>
          <c:marker>
            <c:symbol val="none"/>
          </c:marker>
          <c:cat>
            <c:strRef>
              <c:f>'Graf. da 3.8 a 3.13'!$E$5:$T$5</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'Graf. da 3.8 a 3.13'!$E$124:$T$124</c:f>
              <c:numCache>
                <c:formatCode>0.0</c:formatCode>
                <c:ptCount val="16"/>
                <c:pt idx="0">
                  <c:v>151.9</c:v>
                </c:pt>
                <c:pt idx="1">
                  <c:v>152.6</c:v>
                </c:pt>
                <c:pt idx="2">
                  <c:v>153.4</c:v>
                </c:pt>
                <c:pt idx="3">
                  <c:v>154.19999999999999</c:v>
                </c:pt>
                <c:pt idx="4">
                  <c:v>154.4</c:v>
                </c:pt>
                <c:pt idx="5">
                  <c:v>157.30000000000001</c:v>
                </c:pt>
                <c:pt idx="6">
                  <c:v>160</c:v>
                </c:pt>
                <c:pt idx="7">
                  <c:v>161.30000000000001</c:v>
                </c:pt>
                <c:pt idx="8">
                  <c:v>164.3</c:v>
                </c:pt>
                <c:pt idx="9">
                  <c:v>167.3</c:v>
                </c:pt>
                <c:pt idx="10" formatCode="General">
                  <c:v>171</c:v>
                </c:pt>
                <c:pt idx="11" formatCode="General">
                  <c:v>174.9</c:v>
                </c:pt>
                <c:pt idx="12" formatCode="General">
                  <c:v>179.8</c:v>
                </c:pt>
                <c:pt idx="13" formatCode="General">
                  <c:v>185.2</c:v>
                </c:pt>
                <c:pt idx="14">
                  <c:v>188</c:v>
                </c:pt>
                <c:pt idx="15">
                  <c:v>192.2</c:v>
                </c:pt>
              </c:numCache>
            </c:numRef>
          </c:val>
          <c:smooth val="0"/>
          <c:extLst>
            <c:ext xmlns:c16="http://schemas.microsoft.com/office/drawing/2014/chart" uri="{C3380CC4-5D6E-409C-BE32-E72D297353CC}">
              <c16:uniqueId val="{00000024-C84C-4733-B2CB-5AED44136D95}"/>
            </c:ext>
          </c:extLst>
        </c:ser>
        <c:ser>
          <c:idx val="5"/>
          <c:order val="5"/>
          <c:tx>
            <c:strRef>
              <c:f>'Graf. da 3.8 a 3.13'!$B$125</c:f>
              <c:strCache>
                <c:ptCount val="1"/>
                <c:pt idx="0">
                  <c:v>    Chieti</c:v>
                </c:pt>
              </c:strCache>
            </c:strRef>
          </c:tx>
          <c:marker>
            <c:symbol val="none"/>
          </c:marker>
          <c:cat>
            <c:strRef>
              <c:f>'Graf. da 3.8 a 3.13'!$E$5:$T$5</c:f>
              <c:strCache>
                <c:ptCount val="16"/>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pt idx="15">
                  <c:v>2022*</c:v>
                </c:pt>
              </c:strCache>
            </c:strRef>
          </c:cat>
          <c:val>
            <c:numRef>
              <c:f>'Graf. da 3.8 a 3.13'!$E$125:$T$125</c:f>
              <c:numCache>
                <c:formatCode>0.0</c:formatCode>
                <c:ptCount val="16"/>
                <c:pt idx="0">
                  <c:v>169.1</c:v>
                </c:pt>
                <c:pt idx="1">
                  <c:v>169</c:v>
                </c:pt>
                <c:pt idx="2">
                  <c:v>169.6</c:v>
                </c:pt>
                <c:pt idx="3">
                  <c:v>170.4</c:v>
                </c:pt>
                <c:pt idx="4">
                  <c:v>171</c:v>
                </c:pt>
                <c:pt idx="5">
                  <c:v>175.6</c:v>
                </c:pt>
                <c:pt idx="6">
                  <c:v>177.5</c:v>
                </c:pt>
                <c:pt idx="7">
                  <c:v>181</c:v>
                </c:pt>
                <c:pt idx="8">
                  <c:v>185</c:v>
                </c:pt>
                <c:pt idx="9">
                  <c:v>190</c:v>
                </c:pt>
                <c:pt idx="10" formatCode="General">
                  <c:v>194.3</c:v>
                </c:pt>
                <c:pt idx="11" formatCode="General">
                  <c:v>197.2</c:v>
                </c:pt>
                <c:pt idx="12" formatCode="General">
                  <c:v>202.1</c:v>
                </c:pt>
                <c:pt idx="13" formatCode="General">
                  <c:v>207.8</c:v>
                </c:pt>
                <c:pt idx="14">
                  <c:v>212.7</c:v>
                </c:pt>
                <c:pt idx="15">
                  <c:v>217.4</c:v>
                </c:pt>
              </c:numCache>
            </c:numRef>
          </c:val>
          <c:smooth val="0"/>
          <c:extLst>
            <c:ext xmlns:c16="http://schemas.microsoft.com/office/drawing/2014/chart" uri="{C3380CC4-5D6E-409C-BE32-E72D297353CC}">
              <c16:uniqueId val="{00000025-C84C-4733-B2CB-5AED44136D95}"/>
            </c:ext>
          </c:extLst>
        </c:ser>
        <c:dLbls>
          <c:showLegendKey val="0"/>
          <c:showVal val="0"/>
          <c:showCatName val="0"/>
          <c:showSerName val="0"/>
          <c:showPercent val="0"/>
          <c:showBubbleSize val="0"/>
        </c:dLbls>
        <c:smooth val="0"/>
        <c:axId val="56339456"/>
        <c:axId val="56345344"/>
      </c:lineChart>
      <c:catAx>
        <c:axId val="563394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56345344"/>
        <c:crosses val="autoZero"/>
        <c:auto val="1"/>
        <c:lblAlgn val="ctr"/>
        <c:lblOffset val="100"/>
        <c:noMultiLvlLbl val="0"/>
      </c:catAx>
      <c:valAx>
        <c:axId val="56345344"/>
        <c:scaling>
          <c:orientation val="minMax"/>
          <c:min val="120"/>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56339456"/>
        <c:crosses val="autoZero"/>
        <c:crossBetween val="between"/>
      </c:valAx>
      <c:spPr>
        <a:noFill/>
        <a:ln>
          <a:noFill/>
        </a:ln>
        <a:effectLst/>
      </c:spPr>
    </c:plotArea>
    <c:legend>
      <c:legendPos val="b"/>
      <c:layout>
        <c:manualLayout>
          <c:xMode val="edge"/>
          <c:yMode val="edge"/>
          <c:x val="8.5086111111111112E-2"/>
          <c:y val="0.87260416666666663"/>
          <c:w val="0.82982760416666668"/>
          <c:h val="0.1038773148148148"/>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legend>
    <c:plotVisOnly val="1"/>
    <c:dispBlanksAs val="gap"/>
    <c:showDLblsOverMax val="0"/>
  </c:chart>
  <c:spPr>
    <a:gradFill>
      <a:gsLst>
        <a:gs pos="0">
          <a:srgbClr val="E6B9B8"/>
        </a:gs>
        <a:gs pos="100000">
          <a:schemeClr val="bg1"/>
        </a:gs>
      </a:gsLst>
      <a:lin ang="5400000" scaled="0"/>
    </a:gra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6738801192943703E-2"/>
          <c:y val="5.0925971727644487E-2"/>
          <c:w val="0.92034444444444441"/>
          <c:h val="0.7313003060481611"/>
        </c:manualLayout>
      </c:layout>
      <c:barChart>
        <c:barDir val="col"/>
        <c:grouping val="clustered"/>
        <c:varyColors val="0"/>
        <c:ser>
          <c:idx val="2"/>
          <c:order val="0"/>
          <c:tx>
            <c:strRef>
              <c:f>'Graf. 3.24'!$I$13</c:f>
              <c:strCache>
                <c:ptCount val="1"/>
                <c:pt idx="0">
                  <c:v>2018</c:v>
                </c:pt>
              </c:strCache>
            </c:strRef>
          </c:tx>
          <c:spPr>
            <a:solidFill>
              <a:schemeClr val="accent3"/>
            </a:solidFill>
            <a:ln>
              <a:noFill/>
            </a:ln>
            <a:effectLst/>
          </c:spPr>
          <c:invertIfNegative val="0"/>
          <c:dLbls>
            <c:spPr>
              <a:noFill/>
              <a:ln>
                <a:noFill/>
              </a:ln>
              <a:effectLst/>
            </c:spPr>
            <c:txPr>
              <a:bodyPr rot="-5400000" vert="horz"/>
              <a:lstStyle/>
              <a:p>
                <a:pPr>
                  <a:defRPr sz="800"/>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3.24'!$B$14:$B$19</c:f>
              <c:strCache>
                <c:ptCount val="6"/>
                <c:pt idx="0">
                  <c:v>Italia</c:v>
                </c:pt>
                <c:pt idx="1">
                  <c:v>  Abruzzo</c:v>
                </c:pt>
                <c:pt idx="2">
                  <c:v>    L'Aquila</c:v>
                </c:pt>
                <c:pt idx="3">
                  <c:v>    Teramo</c:v>
                </c:pt>
                <c:pt idx="4">
                  <c:v>    Pescara</c:v>
                </c:pt>
                <c:pt idx="5">
                  <c:v>    Chieti</c:v>
                </c:pt>
              </c:strCache>
            </c:strRef>
          </c:cat>
          <c:val>
            <c:numRef>
              <c:f>'Graf. 3.24'!$I$14:$I$19</c:f>
              <c:numCache>
                <c:formatCode>#,##0.00</c:formatCode>
                <c:ptCount val="6"/>
                <c:pt idx="0">
                  <c:v>8.5054597851897071</c:v>
                </c:pt>
                <c:pt idx="1">
                  <c:v>6.6190894741164064</c:v>
                </c:pt>
                <c:pt idx="2">
                  <c:v>8.3164671575611511</c:v>
                </c:pt>
                <c:pt idx="3">
                  <c:v>7.6984209365390353</c:v>
                </c:pt>
                <c:pt idx="4">
                  <c:v>5.3780981126404246</c:v>
                </c:pt>
                <c:pt idx="5">
                  <c:v>5.4662636908452162</c:v>
                </c:pt>
              </c:numCache>
            </c:numRef>
          </c:val>
          <c:extLst>
            <c:ext xmlns:c16="http://schemas.microsoft.com/office/drawing/2014/chart" uri="{C3380CC4-5D6E-409C-BE32-E72D297353CC}">
              <c16:uniqueId val="{00000000-185F-4BD8-AD0B-A34F128162EA}"/>
            </c:ext>
          </c:extLst>
        </c:ser>
        <c:ser>
          <c:idx val="4"/>
          <c:order val="1"/>
          <c:tx>
            <c:strRef>
              <c:f>'Graf. 3.24'!$K$13</c:f>
              <c:strCache>
                <c:ptCount val="1"/>
                <c:pt idx="0">
                  <c:v>2020</c:v>
                </c:pt>
              </c:strCache>
            </c:strRef>
          </c:tx>
          <c:spPr>
            <a:solidFill>
              <a:schemeClr val="accent5">
                <a:lumMod val="75000"/>
              </a:schemeClr>
            </a:solidFill>
          </c:spPr>
          <c:invertIfNegative val="0"/>
          <c:dLbls>
            <c:spPr>
              <a:noFill/>
              <a:ln>
                <a:noFill/>
              </a:ln>
              <a:effectLst/>
            </c:spPr>
            <c:txPr>
              <a:bodyPr rot="-5400000" vert="horz"/>
              <a:lstStyle/>
              <a:p>
                <a:pPr>
                  <a:defRPr sz="800"/>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3.24'!$B$14:$B$19</c:f>
              <c:strCache>
                <c:ptCount val="6"/>
                <c:pt idx="0">
                  <c:v>Italia</c:v>
                </c:pt>
                <c:pt idx="1">
                  <c:v>  Abruzzo</c:v>
                </c:pt>
                <c:pt idx="2">
                  <c:v>    L'Aquila</c:v>
                </c:pt>
                <c:pt idx="3">
                  <c:v>    Teramo</c:v>
                </c:pt>
                <c:pt idx="4">
                  <c:v>    Pescara</c:v>
                </c:pt>
                <c:pt idx="5">
                  <c:v>    Chieti</c:v>
                </c:pt>
              </c:strCache>
            </c:strRef>
          </c:cat>
          <c:val>
            <c:numRef>
              <c:f>'Graf. 3.24'!$K$14:$K$19</c:f>
              <c:numCache>
                <c:formatCode>#,##0.00</c:formatCode>
                <c:ptCount val="6"/>
                <c:pt idx="0">
                  <c:v>8.4498847513663637</c:v>
                </c:pt>
                <c:pt idx="1">
                  <c:v>6.4534627158425311</c:v>
                </c:pt>
                <c:pt idx="2">
                  <c:v>8.0003256025342733</c:v>
                </c:pt>
                <c:pt idx="3">
                  <c:v>7.4567291872326429</c:v>
                </c:pt>
                <c:pt idx="4">
                  <c:v>5.3220509351599272</c:v>
                </c:pt>
                <c:pt idx="5">
                  <c:v>5.3896103896103895</c:v>
                </c:pt>
              </c:numCache>
            </c:numRef>
          </c:val>
          <c:extLst>
            <c:ext xmlns:c16="http://schemas.microsoft.com/office/drawing/2014/chart" uri="{C3380CC4-5D6E-409C-BE32-E72D297353CC}">
              <c16:uniqueId val="{00000001-185F-4BD8-AD0B-A34F128162EA}"/>
            </c:ext>
          </c:extLst>
        </c:ser>
        <c:ser>
          <c:idx val="6"/>
          <c:order val="2"/>
          <c:tx>
            <c:strRef>
              <c:f>'Graf. 3.24'!$M$13</c:f>
              <c:strCache>
                <c:ptCount val="1"/>
                <c:pt idx="0">
                  <c:v>2022*</c:v>
                </c:pt>
              </c:strCache>
            </c:strRef>
          </c:tx>
          <c:invertIfNegative val="0"/>
          <c:dLbls>
            <c:spPr>
              <a:noFill/>
              <a:ln>
                <a:noFill/>
              </a:ln>
              <a:effectLst/>
            </c:spPr>
            <c:txPr>
              <a:bodyPr rot="-5400000" vert="horz" wrap="square" lIns="38100" tIns="19050" rIns="38100" bIns="19050" anchor="ctr">
                <a:spAutoFit/>
              </a:bodyPr>
              <a:lstStyle/>
              <a:p>
                <a:pPr>
                  <a:defRPr sz="800"/>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'Graf. 3.24'!$B$14:$B$19</c:f>
              <c:strCache>
                <c:ptCount val="6"/>
                <c:pt idx="0">
                  <c:v>Italia</c:v>
                </c:pt>
                <c:pt idx="1">
                  <c:v>  Abruzzo</c:v>
                </c:pt>
                <c:pt idx="2">
                  <c:v>    L'Aquila</c:v>
                </c:pt>
                <c:pt idx="3">
                  <c:v>    Teramo</c:v>
                </c:pt>
                <c:pt idx="4">
                  <c:v>    Pescara</c:v>
                </c:pt>
                <c:pt idx="5">
                  <c:v>    Chieti</c:v>
                </c:pt>
              </c:strCache>
            </c:strRef>
          </c:cat>
          <c:val>
            <c:numRef>
              <c:f>'Graf. 3.24'!$M$14:$M$19</c:f>
              <c:numCache>
                <c:formatCode>#,##0.00</c:formatCode>
                <c:ptCount val="6"/>
                <c:pt idx="0">
                  <c:v>8.8053477399856863</c:v>
                </c:pt>
                <c:pt idx="1">
                  <c:v>6.4646766012907682</c:v>
                </c:pt>
                <c:pt idx="2">
                  <c:v>8.0935657106008545</c:v>
                </c:pt>
                <c:pt idx="3">
                  <c:v>7.3449743154688347</c:v>
                </c:pt>
                <c:pt idx="4">
                  <c:v>5.5676472653233162</c:v>
                </c:pt>
                <c:pt idx="5">
                  <c:v>5.2503134455383345</c:v>
                </c:pt>
              </c:numCache>
            </c:numRef>
          </c:val>
          <c:extLst>
            <c:ext xmlns:c16="http://schemas.microsoft.com/office/drawing/2014/chart" uri="{C3380CC4-5D6E-409C-BE32-E72D297353CC}">
              <c16:uniqueId val="{00000002-185F-4BD8-AD0B-A34F128162EA}"/>
            </c:ext>
          </c:extLst>
        </c:ser>
        <c:dLbls>
          <c:showLegendKey val="0"/>
          <c:showVal val="0"/>
          <c:showCatName val="0"/>
          <c:showSerName val="0"/>
          <c:showPercent val="0"/>
          <c:showBubbleSize val="0"/>
        </c:dLbls>
        <c:gapWidth val="219"/>
        <c:overlap val="-27"/>
        <c:axId val="54652288"/>
        <c:axId val="54654080"/>
      </c:barChart>
      <c:catAx>
        <c:axId val="54652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54654080"/>
        <c:crosses val="autoZero"/>
        <c:auto val="1"/>
        <c:lblAlgn val="ctr"/>
        <c:lblOffset val="100"/>
        <c:noMultiLvlLbl val="0"/>
      </c:catAx>
      <c:valAx>
        <c:axId val="54654080"/>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54652288"/>
        <c:crosses val="autoZero"/>
        <c:crossBetween val="between"/>
      </c:valAx>
      <c:spPr>
        <a:noFill/>
        <a:ln>
          <a:noFill/>
        </a:ln>
        <a:effectLst/>
      </c:spPr>
    </c:plotArea>
    <c:legend>
      <c:legendPos val="b"/>
      <c:layout>
        <c:manualLayout>
          <c:xMode val="edge"/>
          <c:yMode val="edge"/>
          <c:x val="0.41511597222222213"/>
          <c:y val="0.92283611111111108"/>
          <c:w val="0.1980695341867757"/>
          <c:h val="7.7163922780801808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legend>
    <c:plotVisOnly val="1"/>
    <c:dispBlanksAs val="gap"/>
    <c:showDLblsOverMax val="0"/>
  </c:chart>
  <c:spPr>
    <a:gradFill>
      <a:gsLst>
        <a:gs pos="0">
          <a:srgbClr val="E6B9B8"/>
        </a:gs>
        <a:gs pos="100000">
          <a:schemeClr val="bg1"/>
        </a:gs>
      </a:gsLst>
      <a:lin ang="5400000" scaled="0"/>
    </a:gra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71301801560519"/>
          <c:y val="3.7225042301184431E-2"/>
          <c:w val="0.80056537338432454"/>
          <c:h val="0.82784999999999997"/>
        </c:manualLayout>
      </c:layout>
      <c:barChart>
        <c:barDir val="bar"/>
        <c:grouping val="clustered"/>
        <c:varyColors val="0"/>
        <c:ser>
          <c:idx val="1"/>
          <c:order val="0"/>
          <c:tx>
            <c:strRef>
              <c:f>'Italia_piramide Graf 3.14'!$P$4</c:f>
              <c:strCache>
                <c:ptCount val="1"/>
                <c:pt idx="0">
                  <c:v>Donne</c:v>
                </c:pt>
              </c:strCache>
            </c:strRef>
          </c:tx>
          <c:spPr>
            <a:solidFill>
              <a:srgbClr val="F6A8EB"/>
            </a:solidFill>
            <a:ln>
              <a:solidFill>
                <a:schemeClr val="tx1">
                  <a:lumMod val="75000"/>
                  <a:lumOff val="25000"/>
                </a:schemeClr>
              </a:solidFill>
            </a:ln>
          </c:spPr>
          <c:invertIfNegative val="0"/>
          <c:cat>
            <c:strRef>
              <c:f>'Italia_piramide Graf 3.14'!$K$5:$K$25</c:f>
              <c:strCache>
                <c:ptCount val="21"/>
                <c:pt idx="0">
                  <c:v>&lt; 5 anni</c:v>
                </c:pt>
                <c:pt idx="1">
                  <c:v>5- 9</c:v>
                </c:pt>
                <c:pt idx="2">
                  <c:v>10 - 14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75 - 79</c:v>
                </c:pt>
                <c:pt idx="16">
                  <c:v>80 - 84</c:v>
                </c:pt>
                <c:pt idx="17">
                  <c:v>85 - 89</c:v>
                </c:pt>
                <c:pt idx="18">
                  <c:v>90 -94</c:v>
                </c:pt>
                <c:pt idx="19">
                  <c:v>95 -99</c:v>
                </c:pt>
                <c:pt idx="20">
                  <c:v>100 e più</c:v>
                </c:pt>
              </c:strCache>
            </c:strRef>
          </c:cat>
          <c:val>
            <c:numRef>
              <c:f>'Italia_piramide Graf 3.14'!$P$5:$P$25</c:f>
              <c:numCache>
                <c:formatCode>0.00%</c:formatCode>
                <c:ptCount val="21"/>
                <c:pt idx="0">
                  <c:v>1.764823503238774E-2</c:v>
                </c:pt>
                <c:pt idx="1">
                  <c:v>2.0763804262514285E-2</c:v>
                </c:pt>
                <c:pt idx="2">
                  <c:v>2.3133668645074434E-2</c:v>
                </c:pt>
                <c:pt idx="3">
                  <c:v>2.3478784320707879E-2</c:v>
                </c:pt>
                <c:pt idx="4">
                  <c:v>2.394574841257131E-2</c:v>
                </c:pt>
                <c:pt idx="5">
                  <c:v>2.4840038138367784E-2</c:v>
                </c:pt>
                <c:pt idx="6">
                  <c:v>2.6847019050636214E-2</c:v>
                </c:pt>
                <c:pt idx="7">
                  <c:v>2.8778588559622193E-2</c:v>
                </c:pt>
                <c:pt idx="8">
                  <c:v>3.2795398656585185E-2</c:v>
                </c:pt>
                <c:pt idx="9">
                  <c:v>3.9226831702804742E-2</c:v>
                </c:pt>
                <c:pt idx="10">
                  <c:v>4.1123069070504607E-2</c:v>
                </c:pt>
                <c:pt idx="11">
                  <c:v>4.0723039380655371E-2</c:v>
                </c:pt>
                <c:pt idx="12">
                  <c:v>3.5434577369437989E-2</c:v>
                </c:pt>
                <c:pt idx="13">
                  <c:v>3.1289696737314111E-2</c:v>
                </c:pt>
                <c:pt idx="14">
                  <c:v>3.0435910123577384E-2</c:v>
                </c:pt>
                <c:pt idx="15">
                  <c:v>2.4733346600405451E-2</c:v>
                </c:pt>
                <c:pt idx="16">
                  <c:v>2.2449540734720688E-2</c:v>
                </c:pt>
                <c:pt idx="17">
                  <c:v>1.4924218490842177E-2</c:v>
                </c:pt>
                <c:pt idx="18">
                  <c:v>7.6077526042110828E-3</c:v>
                </c:pt>
                <c:pt idx="19">
                  <c:v>2.1526497020622273E-3</c:v>
                </c:pt>
                <c:pt idx="20">
                  <c:v>2.8430166853494121E-4</c:v>
                </c:pt>
              </c:numCache>
            </c:numRef>
          </c:val>
          <c:extLst>
            <c:ext xmlns:c16="http://schemas.microsoft.com/office/drawing/2014/chart" uri="{C3380CC4-5D6E-409C-BE32-E72D297353CC}">
              <c16:uniqueId val="{00000000-E18E-4DA7-A733-907D28FF241C}"/>
            </c:ext>
          </c:extLst>
        </c:ser>
        <c:ser>
          <c:idx val="0"/>
          <c:order val="1"/>
          <c:tx>
            <c:strRef>
              <c:f>'Italia_piramide Graf 3.14'!$Q$4</c:f>
              <c:strCache>
                <c:ptCount val="1"/>
                <c:pt idx="0">
                  <c:v>Uomini</c:v>
                </c:pt>
              </c:strCache>
            </c:strRef>
          </c:tx>
          <c:spPr>
            <a:solidFill>
              <a:schemeClr val="accent5">
                <a:lumMod val="40000"/>
                <a:lumOff val="60000"/>
              </a:schemeClr>
            </a:solidFill>
            <a:ln>
              <a:solidFill>
                <a:schemeClr val="tx1">
                  <a:lumMod val="75000"/>
                  <a:lumOff val="25000"/>
                </a:schemeClr>
              </a:solidFill>
            </a:ln>
          </c:spPr>
          <c:invertIfNegative val="0"/>
          <c:cat>
            <c:strRef>
              <c:f>'Italia_piramide Graf 3.14'!$K$5:$K$25</c:f>
              <c:strCache>
                <c:ptCount val="21"/>
                <c:pt idx="0">
                  <c:v>&lt; 5 anni</c:v>
                </c:pt>
                <c:pt idx="1">
                  <c:v>5- 9</c:v>
                </c:pt>
                <c:pt idx="2">
                  <c:v>10 - 14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75 - 79</c:v>
                </c:pt>
                <c:pt idx="16">
                  <c:v>80 - 84</c:v>
                </c:pt>
                <c:pt idx="17">
                  <c:v>85 - 89</c:v>
                </c:pt>
                <c:pt idx="18">
                  <c:v>90 -94</c:v>
                </c:pt>
                <c:pt idx="19">
                  <c:v>95 -99</c:v>
                </c:pt>
                <c:pt idx="20">
                  <c:v>100 e più</c:v>
                </c:pt>
              </c:strCache>
            </c:strRef>
          </c:cat>
          <c:val>
            <c:numRef>
              <c:f>'Italia_piramide Graf 3.14'!$Q$5:$Q$25</c:f>
              <c:numCache>
                <c:formatCode>0.00%</c:formatCode>
                <c:ptCount val="21"/>
                <c:pt idx="0">
                  <c:v>-1.8661914844046404E-2</c:v>
                </c:pt>
                <c:pt idx="1">
                  <c:v>-2.1979880956453951E-2</c:v>
                </c:pt>
                <c:pt idx="2">
                  <c:v>-2.4571927542255224E-2</c:v>
                </c:pt>
                <c:pt idx="3">
                  <c:v>-2.5070443032839122E-2</c:v>
                </c:pt>
                <c:pt idx="4">
                  <c:v>-2.6229774680289048E-2</c:v>
                </c:pt>
                <c:pt idx="5">
                  <c:v>-2.6499377228624825E-2</c:v>
                </c:pt>
                <c:pt idx="6">
                  <c:v>-2.768498758000636E-2</c:v>
                </c:pt>
                <c:pt idx="7">
                  <c:v>-2.903296641368017E-2</c:v>
                </c:pt>
                <c:pt idx="8">
                  <c:v>-3.2686028386222081E-2</c:v>
                </c:pt>
                <c:pt idx="9">
                  <c:v>-3.8665484678820493E-2</c:v>
                </c:pt>
                <c:pt idx="10">
                  <c:v>-3.9983607514027485E-2</c:v>
                </c:pt>
                <c:pt idx="11">
                  <c:v>-3.9082095383150453E-2</c:v>
                </c:pt>
                <c:pt idx="12">
                  <c:v>-3.2970703042812827E-2</c:v>
                </c:pt>
                <c:pt idx="13">
                  <c:v>-2.8354602864188845E-2</c:v>
                </c:pt>
                <c:pt idx="14">
                  <c:v>-2.6712268638475936E-2</c:v>
                </c:pt>
                <c:pt idx="15">
                  <c:v>-2.0180467897240165E-2</c:v>
                </c:pt>
                <c:pt idx="16">
                  <c:v>-1.6217147678279899E-2</c:v>
                </c:pt>
                <c:pt idx="17">
                  <c:v>-8.8143350567302971E-3</c:v>
                </c:pt>
                <c:pt idx="18">
                  <c:v>-3.2987233195285932E-3</c:v>
                </c:pt>
                <c:pt idx="19">
                  <c:v>-6.2956993019121644E-4</c:v>
                </c:pt>
                <c:pt idx="20">
                  <c:v>-5.7474068598810354E-5</c:v>
                </c:pt>
              </c:numCache>
            </c:numRef>
          </c:val>
          <c:extLst>
            <c:ext xmlns:c16="http://schemas.microsoft.com/office/drawing/2014/chart" uri="{C3380CC4-5D6E-409C-BE32-E72D297353CC}">
              <c16:uniqueId val="{00000001-E18E-4DA7-A733-907D28FF241C}"/>
            </c:ext>
          </c:extLst>
        </c:ser>
        <c:dLbls>
          <c:showLegendKey val="0"/>
          <c:showVal val="0"/>
          <c:showCatName val="0"/>
          <c:showSerName val="0"/>
          <c:showPercent val="0"/>
          <c:showBubbleSize val="0"/>
        </c:dLbls>
        <c:gapWidth val="0"/>
        <c:overlap val="100"/>
        <c:axId val="62490112"/>
        <c:axId val="6584960"/>
      </c:barChart>
      <c:catAx>
        <c:axId val="62490112"/>
        <c:scaling>
          <c:orientation val="minMax"/>
        </c:scaling>
        <c:delete val="0"/>
        <c:axPos val="l"/>
        <c:majorGridlines>
          <c:spPr>
            <a:ln w="3175">
              <a:solidFill>
                <a:schemeClr val="bg1">
                  <a:lumMod val="85000"/>
                </a:schemeClr>
              </a:solidFill>
            </a:ln>
          </c:spPr>
        </c:majorGridlines>
        <c:numFmt formatCode="General" sourceLinked="1"/>
        <c:majorTickMark val="out"/>
        <c:minorTickMark val="none"/>
        <c:tickLblPos val="low"/>
        <c:txPr>
          <a:bodyPr rot="0" vert="horz"/>
          <a:lstStyle/>
          <a:p>
            <a:pPr>
              <a:defRPr sz="700" b="0" i="0" u="none" strike="noStrike" baseline="0">
                <a:solidFill>
                  <a:srgbClr val="000000"/>
                </a:solidFill>
                <a:latin typeface="Calibri"/>
                <a:ea typeface="Calibri"/>
                <a:cs typeface="Calibri"/>
              </a:defRPr>
            </a:pPr>
            <a:endParaRPr lang="it-IT"/>
          </a:p>
        </c:txPr>
        <c:crossAx val="6584960"/>
        <c:crosses val="autoZero"/>
        <c:auto val="1"/>
        <c:lblAlgn val="ctr"/>
        <c:lblOffset val="100"/>
        <c:tickLblSkip val="1"/>
        <c:noMultiLvlLbl val="0"/>
      </c:catAx>
      <c:valAx>
        <c:axId val="6584960"/>
        <c:scaling>
          <c:orientation val="minMax"/>
          <c:max val="5.000000000000001E-2"/>
          <c:min val="-5.000000000000001E-2"/>
        </c:scaling>
        <c:delete val="0"/>
        <c:axPos val="b"/>
        <c:majorGridlines>
          <c:spPr>
            <a:ln w="6350">
              <a:solidFill>
                <a:schemeClr val="bg1">
                  <a:lumMod val="65000"/>
                </a:schemeClr>
              </a:solidFill>
            </a:ln>
          </c:spPr>
        </c:majorGridlines>
        <c:minorGridlines>
          <c:spPr>
            <a:ln>
              <a:solidFill>
                <a:schemeClr val="bg1">
                  <a:lumMod val="85000"/>
                </a:schemeClr>
              </a:solidFill>
            </a:ln>
          </c:spPr>
        </c:minorGridlines>
        <c:numFmt formatCode="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it-IT"/>
          </a:p>
        </c:txPr>
        <c:crossAx val="62490112"/>
        <c:crosses val="autoZero"/>
        <c:crossBetween val="between"/>
        <c:majorUnit val="1.0000000000000002E-2"/>
      </c:valAx>
      <c:spPr>
        <a:noFill/>
        <a:ln w="25400">
          <a:noFill/>
        </a:ln>
      </c:spPr>
    </c:plotArea>
    <c:legend>
      <c:legendPos val="r"/>
      <c:layout>
        <c:manualLayout>
          <c:xMode val="edge"/>
          <c:yMode val="edge"/>
          <c:x val="0.37720185639046777"/>
          <c:y val="0.93030059921755059"/>
          <c:w val="0.36354869548591195"/>
          <c:h val="5.3277076214529775E-2"/>
        </c:manualLayout>
      </c:layout>
      <c:overlay val="1"/>
      <c:txPr>
        <a:bodyPr/>
        <a:lstStyle/>
        <a:p>
          <a:pPr>
            <a:defRPr sz="800" b="0" i="0" u="none" strike="noStrike" baseline="0">
              <a:solidFill>
                <a:srgbClr val="000000"/>
              </a:solidFill>
              <a:latin typeface="Calibri"/>
              <a:ea typeface="Calibri"/>
              <a:cs typeface="Calibri"/>
            </a:defRPr>
          </a:pPr>
          <a:endParaRPr lang="it-IT"/>
        </a:p>
      </c:txPr>
    </c:legend>
    <c:plotVisOnly val="1"/>
    <c:dispBlanksAs val="gap"/>
    <c:showDLblsOverMax val="0"/>
  </c:chart>
  <c:spPr>
    <a:gradFill>
      <a:gsLst>
        <a:gs pos="0">
          <a:schemeClr val="accent2">
            <a:lumMod val="40000"/>
            <a:lumOff val="60000"/>
          </a:schemeClr>
        </a:gs>
        <a:gs pos="100000">
          <a:schemeClr val="bg1"/>
        </a:gs>
      </a:gsLst>
      <a:lin ang="2700000" scaled="1"/>
    </a:gradFill>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71301801560519"/>
          <c:y val="3.7225042301184431E-2"/>
          <c:w val="0.83509656531028864"/>
          <c:h val="0.82784999999999997"/>
        </c:manualLayout>
      </c:layout>
      <c:barChart>
        <c:barDir val="bar"/>
        <c:grouping val="clustered"/>
        <c:varyColors val="0"/>
        <c:ser>
          <c:idx val="1"/>
          <c:order val="0"/>
          <c:tx>
            <c:strRef>
              <c:f>'Abruzzo_piramide Graf 3.15'!$P$5</c:f>
              <c:strCache>
                <c:ptCount val="1"/>
                <c:pt idx="0">
                  <c:v>Donne</c:v>
                </c:pt>
              </c:strCache>
            </c:strRef>
          </c:tx>
          <c:spPr>
            <a:solidFill>
              <a:srgbClr val="F6A8EB"/>
            </a:solidFill>
            <a:ln>
              <a:solidFill>
                <a:schemeClr val="tx1">
                  <a:lumMod val="75000"/>
                  <a:lumOff val="25000"/>
                </a:schemeClr>
              </a:solidFill>
            </a:ln>
          </c:spPr>
          <c:invertIfNegative val="0"/>
          <c:cat>
            <c:strRef>
              <c:f>'Abruzzo_piramide Graf 3.15'!$K$6:$K$26</c:f>
              <c:strCache>
                <c:ptCount val="21"/>
                <c:pt idx="0">
                  <c:v>&lt; 5 anni</c:v>
                </c:pt>
                <c:pt idx="1">
                  <c:v>5- 9</c:v>
                </c:pt>
                <c:pt idx="2">
                  <c:v>10 - 14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75 - 79</c:v>
                </c:pt>
                <c:pt idx="16">
                  <c:v>80 - 84</c:v>
                </c:pt>
                <c:pt idx="17">
                  <c:v>85 - 89</c:v>
                </c:pt>
                <c:pt idx="18">
                  <c:v>90 -94</c:v>
                </c:pt>
                <c:pt idx="19">
                  <c:v>95 -99</c:v>
                </c:pt>
                <c:pt idx="20">
                  <c:v>100 e più</c:v>
                </c:pt>
              </c:strCache>
            </c:strRef>
          </c:cat>
          <c:val>
            <c:numRef>
              <c:f>'Abruzzo_piramide Graf 3.15'!$P$6:$P$26</c:f>
              <c:numCache>
                <c:formatCode>0.00%</c:formatCode>
                <c:ptCount val="21"/>
                <c:pt idx="0">
                  <c:v>1.6813749352260415E-2</c:v>
                </c:pt>
                <c:pt idx="1">
                  <c:v>1.9975503666598622E-2</c:v>
                </c:pt>
                <c:pt idx="2">
                  <c:v>2.1818224643939513E-2</c:v>
                </c:pt>
                <c:pt idx="3">
                  <c:v>2.1878680338551889E-2</c:v>
                </c:pt>
                <c:pt idx="4">
                  <c:v>2.285382284126062E-2</c:v>
                </c:pt>
                <c:pt idx="5">
                  <c:v>2.4543441734842894E-2</c:v>
                </c:pt>
                <c:pt idx="6">
                  <c:v>2.6489015906913934E-2</c:v>
                </c:pt>
                <c:pt idx="7">
                  <c:v>2.9017948275049856E-2</c:v>
                </c:pt>
                <c:pt idx="8">
                  <c:v>3.2463922867955339E-2</c:v>
                </c:pt>
                <c:pt idx="9">
                  <c:v>3.8085517328015323E-2</c:v>
                </c:pt>
                <c:pt idx="10">
                  <c:v>4.0948918863746998E-2</c:v>
                </c:pt>
                <c:pt idx="11">
                  <c:v>4.0817015530047268E-2</c:v>
                </c:pt>
                <c:pt idx="12">
                  <c:v>3.6604745379457626E-2</c:v>
                </c:pt>
                <c:pt idx="13">
                  <c:v>3.2956204952656123E-2</c:v>
                </c:pt>
                <c:pt idx="14">
                  <c:v>3.2098833283607874E-2</c:v>
                </c:pt>
                <c:pt idx="15">
                  <c:v>2.4078639511329554E-2</c:v>
                </c:pt>
                <c:pt idx="16">
                  <c:v>2.2561751173782642E-2</c:v>
                </c:pt>
                <c:pt idx="17">
                  <c:v>1.6202911295008088E-2</c:v>
                </c:pt>
                <c:pt idx="18">
                  <c:v>8.4928473847023546E-3</c:v>
                </c:pt>
                <c:pt idx="19">
                  <c:v>2.4747577846521047E-3</c:v>
                </c:pt>
                <c:pt idx="20">
                  <c:v>3.5017194541714429E-4</c:v>
                </c:pt>
              </c:numCache>
            </c:numRef>
          </c:val>
          <c:extLst>
            <c:ext xmlns:c16="http://schemas.microsoft.com/office/drawing/2014/chart" uri="{C3380CC4-5D6E-409C-BE32-E72D297353CC}">
              <c16:uniqueId val="{00000000-1786-4EB1-9E90-08B2958F5B4E}"/>
            </c:ext>
          </c:extLst>
        </c:ser>
        <c:ser>
          <c:idx val="0"/>
          <c:order val="1"/>
          <c:tx>
            <c:strRef>
              <c:f>'Abruzzo_piramide Graf 3.15'!$Q$5</c:f>
              <c:strCache>
                <c:ptCount val="1"/>
                <c:pt idx="0">
                  <c:v>Uomini</c:v>
                </c:pt>
              </c:strCache>
            </c:strRef>
          </c:tx>
          <c:spPr>
            <a:solidFill>
              <a:schemeClr val="accent5">
                <a:lumMod val="40000"/>
                <a:lumOff val="60000"/>
              </a:schemeClr>
            </a:solidFill>
            <a:ln>
              <a:solidFill>
                <a:schemeClr val="tx1">
                  <a:lumMod val="75000"/>
                  <a:lumOff val="25000"/>
                </a:schemeClr>
              </a:solidFill>
            </a:ln>
          </c:spPr>
          <c:invertIfNegative val="0"/>
          <c:cat>
            <c:strRef>
              <c:f>'Abruzzo_piramide Graf 3.15'!$K$6:$K$26</c:f>
              <c:strCache>
                <c:ptCount val="21"/>
                <c:pt idx="0">
                  <c:v>&lt; 5 anni</c:v>
                </c:pt>
                <c:pt idx="1">
                  <c:v>5- 9</c:v>
                </c:pt>
                <c:pt idx="2">
                  <c:v>10 - 14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75 - 79</c:v>
                </c:pt>
                <c:pt idx="16">
                  <c:v>80 - 84</c:v>
                </c:pt>
                <c:pt idx="17">
                  <c:v>85 - 89</c:v>
                </c:pt>
                <c:pt idx="18">
                  <c:v>90 -94</c:v>
                </c:pt>
                <c:pt idx="19">
                  <c:v>95 -99</c:v>
                </c:pt>
                <c:pt idx="20">
                  <c:v>100 e più</c:v>
                </c:pt>
              </c:strCache>
            </c:strRef>
          </c:cat>
          <c:val>
            <c:numRef>
              <c:f>'Abruzzo_piramide Graf 3.15'!$Q$6:$Q$26</c:f>
              <c:numCache>
                <c:formatCode>0.00%</c:formatCode>
                <c:ptCount val="21"/>
                <c:pt idx="0">
                  <c:v>-1.7609880187805224E-2</c:v>
                </c:pt>
                <c:pt idx="1">
                  <c:v>-2.1233296170092491E-2</c:v>
                </c:pt>
                <c:pt idx="2">
                  <c:v>-2.3203209647786695E-2</c:v>
                </c:pt>
                <c:pt idx="3">
                  <c:v>-2.3556522148768116E-2</c:v>
                </c:pt>
                <c:pt idx="4">
                  <c:v>-2.5056922569602562E-2</c:v>
                </c:pt>
                <c:pt idx="5">
                  <c:v>-2.6234630906207309E-2</c:v>
                </c:pt>
                <c:pt idx="6">
                  <c:v>-2.7691063549141842E-2</c:v>
                </c:pt>
                <c:pt idx="7">
                  <c:v>-2.9682175776894932E-2</c:v>
                </c:pt>
                <c:pt idx="8">
                  <c:v>-3.3215300786709166E-2</c:v>
                </c:pt>
                <c:pt idx="9">
                  <c:v>-3.7506084826405793E-2</c:v>
                </c:pt>
                <c:pt idx="10">
                  <c:v>-3.9571000109919444E-2</c:v>
                </c:pt>
                <c:pt idx="11">
                  <c:v>-3.9312689414757469E-2</c:v>
                </c:pt>
                <c:pt idx="12">
                  <c:v>-3.3775104816041956E-2</c:v>
                </c:pt>
                <c:pt idx="13">
                  <c:v>-3.034875869541322E-2</c:v>
                </c:pt>
                <c:pt idx="14">
                  <c:v>-2.8538228412606191E-2</c:v>
                </c:pt>
                <c:pt idx="15">
                  <c:v>-2.0414396306706658E-2</c:v>
                </c:pt>
                <c:pt idx="16">
                  <c:v>-1.6907180880297724E-2</c:v>
                </c:pt>
                <c:pt idx="17">
                  <c:v>-9.846426832906742E-3</c:v>
                </c:pt>
                <c:pt idx="18">
                  <c:v>-3.9021402886170562E-3</c:v>
                </c:pt>
                <c:pt idx="19">
                  <c:v>-7.835686132876906E-4</c:v>
                </c:pt>
                <c:pt idx="20">
                  <c:v>-8.4795000235541665E-5</c:v>
                </c:pt>
              </c:numCache>
            </c:numRef>
          </c:val>
          <c:extLst>
            <c:ext xmlns:c16="http://schemas.microsoft.com/office/drawing/2014/chart" uri="{C3380CC4-5D6E-409C-BE32-E72D297353CC}">
              <c16:uniqueId val="{00000001-1786-4EB1-9E90-08B2958F5B4E}"/>
            </c:ext>
          </c:extLst>
        </c:ser>
        <c:dLbls>
          <c:showLegendKey val="0"/>
          <c:showVal val="0"/>
          <c:showCatName val="0"/>
          <c:showSerName val="0"/>
          <c:showPercent val="0"/>
          <c:showBubbleSize val="0"/>
        </c:dLbls>
        <c:gapWidth val="0"/>
        <c:overlap val="100"/>
        <c:axId val="62490112"/>
        <c:axId val="6584960"/>
      </c:barChart>
      <c:catAx>
        <c:axId val="62490112"/>
        <c:scaling>
          <c:orientation val="minMax"/>
        </c:scaling>
        <c:delete val="0"/>
        <c:axPos val="l"/>
        <c:majorGridlines>
          <c:spPr>
            <a:ln w="3175">
              <a:solidFill>
                <a:schemeClr val="bg1">
                  <a:lumMod val="85000"/>
                </a:schemeClr>
              </a:solidFill>
            </a:ln>
          </c:spPr>
        </c:majorGridlines>
        <c:numFmt formatCode="General" sourceLinked="1"/>
        <c:majorTickMark val="out"/>
        <c:minorTickMark val="none"/>
        <c:tickLblPos val="low"/>
        <c:txPr>
          <a:bodyPr rot="0" vert="horz"/>
          <a:lstStyle/>
          <a:p>
            <a:pPr>
              <a:defRPr sz="700" b="0" i="0" u="none" strike="noStrike" baseline="0">
                <a:solidFill>
                  <a:srgbClr val="000000"/>
                </a:solidFill>
                <a:latin typeface="Calibri"/>
                <a:ea typeface="Calibri"/>
                <a:cs typeface="Calibri"/>
              </a:defRPr>
            </a:pPr>
            <a:endParaRPr lang="it-IT"/>
          </a:p>
        </c:txPr>
        <c:crossAx val="6584960"/>
        <c:crosses val="autoZero"/>
        <c:auto val="1"/>
        <c:lblAlgn val="ctr"/>
        <c:lblOffset val="100"/>
        <c:tickLblSkip val="1"/>
        <c:noMultiLvlLbl val="0"/>
      </c:catAx>
      <c:valAx>
        <c:axId val="6584960"/>
        <c:scaling>
          <c:orientation val="minMax"/>
          <c:max val="5.000000000000001E-2"/>
          <c:min val="-5.000000000000001E-2"/>
        </c:scaling>
        <c:delete val="0"/>
        <c:axPos val="b"/>
        <c:majorGridlines>
          <c:spPr>
            <a:ln w="6350">
              <a:solidFill>
                <a:schemeClr val="bg1">
                  <a:lumMod val="65000"/>
                </a:schemeClr>
              </a:solidFill>
            </a:ln>
          </c:spPr>
        </c:majorGridlines>
        <c:minorGridlines>
          <c:spPr>
            <a:ln w="3175">
              <a:solidFill>
                <a:schemeClr val="bg1">
                  <a:lumMod val="85000"/>
                </a:schemeClr>
              </a:solidFill>
            </a:ln>
          </c:spPr>
        </c:minorGridlines>
        <c:numFmt formatCode="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it-IT"/>
          </a:p>
        </c:txPr>
        <c:crossAx val="62490112"/>
        <c:crosses val="autoZero"/>
        <c:crossBetween val="between"/>
        <c:majorUnit val="1.0000000000000002E-2"/>
      </c:valAx>
      <c:spPr>
        <a:noFill/>
        <a:ln w="25400">
          <a:noFill/>
        </a:ln>
      </c:spPr>
    </c:plotArea>
    <c:legend>
      <c:legendPos val="r"/>
      <c:layout>
        <c:manualLayout>
          <c:xMode val="edge"/>
          <c:yMode val="edge"/>
          <c:x val="0.37720185639046777"/>
          <c:y val="0.93030059921755059"/>
          <c:w val="0.36354869548591195"/>
          <c:h val="5.3277076214529775E-2"/>
        </c:manualLayout>
      </c:layout>
      <c:overlay val="1"/>
      <c:txPr>
        <a:bodyPr/>
        <a:lstStyle/>
        <a:p>
          <a:pPr>
            <a:defRPr sz="800" b="0" i="0" u="none" strike="noStrike" baseline="0">
              <a:solidFill>
                <a:srgbClr val="000000"/>
              </a:solidFill>
              <a:latin typeface="Calibri"/>
              <a:ea typeface="Calibri"/>
              <a:cs typeface="Calibri"/>
            </a:defRPr>
          </a:pPr>
          <a:endParaRPr lang="it-IT"/>
        </a:p>
      </c:txPr>
    </c:legend>
    <c:plotVisOnly val="1"/>
    <c:dispBlanksAs val="gap"/>
    <c:showDLblsOverMax val="0"/>
  </c:chart>
  <c:spPr>
    <a:gradFill>
      <a:gsLst>
        <a:gs pos="0">
          <a:schemeClr val="accent2">
            <a:lumMod val="40000"/>
            <a:lumOff val="60000"/>
          </a:schemeClr>
        </a:gs>
        <a:gs pos="100000">
          <a:schemeClr val="bg1"/>
        </a:gs>
      </a:gsLst>
      <a:lin ang="2700000" scaled="1"/>
    </a:gradFill>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914756944444448E-2"/>
          <c:y val="5.5436507936507937E-2"/>
          <c:w val="0.91383177083333333"/>
          <c:h val="0.75804960317460313"/>
        </c:manualLayout>
      </c:layout>
      <c:barChart>
        <c:barDir val="col"/>
        <c:grouping val="clustered"/>
        <c:varyColors val="0"/>
        <c:ser>
          <c:idx val="0"/>
          <c:order val="0"/>
          <c:tx>
            <c:strRef>
              <c:f>'Graf da 3.16 a 3.19'!$AG$4</c:f>
              <c:strCache>
                <c:ptCount val="1"/>
                <c:pt idx="0">
                  <c:v>2012</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 da 3.16 a 3.19'!$AE$6:$AE$11</c:f>
              <c:strCache>
                <c:ptCount val="6"/>
                <c:pt idx="0">
                  <c:v>Italia</c:v>
                </c:pt>
                <c:pt idx="1">
                  <c:v>  Abruzzo</c:v>
                </c:pt>
                <c:pt idx="2">
                  <c:v>    L'Aquila</c:v>
                </c:pt>
                <c:pt idx="3">
                  <c:v>    Teramo</c:v>
                </c:pt>
                <c:pt idx="4">
                  <c:v>    Pescara</c:v>
                </c:pt>
                <c:pt idx="5">
                  <c:v>    Chieti</c:v>
                </c:pt>
              </c:strCache>
            </c:strRef>
          </c:cat>
          <c:val>
            <c:numRef>
              <c:f>'Graf da 3.16 a 3.19'!$AG$6:$AG$11</c:f>
              <c:numCache>
                <c:formatCode>0.0</c:formatCode>
                <c:ptCount val="6"/>
                <c:pt idx="0">
                  <c:v>14.016883835152475</c:v>
                </c:pt>
                <c:pt idx="1">
                  <c:v>12.992568982621155</c:v>
                </c:pt>
                <c:pt idx="2">
                  <c:v>12.21690311888811</c:v>
                </c:pt>
                <c:pt idx="3">
                  <c:v>13.298516870960261</c:v>
                </c:pt>
                <c:pt idx="4">
                  <c:v>13.668648275554961</c:v>
                </c:pt>
                <c:pt idx="5">
                  <c:v>12.799121108105249</c:v>
                </c:pt>
              </c:numCache>
            </c:numRef>
          </c:val>
          <c:extLst>
            <c:ext xmlns:c16="http://schemas.microsoft.com/office/drawing/2014/chart" uri="{C3380CC4-5D6E-409C-BE32-E72D297353CC}">
              <c16:uniqueId val="{00000000-13CF-48C3-A001-A43884EB5296}"/>
            </c:ext>
          </c:extLst>
        </c:ser>
        <c:ser>
          <c:idx val="1"/>
          <c:order val="1"/>
          <c:tx>
            <c:strRef>
              <c:f>'Graf da 3.16 a 3.19'!$AQ$4</c:f>
              <c:strCache>
                <c:ptCount val="1"/>
                <c:pt idx="0">
                  <c:v>2022</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 da 3.16 a 3.19'!$AE$6:$AE$11</c:f>
              <c:strCache>
                <c:ptCount val="6"/>
                <c:pt idx="0">
                  <c:v>Italia</c:v>
                </c:pt>
                <c:pt idx="1">
                  <c:v>  Abruzzo</c:v>
                </c:pt>
                <c:pt idx="2">
                  <c:v>    L'Aquila</c:v>
                </c:pt>
                <c:pt idx="3">
                  <c:v>    Teramo</c:v>
                </c:pt>
                <c:pt idx="4">
                  <c:v>    Pescara</c:v>
                </c:pt>
                <c:pt idx="5">
                  <c:v>    Chieti</c:v>
                </c:pt>
              </c:strCache>
            </c:strRef>
          </c:cat>
          <c:val>
            <c:numRef>
              <c:f>'Graf da 3.16 a 3.19'!$AQ$6:$AQ$11</c:f>
              <c:numCache>
                <c:formatCode>0.0</c:formatCode>
                <c:ptCount val="6"/>
                <c:pt idx="0">
                  <c:v>12.675943128273204</c:v>
                </c:pt>
                <c:pt idx="1">
                  <c:v>12.065386366848294</c:v>
                </c:pt>
                <c:pt idx="2">
                  <c:v>11.666938243441422</c:v>
                </c:pt>
                <c:pt idx="3">
                  <c:v>12.096779580630724</c:v>
                </c:pt>
                <c:pt idx="4">
                  <c:v>12.609703012005898</c:v>
                </c:pt>
                <c:pt idx="5">
                  <c:v>11.890794769016814</c:v>
                </c:pt>
              </c:numCache>
            </c:numRef>
          </c:val>
          <c:extLst>
            <c:ext xmlns:c16="http://schemas.microsoft.com/office/drawing/2014/chart" uri="{C3380CC4-5D6E-409C-BE32-E72D297353CC}">
              <c16:uniqueId val="{00000001-13CF-48C3-A001-A43884EB5296}"/>
            </c:ext>
          </c:extLst>
        </c:ser>
        <c:dLbls>
          <c:showLegendKey val="0"/>
          <c:showVal val="0"/>
          <c:showCatName val="0"/>
          <c:showSerName val="0"/>
          <c:showPercent val="0"/>
          <c:showBubbleSize val="0"/>
        </c:dLbls>
        <c:gapWidth val="219"/>
        <c:overlap val="-27"/>
        <c:axId val="231617920"/>
        <c:axId val="231618904"/>
      </c:barChart>
      <c:catAx>
        <c:axId val="231617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231618904"/>
        <c:crosses val="autoZero"/>
        <c:auto val="1"/>
        <c:lblAlgn val="ctr"/>
        <c:lblOffset val="100"/>
        <c:noMultiLvlLbl val="0"/>
      </c:catAx>
      <c:valAx>
        <c:axId val="231618904"/>
        <c:scaling>
          <c:orientation val="minMax"/>
        </c:scaling>
        <c:delete val="0"/>
        <c:axPos val="l"/>
        <c:majorGridlines>
          <c:spPr>
            <a:ln w="6350" cap="flat" cmpd="sng" algn="ctr">
              <a:solidFill>
                <a:schemeClr val="bg1">
                  <a:lumMod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it-IT"/>
          </a:p>
        </c:txPr>
        <c:crossAx val="231617920"/>
        <c:crosses val="autoZero"/>
        <c:crossBetween val="between"/>
      </c:valAx>
      <c:spPr>
        <a:noFill/>
        <a:ln>
          <a:noFill/>
        </a:ln>
        <a:effectLst/>
      </c:spPr>
    </c:plotArea>
    <c:legend>
      <c:legendPos val="b"/>
      <c:layout>
        <c:manualLayout>
          <c:xMode val="edge"/>
          <c:yMode val="edge"/>
          <c:x val="0.4422178819444445"/>
          <c:y val="0.90196706349206346"/>
          <c:w val="0.1323375"/>
          <c:h val="7.8958333333333339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legend>
    <c:plotVisOnly val="1"/>
    <c:dispBlanksAs val="gap"/>
    <c:showDLblsOverMax val="0"/>
  </c:chart>
  <c:spPr>
    <a:solidFill>
      <a:schemeClr val="bg1"/>
    </a:soli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529340277777781E-2"/>
          <c:y val="6.0476190476190475E-2"/>
          <c:w val="0.91383177083333333"/>
          <c:h val="0.72781150793650795"/>
        </c:manualLayout>
      </c:layout>
      <c:barChart>
        <c:barDir val="col"/>
        <c:grouping val="clustered"/>
        <c:varyColors val="0"/>
        <c:ser>
          <c:idx val="0"/>
          <c:order val="0"/>
          <c:tx>
            <c:strRef>
              <c:f>'Graf da 3.16 a 3.19'!$AG$4</c:f>
              <c:strCache>
                <c:ptCount val="1"/>
                <c:pt idx="0">
                  <c:v>2012</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 da 3.16 a 3.19'!$AE$12:$AE$17</c:f>
              <c:strCache>
                <c:ptCount val="6"/>
                <c:pt idx="0">
                  <c:v>Italia</c:v>
                </c:pt>
                <c:pt idx="1">
                  <c:v>  Abruzzo</c:v>
                </c:pt>
                <c:pt idx="2">
                  <c:v>    L'Aquila</c:v>
                </c:pt>
                <c:pt idx="3">
                  <c:v>    Teramo</c:v>
                </c:pt>
                <c:pt idx="4">
                  <c:v>    Pescara</c:v>
                </c:pt>
                <c:pt idx="5">
                  <c:v>    Chieti</c:v>
                </c:pt>
              </c:strCache>
            </c:strRef>
          </c:cat>
          <c:val>
            <c:numRef>
              <c:f>'Graf da 3.16 a 3.19'!$AG$12:$AG$17</c:f>
              <c:numCache>
                <c:formatCode>0.0</c:formatCode>
                <c:ptCount val="6"/>
                <c:pt idx="0">
                  <c:v>15.521527208874092</c:v>
                </c:pt>
                <c:pt idx="1">
                  <c:v>15.995211326254424</c:v>
                </c:pt>
                <c:pt idx="2">
                  <c:v>16.129183761787665</c:v>
                </c:pt>
                <c:pt idx="3">
                  <c:v>16.479030103502225</c:v>
                </c:pt>
                <c:pt idx="4">
                  <c:v>15.620676164394018</c:v>
                </c:pt>
                <c:pt idx="5">
                  <c:v>15.813864725952326</c:v>
                </c:pt>
              </c:numCache>
            </c:numRef>
          </c:val>
          <c:extLst>
            <c:ext xmlns:c16="http://schemas.microsoft.com/office/drawing/2014/chart" uri="{C3380CC4-5D6E-409C-BE32-E72D297353CC}">
              <c16:uniqueId val="{00000000-6D26-4A8B-BAB7-F7FD8F60E04B}"/>
            </c:ext>
          </c:extLst>
        </c:ser>
        <c:ser>
          <c:idx val="1"/>
          <c:order val="1"/>
          <c:tx>
            <c:strRef>
              <c:f>'Graf da 3.16 a 3.19'!$AQ$4</c:f>
              <c:strCache>
                <c:ptCount val="1"/>
                <c:pt idx="0">
                  <c:v>2022</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 da 3.16 a 3.19'!$AE$12:$AE$17</c:f>
              <c:strCache>
                <c:ptCount val="6"/>
                <c:pt idx="0">
                  <c:v>Italia</c:v>
                </c:pt>
                <c:pt idx="1">
                  <c:v>  Abruzzo</c:v>
                </c:pt>
                <c:pt idx="2">
                  <c:v>    L'Aquila</c:v>
                </c:pt>
                <c:pt idx="3">
                  <c:v>    Teramo</c:v>
                </c:pt>
                <c:pt idx="4">
                  <c:v>    Pescara</c:v>
                </c:pt>
                <c:pt idx="5">
                  <c:v>    Chieti</c:v>
                </c:pt>
              </c:strCache>
            </c:strRef>
          </c:cat>
          <c:val>
            <c:numRef>
              <c:f>'Graf da 3.16 a 3.19'!$AQ$12:$AQ$17</c:f>
              <c:numCache>
                <c:formatCode>0.0</c:formatCode>
                <c:ptCount val="6"/>
                <c:pt idx="0">
                  <c:v>15.006416581339998</c:v>
                </c:pt>
                <c:pt idx="1">
                  <c:v>14.412402053923341</c:v>
                </c:pt>
                <c:pt idx="2">
                  <c:v>13.894445619351059</c:v>
                </c:pt>
                <c:pt idx="3">
                  <c:v>14.689614631832788</c:v>
                </c:pt>
                <c:pt idx="4">
                  <c:v>14.74344654152279</c:v>
                </c:pt>
                <c:pt idx="5">
                  <c:v>14.312178332389195</c:v>
                </c:pt>
              </c:numCache>
            </c:numRef>
          </c:val>
          <c:extLst>
            <c:ext xmlns:c16="http://schemas.microsoft.com/office/drawing/2014/chart" uri="{C3380CC4-5D6E-409C-BE32-E72D297353CC}">
              <c16:uniqueId val="{00000001-6D26-4A8B-BAB7-F7FD8F60E04B}"/>
            </c:ext>
          </c:extLst>
        </c:ser>
        <c:dLbls>
          <c:showLegendKey val="0"/>
          <c:showVal val="0"/>
          <c:showCatName val="0"/>
          <c:showSerName val="0"/>
          <c:showPercent val="0"/>
          <c:showBubbleSize val="0"/>
        </c:dLbls>
        <c:gapWidth val="219"/>
        <c:overlap val="-27"/>
        <c:axId val="231617920"/>
        <c:axId val="231618904"/>
      </c:barChart>
      <c:catAx>
        <c:axId val="231617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231618904"/>
        <c:crosses val="autoZero"/>
        <c:auto val="1"/>
        <c:lblAlgn val="ctr"/>
        <c:lblOffset val="100"/>
        <c:noMultiLvlLbl val="0"/>
      </c:catAx>
      <c:valAx>
        <c:axId val="231618904"/>
        <c:scaling>
          <c:orientation val="minMax"/>
        </c:scaling>
        <c:delete val="0"/>
        <c:axPos val="l"/>
        <c:majorGridlines>
          <c:spPr>
            <a:ln w="6350" cap="flat" cmpd="sng" algn="ctr">
              <a:solidFill>
                <a:schemeClr val="bg1">
                  <a:lumMod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it-IT"/>
          </a:p>
        </c:txPr>
        <c:crossAx val="231617920"/>
        <c:crosses val="autoZero"/>
        <c:crossBetween val="between"/>
      </c:valAx>
      <c:spPr>
        <a:noFill/>
        <a:ln>
          <a:noFill/>
        </a:ln>
        <a:effectLst/>
      </c:spPr>
    </c:plotArea>
    <c:legend>
      <c:legendPos val="b"/>
      <c:layout>
        <c:manualLayout>
          <c:xMode val="edge"/>
          <c:yMode val="edge"/>
          <c:x val="0.45103732638888888"/>
          <c:y val="0.89695476190476187"/>
          <c:w val="0.1323375"/>
          <c:h val="7.8958333333333339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it-IT"/>
        </a:p>
      </c:txPr>
    </c:legend>
    <c:plotVisOnly val="1"/>
    <c:dispBlanksAs val="gap"/>
    <c:showDLblsOverMax val="0"/>
  </c:chart>
  <c:spPr>
    <a:solidFill>
      <a:schemeClr val="bg1"/>
    </a:soli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8529340277777781E-2"/>
          <c:y val="6.0476190476190475E-2"/>
          <c:w val="0.91383177083333333"/>
          <c:h val="0.72781150793650795"/>
        </c:manualLayout>
      </c:layout>
      <c:barChart>
        <c:barDir val="col"/>
        <c:grouping val="clustered"/>
        <c:varyColors val="0"/>
        <c:ser>
          <c:idx val="0"/>
          <c:order val="0"/>
          <c:tx>
            <c:strRef>
              <c:f>'Graf da 3.16 a 3.19'!$AG$4</c:f>
              <c:strCache>
                <c:ptCount val="1"/>
                <c:pt idx="0">
                  <c:v>2012</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 da 3.16 a 3.19'!$AE$18:$AE$23</c:f>
              <c:strCache>
                <c:ptCount val="6"/>
                <c:pt idx="0">
                  <c:v>Italia</c:v>
                </c:pt>
                <c:pt idx="1">
                  <c:v>  Abruzzo</c:v>
                </c:pt>
                <c:pt idx="2">
                  <c:v>    L'Aquila</c:v>
                </c:pt>
                <c:pt idx="3">
                  <c:v>    Teramo</c:v>
                </c:pt>
                <c:pt idx="4">
                  <c:v>    Pescara</c:v>
                </c:pt>
                <c:pt idx="5">
                  <c:v>    Chieti</c:v>
                </c:pt>
              </c:strCache>
            </c:strRef>
          </c:cat>
          <c:val>
            <c:numRef>
              <c:f>'Graf da 3.16 a 3.19'!$AG$18:$AG$23</c:f>
              <c:numCache>
                <c:formatCode>0.0</c:formatCode>
                <c:ptCount val="6"/>
                <c:pt idx="0">
                  <c:v>49.633258004438041</c:v>
                </c:pt>
                <c:pt idx="1">
                  <c:v>49.238910117451098</c:v>
                </c:pt>
                <c:pt idx="2">
                  <c:v>49.795529493067455</c:v>
                </c:pt>
                <c:pt idx="3">
                  <c:v>49.14510234276252</c:v>
                </c:pt>
                <c:pt idx="4">
                  <c:v>49.210060084417172</c:v>
                </c:pt>
                <c:pt idx="5">
                  <c:v>48.908477128953145</c:v>
                </c:pt>
              </c:numCache>
            </c:numRef>
          </c:val>
          <c:extLst>
            <c:ext xmlns:c16="http://schemas.microsoft.com/office/drawing/2014/chart" uri="{C3380CC4-5D6E-409C-BE32-E72D297353CC}">
              <c16:uniqueId val="{00000000-9C4E-4F37-9F84-44039DDA1BA5}"/>
            </c:ext>
          </c:extLst>
        </c:ser>
        <c:ser>
          <c:idx val="1"/>
          <c:order val="1"/>
          <c:tx>
            <c:strRef>
              <c:f>'Graf da 3.16 a 3.19'!$AQ$4</c:f>
              <c:strCache>
                <c:ptCount val="1"/>
                <c:pt idx="0">
                  <c:v>2022</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 da 3.16 a 3.19'!$AE$18:$AE$23</c:f>
              <c:strCache>
                <c:ptCount val="6"/>
                <c:pt idx="0">
                  <c:v>Italia</c:v>
                </c:pt>
                <c:pt idx="1">
                  <c:v>  Abruzzo</c:v>
                </c:pt>
                <c:pt idx="2">
                  <c:v>    L'Aquila</c:v>
                </c:pt>
                <c:pt idx="3">
                  <c:v>    Teramo</c:v>
                </c:pt>
                <c:pt idx="4">
                  <c:v>    Pescara</c:v>
                </c:pt>
                <c:pt idx="5">
                  <c:v>    Chieti</c:v>
                </c:pt>
              </c:strCache>
            </c:strRef>
          </c:cat>
          <c:val>
            <c:numRef>
              <c:f>'Graf da 3.16 a 3.19'!$AQ$18:$AQ$23</c:f>
              <c:numCache>
                <c:formatCode>0.0</c:formatCode>
                <c:ptCount val="6"/>
                <c:pt idx="0">
                  <c:v>48.503439678896612</c:v>
                </c:pt>
                <c:pt idx="1">
                  <c:v>48.518050343105692</c:v>
                </c:pt>
                <c:pt idx="2">
                  <c:v>48.836322411324403</c:v>
                </c:pt>
                <c:pt idx="3">
                  <c:v>49.025390611953163</c:v>
                </c:pt>
                <c:pt idx="4">
                  <c:v>48.414532178486404</c:v>
                </c:pt>
                <c:pt idx="5">
                  <c:v>47.950858183009238</c:v>
                </c:pt>
              </c:numCache>
            </c:numRef>
          </c:val>
          <c:extLst>
            <c:ext xmlns:c16="http://schemas.microsoft.com/office/drawing/2014/chart" uri="{C3380CC4-5D6E-409C-BE32-E72D297353CC}">
              <c16:uniqueId val="{00000001-9C4E-4F37-9F84-44039DDA1BA5}"/>
            </c:ext>
          </c:extLst>
        </c:ser>
        <c:dLbls>
          <c:showLegendKey val="0"/>
          <c:showVal val="0"/>
          <c:showCatName val="0"/>
          <c:showSerName val="0"/>
          <c:showPercent val="0"/>
          <c:showBubbleSize val="0"/>
        </c:dLbls>
        <c:gapWidth val="219"/>
        <c:overlap val="-27"/>
        <c:axId val="231617920"/>
        <c:axId val="231618904"/>
      </c:barChart>
      <c:catAx>
        <c:axId val="231617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231618904"/>
        <c:crosses val="autoZero"/>
        <c:auto val="1"/>
        <c:lblAlgn val="ctr"/>
        <c:lblOffset val="100"/>
        <c:noMultiLvlLbl val="0"/>
      </c:catAx>
      <c:valAx>
        <c:axId val="231618904"/>
        <c:scaling>
          <c:orientation val="minMax"/>
          <c:min val="46.5"/>
        </c:scaling>
        <c:delete val="0"/>
        <c:axPos val="l"/>
        <c:majorGridlines>
          <c:spPr>
            <a:ln w="6350" cap="flat" cmpd="sng" algn="ctr">
              <a:solidFill>
                <a:schemeClr val="bg1">
                  <a:lumMod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it-IT"/>
          </a:p>
        </c:txPr>
        <c:crossAx val="231617920"/>
        <c:crosses val="autoZero"/>
        <c:crossBetween val="between"/>
      </c:valAx>
      <c:spPr>
        <a:noFill/>
        <a:ln>
          <a:noFill/>
        </a:ln>
        <a:effectLst/>
      </c:spPr>
    </c:plotArea>
    <c:legend>
      <c:legendPos val="b"/>
      <c:layout>
        <c:manualLayout>
          <c:xMode val="edge"/>
          <c:yMode val="edge"/>
          <c:x val="0.45103732638888888"/>
          <c:y val="0.89695476190476187"/>
          <c:w val="0.1323375"/>
          <c:h val="7.8724970029317859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it-IT"/>
        </a:p>
      </c:txPr>
    </c:legend>
    <c:plotVisOnly val="1"/>
    <c:dispBlanksAs val="gap"/>
    <c:showDLblsOverMax val="0"/>
  </c:chart>
  <c:spPr>
    <a:solidFill>
      <a:schemeClr val="bg1"/>
    </a:soli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8600679235753"/>
          <c:y val="3.0669791284374175E-2"/>
          <c:w val="0.82002285984162093"/>
          <c:h val="0.76921882249131224"/>
        </c:manualLayout>
      </c:layout>
      <c:lineChart>
        <c:grouping val="standard"/>
        <c:varyColors val="0"/>
        <c:ser>
          <c:idx val="0"/>
          <c:order val="0"/>
          <c:tx>
            <c:strRef>
              <c:f>' Graf. da 3.2 a 3.7'!$B$6</c:f>
              <c:strCache>
                <c:ptCount val="1"/>
                <c:pt idx="0">
                  <c:v>Maschi</c:v>
                </c:pt>
              </c:strCache>
            </c:strRef>
          </c:tx>
          <c:spPr>
            <a:ln w="28575" cap="rnd">
              <a:solidFill>
                <a:schemeClr val="accent1"/>
              </a:solidFill>
              <a:round/>
            </a:ln>
            <a:effectLst/>
          </c:spPr>
          <c:marker>
            <c:symbol val="none"/>
          </c:marker>
          <c:dLbls>
            <c:dLbl>
              <c:idx val="6"/>
              <c:layout>
                <c:manualLayout>
                  <c:x val="-5.4323529411764706E-3"/>
                  <c:y val="5.22259259259260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FB4-4847-A43B-021E3E92F46E}"/>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it-IT"/>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 Graf. da 3.2 a 3.7'!$D$5:$J$5</c:f>
              <c:strCache>
                <c:ptCount val="7"/>
                <c:pt idx="0">
                  <c:v>2016</c:v>
                </c:pt>
                <c:pt idx="1">
                  <c:v>2017</c:v>
                </c:pt>
                <c:pt idx="2">
                  <c:v>2018</c:v>
                </c:pt>
                <c:pt idx="3">
                  <c:v>2019</c:v>
                </c:pt>
                <c:pt idx="4">
                  <c:v>2020</c:v>
                </c:pt>
                <c:pt idx="5">
                  <c:v>2021</c:v>
                </c:pt>
                <c:pt idx="6">
                  <c:v>2022*</c:v>
                </c:pt>
              </c:strCache>
            </c:strRef>
          </c:cat>
          <c:val>
            <c:numRef>
              <c:f>' Graf. da 3.2 a 3.7'!$D$6:$J$6</c:f>
              <c:numCache>
                <c:formatCode>#,##0</c:formatCode>
                <c:ptCount val="7"/>
                <c:pt idx="0">
                  <c:v>148536</c:v>
                </c:pt>
                <c:pt idx="1">
                  <c:v>148006</c:v>
                </c:pt>
                <c:pt idx="2">
                  <c:v>147673</c:v>
                </c:pt>
                <c:pt idx="3">
                  <c:v>147031</c:v>
                </c:pt>
                <c:pt idx="4">
                  <c:v>145759</c:v>
                </c:pt>
                <c:pt idx="5">
                  <c:v>143924</c:v>
                </c:pt>
                <c:pt idx="6">
                  <c:v>142809</c:v>
                </c:pt>
              </c:numCache>
            </c:numRef>
          </c:val>
          <c:smooth val="0"/>
          <c:extLst>
            <c:ext xmlns:c16="http://schemas.microsoft.com/office/drawing/2014/chart" uri="{C3380CC4-5D6E-409C-BE32-E72D297353CC}">
              <c16:uniqueId val="{00000001-8FB4-4847-A43B-021E3E92F46E}"/>
            </c:ext>
          </c:extLst>
        </c:ser>
        <c:ser>
          <c:idx val="1"/>
          <c:order val="1"/>
          <c:tx>
            <c:strRef>
              <c:f>' Graf. da 3.2 a 3.7'!$B$7</c:f>
              <c:strCache>
                <c:ptCount val="1"/>
                <c:pt idx="0">
                  <c:v>Femmine</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it-IT"/>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 Graf. da 3.2 a 3.7'!$D$5:$J$5</c:f>
              <c:strCache>
                <c:ptCount val="7"/>
                <c:pt idx="0">
                  <c:v>2016</c:v>
                </c:pt>
                <c:pt idx="1">
                  <c:v>2017</c:v>
                </c:pt>
                <c:pt idx="2">
                  <c:v>2018</c:v>
                </c:pt>
                <c:pt idx="3">
                  <c:v>2019</c:v>
                </c:pt>
                <c:pt idx="4">
                  <c:v>2020</c:v>
                </c:pt>
                <c:pt idx="5">
                  <c:v>2021</c:v>
                </c:pt>
                <c:pt idx="6">
                  <c:v>2022*</c:v>
                </c:pt>
              </c:strCache>
            </c:strRef>
          </c:cat>
          <c:val>
            <c:numRef>
              <c:f>' Graf. da 3.2 a 3.7'!$D$7:$J$7</c:f>
              <c:numCache>
                <c:formatCode>#,##0</c:formatCode>
                <c:ptCount val="7"/>
                <c:pt idx="0">
                  <c:v>153775</c:v>
                </c:pt>
                <c:pt idx="1">
                  <c:v>152756</c:v>
                </c:pt>
                <c:pt idx="2">
                  <c:v>151411</c:v>
                </c:pt>
                <c:pt idx="3">
                  <c:v>150282</c:v>
                </c:pt>
                <c:pt idx="4">
                  <c:v>149079</c:v>
                </c:pt>
                <c:pt idx="5">
                  <c:v>146887</c:v>
                </c:pt>
                <c:pt idx="6">
                  <c:v>145630</c:v>
                </c:pt>
              </c:numCache>
            </c:numRef>
          </c:val>
          <c:smooth val="0"/>
          <c:extLst>
            <c:ext xmlns:c16="http://schemas.microsoft.com/office/drawing/2014/chart" uri="{C3380CC4-5D6E-409C-BE32-E72D297353CC}">
              <c16:uniqueId val="{00000002-8FB4-4847-A43B-021E3E92F46E}"/>
            </c:ext>
          </c:extLst>
        </c:ser>
        <c:dLbls>
          <c:showLegendKey val="0"/>
          <c:showVal val="0"/>
          <c:showCatName val="0"/>
          <c:showSerName val="0"/>
          <c:showPercent val="0"/>
          <c:showBubbleSize val="0"/>
        </c:dLbls>
        <c:smooth val="0"/>
        <c:axId val="58706176"/>
        <c:axId val="58716160"/>
      </c:lineChart>
      <c:catAx>
        <c:axId val="58706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58716160"/>
        <c:crosses val="autoZero"/>
        <c:auto val="1"/>
        <c:lblAlgn val="ctr"/>
        <c:lblOffset val="100"/>
        <c:noMultiLvlLbl val="0"/>
      </c:catAx>
      <c:valAx>
        <c:axId val="58716160"/>
        <c:scaling>
          <c:orientation val="minMax"/>
          <c:max val="157000"/>
          <c:min val="142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58706176"/>
        <c:crosses val="autoZero"/>
        <c:crossBetween val="between"/>
      </c:valAx>
      <c:spPr>
        <a:noFill/>
        <a:ln>
          <a:noFill/>
        </a:ln>
        <a:effectLst/>
      </c:spPr>
    </c:plotArea>
    <c:legend>
      <c:legendPos val="b"/>
      <c:layout>
        <c:manualLayout>
          <c:xMode val="edge"/>
          <c:yMode val="edge"/>
          <c:x val="0.2300748366013072"/>
          <c:y val="0.89983571428571429"/>
          <c:w val="0.50832503678092678"/>
          <c:h val="9.2389664058691062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legend>
    <c:plotVisOnly val="1"/>
    <c:dispBlanksAs val="gap"/>
    <c:showDLblsOverMax val="0"/>
  </c:chart>
  <c:spPr>
    <a:gradFill>
      <a:gsLst>
        <a:gs pos="0">
          <a:srgbClr val="E6B9B8"/>
        </a:gs>
        <a:gs pos="100000">
          <a:schemeClr val="bg1"/>
        </a:gs>
      </a:gsLst>
      <a:lin ang="5400000" scaled="0"/>
    </a:gra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914756944444448E-2"/>
          <c:y val="6.0476190476190475E-2"/>
          <c:w val="0.91383177083333333"/>
          <c:h val="0.72781150793650795"/>
        </c:manualLayout>
      </c:layout>
      <c:barChart>
        <c:barDir val="col"/>
        <c:grouping val="clustered"/>
        <c:varyColors val="0"/>
        <c:ser>
          <c:idx val="0"/>
          <c:order val="0"/>
          <c:tx>
            <c:strRef>
              <c:f>'Graf da 3.16 a 3.19'!$AG$4</c:f>
              <c:strCache>
                <c:ptCount val="1"/>
                <c:pt idx="0">
                  <c:v>2012</c:v>
                </c:pt>
              </c:strCache>
            </c:strRef>
          </c:tx>
          <c:spPr>
            <a:solidFill>
              <a:schemeClr val="accent1">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 da 3.16 a 3.19'!$AE$24:$AE$29</c:f>
              <c:strCache>
                <c:ptCount val="6"/>
                <c:pt idx="0">
                  <c:v>Italia</c:v>
                </c:pt>
                <c:pt idx="1">
                  <c:v>  Abruzzo</c:v>
                </c:pt>
                <c:pt idx="2">
                  <c:v>    L'Aquila</c:v>
                </c:pt>
                <c:pt idx="3">
                  <c:v>    Teramo</c:v>
                </c:pt>
                <c:pt idx="4">
                  <c:v>    Pescara</c:v>
                </c:pt>
                <c:pt idx="5">
                  <c:v>    Chieti</c:v>
                </c:pt>
              </c:strCache>
            </c:strRef>
          </c:cat>
          <c:val>
            <c:numRef>
              <c:f>'Graf da 3.16 a 3.19'!$AG$24:$AG$29</c:f>
              <c:numCache>
                <c:formatCode>0.0</c:formatCode>
                <c:ptCount val="6"/>
                <c:pt idx="0">
                  <c:v>20.803027136973139</c:v>
                </c:pt>
                <c:pt idx="1">
                  <c:v>21.743992725135026</c:v>
                </c:pt>
                <c:pt idx="2">
                  <c:v>21.82886204363156</c:v>
                </c:pt>
                <c:pt idx="3">
                  <c:v>21.049915571711789</c:v>
                </c:pt>
                <c:pt idx="4">
                  <c:v>21.471988701966659</c:v>
                </c:pt>
                <c:pt idx="5">
                  <c:v>22.447332248472645</c:v>
                </c:pt>
              </c:numCache>
            </c:numRef>
          </c:val>
          <c:extLst>
            <c:ext xmlns:c16="http://schemas.microsoft.com/office/drawing/2014/chart" uri="{C3380CC4-5D6E-409C-BE32-E72D297353CC}">
              <c16:uniqueId val="{00000000-1804-4277-8EBE-3DBB6B354987}"/>
            </c:ext>
          </c:extLst>
        </c:ser>
        <c:ser>
          <c:idx val="1"/>
          <c:order val="1"/>
          <c:tx>
            <c:strRef>
              <c:f>'Graf da 3.16 a 3.19'!$AQ$4</c:f>
              <c:strCache>
                <c:ptCount val="1"/>
                <c:pt idx="0">
                  <c:v>2022</c:v>
                </c:pt>
              </c:strCache>
            </c:strRef>
          </c:tx>
          <c:spPr>
            <a:solidFill>
              <a:srgbClr val="C0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solidFill>
                    <a:latin typeface="+mn-lt"/>
                    <a:ea typeface="+mn-ea"/>
                    <a:cs typeface="+mn-cs"/>
                  </a:defRPr>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'Graf da 3.16 a 3.19'!$AE$24:$AE$29</c:f>
              <c:strCache>
                <c:ptCount val="6"/>
                <c:pt idx="0">
                  <c:v>Italia</c:v>
                </c:pt>
                <c:pt idx="1">
                  <c:v>  Abruzzo</c:v>
                </c:pt>
                <c:pt idx="2">
                  <c:v>    L'Aquila</c:v>
                </c:pt>
                <c:pt idx="3">
                  <c:v>    Teramo</c:v>
                </c:pt>
                <c:pt idx="4">
                  <c:v>    Pescara</c:v>
                </c:pt>
                <c:pt idx="5">
                  <c:v>    Chieti</c:v>
                </c:pt>
              </c:strCache>
            </c:strRef>
          </c:cat>
          <c:val>
            <c:numRef>
              <c:f>'Graf da 3.16 a 3.19'!$AQ$24:$AQ$29</c:f>
              <c:numCache>
                <c:formatCode>0.0</c:formatCode>
                <c:ptCount val="6"/>
                <c:pt idx="0">
                  <c:v>23.780023037776807</c:v>
                </c:pt>
                <c:pt idx="1">
                  <c:v>24.960664541557399</c:v>
                </c:pt>
                <c:pt idx="2">
                  <c:v>25.551676437652326</c:v>
                </c:pt>
                <c:pt idx="3">
                  <c:v>24.151809273151148</c:v>
                </c:pt>
                <c:pt idx="4">
                  <c:v>24.195298487933467</c:v>
                </c:pt>
                <c:pt idx="5">
                  <c:v>25.797037637627422</c:v>
                </c:pt>
              </c:numCache>
            </c:numRef>
          </c:val>
          <c:extLst>
            <c:ext xmlns:c16="http://schemas.microsoft.com/office/drawing/2014/chart" uri="{C3380CC4-5D6E-409C-BE32-E72D297353CC}">
              <c16:uniqueId val="{00000001-1804-4277-8EBE-3DBB6B354987}"/>
            </c:ext>
          </c:extLst>
        </c:ser>
        <c:dLbls>
          <c:showLegendKey val="0"/>
          <c:showVal val="0"/>
          <c:showCatName val="0"/>
          <c:showSerName val="0"/>
          <c:showPercent val="0"/>
          <c:showBubbleSize val="0"/>
        </c:dLbls>
        <c:gapWidth val="219"/>
        <c:overlap val="-27"/>
        <c:axId val="231617920"/>
        <c:axId val="231618904"/>
      </c:barChart>
      <c:catAx>
        <c:axId val="231617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231618904"/>
        <c:crosses val="autoZero"/>
        <c:auto val="1"/>
        <c:lblAlgn val="ctr"/>
        <c:lblOffset val="100"/>
        <c:noMultiLvlLbl val="0"/>
      </c:catAx>
      <c:valAx>
        <c:axId val="231618904"/>
        <c:scaling>
          <c:orientation val="minMax"/>
          <c:min val="20.5"/>
        </c:scaling>
        <c:delete val="0"/>
        <c:axPos val="l"/>
        <c:majorGridlines>
          <c:spPr>
            <a:ln w="6350" cap="flat" cmpd="sng" algn="ctr">
              <a:solidFill>
                <a:schemeClr val="bg1">
                  <a:lumMod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it-IT"/>
          </a:p>
        </c:txPr>
        <c:crossAx val="231617920"/>
        <c:crosses val="autoZero"/>
        <c:crossBetween val="between"/>
      </c:valAx>
      <c:spPr>
        <a:noFill/>
        <a:ln>
          <a:noFill/>
        </a:ln>
        <a:effectLst/>
      </c:spPr>
    </c:plotArea>
    <c:legend>
      <c:legendPos val="b"/>
      <c:layout>
        <c:manualLayout>
          <c:xMode val="edge"/>
          <c:yMode val="edge"/>
          <c:x val="0.45103732638888888"/>
          <c:y val="0.89695476190476187"/>
          <c:w val="0.1323375"/>
          <c:h val="7.8724938881593501E-2"/>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it-IT"/>
        </a:p>
      </c:txPr>
    </c:legend>
    <c:plotVisOnly val="1"/>
    <c:dispBlanksAs val="gap"/>
    <c:showDLblsOverMax val="0"/>
  </c:chart>
  <c:spPr>
    <a:solidFill>
      <a:schemeClr val="bg1"/>
    </a:soli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553472222222225E-2"/>
          <c:y val="4.2314632654645565E-2"/>
          <c:w val="0.9195116304073504"/>
          <c:h val="0.74711203703703699"/>
        </c:manualLayout>
      </c:layout>
      <c:lineChart>
        <c:grouping val="standard"/>
        <c:varyColors val="0"/>
        <c:ser>
          <c:idx val="0"/>
          <c:order val="0"/>
          <c:tx>
            <c:strRef>
              <c:f>'Graf. 3.25'!$B$16</c:f>
              <c:strCache>
                <c:ptCount val="1"/>
                <c:pt idx="0">
                  <c:v>Italia </c:v>
                </c:pt>
              </c:strCache>
            </c:strRef>
          </c:tx>
          <c:spPr>
            <a:ln w="19050" cap="rnd">
              <a:solidFill>
                <a:schemeClr val="accent1"/>
              </a:solidFill>
              <a:round/>
            </a:ln>
            <a:effectLst/>
          </c:spPr>
          <c:marker>
            <c:symbol val="none"/>
          </c:marker>
          <c:dLbls>
            <c:dLbl>
              <c:idx val="2"/>
              <c:layout>
                <c:manualLayout>
                  <c:x val="-2.7750261885866611E-2"/>
                  <c:y val="-9.960666666666670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49-4AB2-BE0B-FB691D6308A7}"/>
                </c:ext>
              </c:extLst>
            </c:dLbl>
            <c:dLbl>
              <c:idx val="3"/>
              <c:layout>
                <c:manualLayout>
                  <c:x val="-2.9956165056444238E-2"/>
                  <c:y val="-5.727333333333336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C49-4AB2-BE0B-FB691D6308A7}"/>
                </c:ext>
              </c:extLst>
            </c:dLbl>
            <c:dLbl>
              <c:idx val="4"/>
              <c:layout>
                <c:manualLayout>
                  <c:x val="-3.4367971397599534E-2"/>
                  <c:y val="-7.13844444444445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C49-4AB2-BE0B-FB691D6308A7}"/>
                </c:ext>
              </c:extLst>
            </c:dLbl>
            <c:dLbl>
              <c:idx val="5"/>
              <c:layout>
                <c:manualLayout>
                  <c:x val="-3.4364647955254186E-2"/>
                  <c:y val="4.005167322161188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C49-4AB2-BE0B-FB691D6308A7}"/>
                </c:ext>
              </c:extLst>
            </c:dLbl>
            <c:spPr>
              <a:noFill/>
              <a:ln>
                <a:noFill/>
              </a:ln>
              <a:effectLst/>
            </c:spPr>
            <c:txPr>
              <a:bodyPr/>
              <a:lstStyle/>
              <a:p>
                <a:pPr>
                  <a:defRPr sz="800">
                    <a:solidFill>
                      <a:schemeClr val="accent5">
                        <a:lumMod val="50000"/>
                      </a:schemeClr>
                    </a:solidFill>
                  </a:defRPr>
                </a:pPr>
                <a:endParaRPr lang="it-IT"/>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3.25'!$C$15:$L$15</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'Graf. 3.25'!$C$16:$L$16</c:f>
              <c:numCache>
                <c:formatCode>0.0</c:formatCode>
                <c:ptCount val="10"/>
                <c:pt idx="0">
                  <c:v>17.202272116475459</c:v>
                </c:pt>
                <c:pt idx="1">
                  <c:v>64.51800376550834</c:v>
                </c:pt>
                <c:pt idx="2">
                  <c:v>47.82140089006996</c:v>
                </c:pt>
                <c:pt idx="3">
                  <c:v>40.062523469733492</c:v>
                </c:pt>
                <c:pt idx="4">
                  <c:v>40.852317866169209</c:v>
                </c:pt>
                <c:pt idx="5">
                  <c:v>43.664509093272315</c:v>
                </c:pt>
                <c:pt idx="6">
                  <c:v>50.641080467456128</c:v>
                </c:pt>
                <c:pt idx="7">
                  <c:v>46.669557604666956</c:v>
                </c:pt>
                <c:pt idx="8">
                  <c:v>41.091451626377058</c:v>
                </c:pt>
                <c:pt idx="9">
                  <c:v>29.550489627204271</c:v>
                </c:pt>
              </c:numCache>
            </c:numRef>
          </c:val>
          <c:smooth val="0"/>
          <c:extLst>
            <c:ext xmlns:c16="http://schemas.microsoft.com/office/drawing/2014/chart" uri="{C3380CC4-5D6E-409C-BE32-E72D297353CC}">
              <c16:uniqueId val="{00000004-6C49-4AB2-BE0B-FB691D6308A7}"/>
            </c:ext>
          </c:extLst>
        </c:ser>
        <c:ser>
          <c:idx val="1"/>
          <c:order val="1"/>
          <c:tx>
            <c:strRef>
              <c:f>'Graf. 3.25'!$B$17</c:f>
              <c:strCache>
                <c:ptCount val="1"/>
                <c:pt idx="0">
                  <c:v>Abruzzo</c:v>
                </c:pt>
              </c:strCache>
            </c:strRef>
          </c:tx>
          <c:spPr>
            <a:ln w="19050">
              <a:solidFill>
                <a:schemeClr val="accent6">
                  <a:lumMod val="75000"/>
                </a:schemeClr>
              </a:solidFill>
            </a:ln>
          </c:spPr>
          <c:marker>
            <c:symbol val="none"/>
          </c:marker>
          <c:dLbls>
            <c:dLbl>
              <c:idx val="1"/>
              <c:layout>
                <c:manualLayout>
                  <c:x val="-2.7750261885866569E-2"/>
                  <c:y val="-4.15044444444444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C49-4AB2-BE0B-FB691D6308A7}"/>
                </c:ext>
              </c:extLst>
            </c:dLbl>
            <c:dLbl>
              <c:idx val="2"/>
              <c:layout>
                <c:manualLayout>
                  <c:x val="-3.4367971397599416E-2"/>
                  <c:y val="5.02177777777777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C49-4AB2-BE0B-FB691D6308A7}"/>
                </c:ext>
              </c:extLst>
            </c:dLbl>
            <c:dLbl>
              <c:idx val="3"/>
              <c:layout>
                <c:manualLayout>
                  <c:x val="-3.4367971397599499E-2"/>
                  <c:y val="7.13844444444444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C49-4AB2-BE0B-FB691D6308A7}"/>
                </c:ext>
              </c:extLst>
            </c:dLbl>
            <c:dLbl>
              <c:idx val="4"/>
              <c:layout>
                <c:manualLayout>
                  <c:x val="-2.995616505644428E-2"/>
                  <c:y val="3.610666666666666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C49-4AB2-BE0B-FB691D6308A7}"/>
                </c:ext>
              </c:extLst>
            </c:dLbl>
            <c:dLbl>
              <c:idx val="5"/>
              <c:layout>
                <c:manualLayout>
                  <c:x val="-4.0982325746595903E-2"/>
                  <c:y val="-5.37478138778727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C49-4AB2-BE0B-FB691D6308A7}"/>
                </c:ext>
              </c:extLst>
            </c:dLbl>
            <c:spPr>
              <a:noFill/>
              <a:ln>
                <a:noFill/>
              </a:ln>
              <a:effectLst/>
            </c:spPr>
            <c:txPr>
              <a:bodyPr wrap="square" lIns="38100" tIns="19050" rIns="38100" bIns="19050" anchor="ctr">
                <a:spAutoFit/>
              </a:bodyPr>
              <a:lstStyle/>
              <a:p>
                <a:pPr>
                  <a:defRPr sz="800">
                    <a:solidFill>
                      <a:schemeClr val="accent6">
                        <a:lumMod val="50000"/>
                      </a:schemeClr>
                    </a:solidFill>
                  </a:defRPr>
                </a:pPr>
                <a:endParaRPr lang="it-IT"/>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3.25'!$C$15:$L$15</c:f>
              <c:strCache>
                <c:ptCount val="10"/>
                <c:pt idx="0">
                  <c:v>2011</c:v>
                </c:pt>
                <c:pt idx="1">
                  <c:v>2012</c:v>
                </c:pt>
                <c:pt idx="2">
                  <c:v>2013</c:v>
                </c:pt>
                <c:pt idx="3">
                  <c:v>2014</c:v>
                </c:pt>
                <c:pt idx="4">
                  <c:v>2015</c:v>
                </c:pt>
                <c:pt idx="5">
                  <c:v>2016</c:v>
                </c:pt>
                <c:pt idx="6">
                  <c:v>2017</c:v>
                </c:pt>
                <c:pt idx="7">
                  <c:v>2018</c:v>
                </c:pt>
                <c:pt idx="8">
                  <c:v>2019</c:v>
                </c:pt>
                <c:pt idx="9">
                  <c:v>2020</c:v>
                </c:pt>
              </c:strCache>
            </c:strRef>
          </c:cat>
          <c:val>
            <c:numRef>
              <c:f>'Graf. 3.25'!$C$17:$L$17</c:f>
              <c:numCache>
                <c:formatCode>0.0</c:formatCode>
                <c:ptCount val="10"/>
                <c:pt idx="0">
                  <c:v>19.255101002021494</c:v>
                </c:pt>
                <c:pt idx="1">
                  <c:v>68.282202858324766</c:v>
                </c:pt>
                <c:pt idx="2">
                  <c:v>46.497004211900105</c:v>
                </c:pt>
                <c:pt idx="3">
                  <c:v>37.19635920922952</c:v>
                </c:pt>
                <c:pt idx="4">
                  <c:v>38.824496601553903</c:v>
                </c:pt>
                <c:pt idx="5">
                  <c:v>50.683950274966492</c:v>
                </c:pt>
                <c:pt idx="6">
                  <c:v>57.045052496151811</c:v>
                </c:pt>
                <c:pt idx="7">
                  <c:v>63.66323993818451</c:v>
                </c:pt>
                <c:pt idx="8">
                  <c:v>49.578463307146961</c:v>
                </c:pt>
                <c:pt idx="9">
                  <c:v>37.217808351903884</c:v>
                </c:pt>
              </c:numCache>
            </c:numRef>
          </c:val>
          <c:smooth val="0"/>
          <c:extLst>
            <c:ext xmlns:c16="http://schemas.microsoft.com/office/drawing/2014/chart" uri="{C3380CC4-5D6E-409C-BE32-E72D297353CC}">
              <c16:uniqueId val="{0000000A-6C49-4AB2-BE0B-FB691D6308A7}"/>
            </c:ext>
          </c:extLst>
        </c:ser>
        <c:dLbls>
          <c:showLegendKey val="0"/>
          <c:showVal val="0"/>
          <c:showCatName val="0"/>
          <c:showSerName val="0"/>
          <c:showPercent val="0"/>
          <c:showBubbleSize val="0"/>
        </c:dLbls>
        <c:smooth val="0"/>
        <c:axId val="54149888"/>
        <c:axId val="54151424"/>
      </c:lineChart>
      <c:catAx>
        <c:axId val="54149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54151424"/>
        <c:crosses val="autoZero"/>
        <c:auto val="1"/>
        <c:lblAlgn val="ctr"/>
        <c:lblOffset val="100"/>
        <c:noMultiLvlLbl val="0"/>
      </c:catAx>
      <c:valAx>
        <c:axId val="54151424"/>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54149888"/>
        <c:crosses val="autoZero"/>
        <c:crossBetween val="between"/>
      </c:valAx>
      <c:spPr>
        <a:noFill/>
        <a:ln>
          <a:noFill/>
        </a:ln>
        <a:effectLst/>
      </c:spPr>
    </c:plotArea>
    <c:legend>
      <c:legendPos val="b"/>
      <c:layout>
        <c:manualLayout>
          <c:xMode val="edge"/>
          <c:yMode val="edge"/>
          <c:x val="0.34370873988049894"/>
          <c:y val="0.86829166666666668"/>
          <c:w val="0.24407484855258882"/>
          <c:h val="0.11054166666666666"/>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legend>
    <c:plotVisOnly val="1"/>
    <c:dispBlanksAs val="gap"/>
    <c:showDLblsOverMax val="0"/>
  </c:chart>
  <c:spPr>
    <a:gradFill>
      <a:gsLst>
        <a:gs pos="0">
          <a:srgbClr val="E6B9B8"/>
        </a:gs>
        <a:gs pos="100000">
          <a:schemeClr val="bg1"/>
        </a:gs>
      </a:gsLst>
      <a:lin ang="5400000" scaled="0"/>
    </a:gra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394172700778171E-2"/>
          <c:y val="2.3968872317282192E-2"/>
          <c:w val="0.93535019841269817"/>
          <c:h val="0.8066569229950914"/>
        </c:manualLayout>
      </c:layout>
      <c:barChart>
        <c:barDir val="col"/>
        <c:grouping val="clustered"/>
        <c:varyColors val="0"/>
        <c:ser>
          <c:idx val="0"/>
          <c:order val="0"/>
          <c:spPr>
            <a:solidFill>
              <a:schemeClr val="accent6">
                <a:lumMod val="60000"/>
                <a:lumOff val="40000"/>
              </a:schemeClr>
            </a:solidFill>
            <a:ln>
              <a:solidFill>
                <a:schemeClr val="tx1">
                  <a:lumMod val="50000"/>
                  <a:lumOff val="50000"/>
                </a:schemeClr>
              </a:solidFill>
            </a:ln>
          </c:spPr>
          <c:invertIfNegative val="0"/>
          <c:dPt>
            <c:idx val="0"/>
            <c:invertIfNegative val="0"/>
            <c:bubble3D val="0"/>
            <c:extLst>
              <c:ext xmlns:c16="http://schemas.microsoft.com/office/drawing/2014/chart" uri="{C3380CC4-5D6E-409C-BE32-E72D297353CC}">
                <c16:uniqueId val="{00000000-20E7-42D0-917C-C44430EE3679}"/>
              </c:ext>
            </c:extLst>
          </c:dPt>
          <c:dPt>
            <c:idx val="1"/>
            <c:invertIfNegative val="0"/>
            <c:bubble3D val="0"/>
            <c:extLst>
              <c:ext xmlns:c16="http://schemas.microsoft.com/office/drawing/2014/chart" uri="{C3380CC4-5D6E-409C-BE32-E72D297353CC}">
                <c16:uniqueId val="{00000001-20E7-42D0-917C-C44430EE3679}"/>
              </c:ext>
            </c:extLst>
          </c:dPt>
          <c:dPt>
            <c:idx val="3"/>
            <c:invertIfNegative val="0"/>
            <c:bubble3D val="0"/>
            <c:extLst>
              <c:ext xmlns:c16="http://schemas.microsoft.com/office/drawing/2014/chart" uri="{C3380CC4-5D6E-409C-BE32-E72D297353CC}">
                <c16:uniqueId val="{00000002-20E7-42D0-917C-C44430EE3679}"/>
              </c:ext>
            </c:extLst>
          </c:dPt>
          <c:dPt>
            <c:idx val="4"/>
            <c:invertIfNegative val="0"/>
            <c:bubble3D val="0"/>
            <c:extLst>
              <c:ext xmlns:c16="http://schemas.microsoft.com/office/drawing/2014/chart" uri="{C3380CC4-5D6E-409C-BE32-E72D297353CC}">
                <c16:uniqueId val="{00000003-20E7-42D0-917C-C44430EE3679}"/>
              </c:ext>
            </c:extLst>
          </c:dPt>
          <c:dPt>
            <c:idx val="6"/>
            <c:invertIfNegative val="0"/>
            <c:bubble3D val="0"/>
            <c:spPr>
              <a:solidFill>
                <a:schemeClr val="accent6">
                  <a:lumMod val="60000"/>
                  <a:lumOff val="40000"/>
                </a:schemeClr>
              </a:solidFill>
              <a:ln w="3175">
                <a:solidFill>
                  <a:schemeClr val="tx1">
                    <a:lumMod val="50000"/>
                    <a:lumOff val="50000"/>
                  </a:schemeClr>
                </a:solidFill>
              </a:ln>
            </c:spPr>
            <c:extLst>
              <c:ext xmlns:c16="http://schemas.microsoft.com/office/drawing/2014/chart" uri="{C3380CC4-5D6E-409C-BE32-E72D297353CC}">
                <c16:uniqueId val="{00000005-20E7-42D0-917C-C44430EE3679}"/>
              </c:ext>
            </c:extLst>
          </c:dPt>
          <c:dPt>
            <c:idx val="7"/>
            <c:invertIfNegative val="0"/>
            <c:bubble3D val="0"/>
            <c:extLst>
              <c:ext xmlns:c16="http://schemas.microsoft.com/office/drawing/2014/chart" uri="{C3380CC4-5D6E-409C-BE32-E72D297353CC}">
                <c16:uniqueId val="{00000006-20E7-42D0-917C-C44430EE3679}"/>
              </c:ext>
            </c:extLst>
          </c:dPt>
          <c:dPt>
            <c:idx val="8"/>
            <c:invertIfNegative val="0"/>
            <c:bubble3D val="0"/>
            <c:extLst>
              <c:ext xmlns:c16="http://schemas.microsoft.com/office/drawing/2014/chart" uri="{C3380CC4-5D6E-409C-BE32-E72D297353CC}">
                <c16:uniqueId val="{00000007-20E7-42D0-917C-C44430EE3679}"/>
              </c:ext>
            </c:extLst>
          </c:dPt>
          <c:dPt>
            <c:idx val="9"/>
            <c:invertIfNegative val="0"/>
            <c:bubble3D val="0"/>
            <c:extLst>
              <c:ext xmlns:c16="http://schemas.microsoft.com/office/drawing/2014/chart" uri="{C3380CC4-5D6E-409C-BE32-E72D297353CC}">
                <c16:uniqueId val="{00000008-20E7-42D0-917C-C44430EE3679}"/>
              </c:ext>
            </c:extLst>
          </c:dPt>
          <c:dPt>
            <c:idx val="10"/>
            <c:invertIfNegative val="0"/>
            <c:bubble3D val="0"/>
            <c:extLst>
              <c:ext xmlns:c16="http://schemas.microsoft.com/office/drawing/2014/chart" uri="{C3380CC4-5D6E-409C-BE32-E72D297353CC}">
                <c16:uniqueId val="{00000009-20E7-42D0-917C-C44430EE3679}"/>
              </c:ext>
            </c:extLst>
          </c:dPt>
          <c:dLbls>
            <c:spPr>
              <a:noFill/>
              <a:ln>
                <a:noFill/>
              </a:ln>
              <a:effectLst/>
            </c:spPr>
            <c:txPr>
              <a:bodyPr/>
              <a:lstStyle/>
              <a:p>
                <a:pPr>
                  <a:defRPr sz="800"/>
                </a:pPr>
                <a:endParaRPr lang="it-IT"/>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3.26'!$D$5:$D$14</c:f>
              <c:strCache>
                <c:ptCount val="10"/>
                <c:pt idx="0">
                  <c:v>Romania</c:v>
                </c:pt>
                <c:pt idx="1">
                  <c:v>Albania</c:v>
                </c:pt>
                <c:pt idx="2">
                  <c:v>Marocco</c:v>
                </c:pt>
                <c:pt idx="3">
                  <c:v>Cina</c:v>
                </c:pt>
                <c:pt idx="4">
                  <c:v>Ucraina</c:v>
                </c:pt>
                <c:pt idx="5">
                  <c:v>Macedonia</c:v>
                </c:pt>
                <c:pt idx="6">
                  <c:v>Senegal</c:v>
                </c:pt>
                <c:pt idx="7">
                  <c:v>Polonia</c:v>
                </c:pt>
                <c:pt idx="8">
                  <c:v>Nigeria</c:v>
                </c:pt>
                <c:pt idx="9">
                  <c:v>Altri Paesi</c:v>
                </c:pt>
              </c:strCache>
            </c:strRef>
          </c:cat>
          <c:val>
            <c:numRef>
              <c:f>'Graf. 3.26'!$F$5:$F$14</c:f>
              <c:numCache>
                <c:formatCode>0.0</c:formatCode>
                <c:ptCount val="10"/>
                <c:pt idx="0">
                  <c:v>26.130476882110869</c:v>
                </c:pt>
                <c:pt idx="1">
                  <c:v>13.283708545146453</c:v>
                </c:pt>
                <c:pt idx="2">
                  <c:v>9.8232873396272087</c:v>
                </c:pt>
                <c:pt idx="3">
                  <c:v>5.3534253207455818</c:v>
                </c:pt>
                <c:pt idx="4">
                  <c:v>4.6138949406923269</c:v>
                </c:pt>
                <c:pt idx="5">
                  <c:v>4.0668119099491644</c:v>
                </c:pt>
                <c:pt idx="6">
                  <c:v>3.0888404744613895</c:v>
                </c:pt>
                <c:pt idx="7">
                  <c:v>2.3989348825950132</c:v>
                </c:pt>
                <c:pt idx="8">
                  <c:v>2.3468893730331639</c:v>
                </c:pt>
                <c:pt idx="9">
                  <c:v>28.893730331638828</c:v>
                </c:pt>
              </c:numCache>
            </c:numRef>
          </c:val>
          <c:extLst>
            <c:ext xmlns:c16="http://schemas.microsoft.com/office/drawing/2014/chart" uri="{C3380CC4-5D6E-409C-BE32-E72D297353CC}">
              <c16:uniqueId val="{0000000A-20E7-42D0-917C-C44430EE3679}"/>
            </c:ext>
          </c:extLst>
        </c:ser>
        <c:dLbls>
          <c:showLegendKey val="0"/>
          <c:showVal val="0"/>
          <c:showCatName val="0"/>
          <c:showSerName val="0"/>
          <c:showPercent val="0"/>
          <c:showBubbleSize val="0"/>
        </c:dLbls>
        <c:gapWidth val="100"/>
        <c:axId val="225636736"/>
        <c:axId val="225638272"/>
      </c:barChart>
      <c:catAx>
        <c:axId val="225636736"/>
        <c:scaling>
          <c:orientation val="minMax"/>
        </c:scaling>
        <c:delete val="0"/>
        <c:axPos val="b"/>
        <c:numFmt formatCode="General" sourceLinked="0"/>
        <c:majorTickMark val="out"/>
        <c:minorTickMark val="none"/>
        <c:tickLblPos val="nextTo"/>
        <c:txPr>
          <a:bodyPr rot="0" vert="horz"/>
          <a:lstStyle/>
          <a:p>
            <a:pPr>
              <a:defRPr sz="800"/>
            </a:pPr>
            <a:endParaRPr lang="it-IT"/>
          </a:p>
        </c:txPr>
        <c:crossAx val="225638272"/>
        <c:crosses val="autoZero"/>
        <c:auto val="1"/>
        <c:lblAlgn val="ctr"/>
        <c:lblOffset val="100"/>
        <c:noMultiLvlLbl val="0"/>
      </c:catAx>
      <c:valAx>
        <c:axId val="225638272"/>
        <c:scaling>
          <c:orientation val="minMax"/>
        </c:scaling>
        <c:delete val="0"/>
        <c:axPos val="l"/>
        <c:majorGridlines>
          <c:spPr>
            <a:ln w="6350">
              <a:solidFill>
                <a:schemeClr val="bg1">
                  <a:lumMod val="75000"/>
                </a:schemeClr>
              </a:solidFill>
            </a:ln>
          </c:spPr>
        </c:majorGridlines>
        <c:numFmt formatCode="0.0" sourceLinked="0"/>
        <c:majorTickMark val="out"/>
        <c:minorTickMark val="none"/>
        <c:tickLblPos val="nextTo"/>
        <c:txPr>
          <a:bodyPr/>
          <a:lstStyle/>
          <a:p>
            <a:pPr>
              <a:defRPr sz="800"/>
            </a:pPr>
            <a:endParaRPr lang="it-IT"/>
          </a:p>
        </c:txPr>
        <c:crossAx val="225636736"/>
        <c:crosses val="autoZero"/>
        <c:crossBetween val="between"/>
      </c:valAx>
      <c:spPr>
        <a:noFill/>
      </c:spPr>
    </c:plotArea>
    <c:plotVisOnly val="1"/>
    <c:dispBlanksAs val="gap"/>
    <c:showDLblsOverMax val="0"/>
  </c:chart>
  <c:spPr>
    <a:gradFill>
      <a:gsLst>
        <a:gs pos="0">
          <a:srgbClr val="E6B9B8"/>
        </a:gs>
        <a:gs pos="100000">
          <a:schemeClr val="bg1"/>
        </a:gs>
      </a:gsLst>
      <a:lin ang="5400000" scaled="0"/>
    </a:grad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71301801560519"/>
          <c:y val="3.7225042301184431E-2"/>
          <c:w val="0.83509656531028864"/>
          <c:h val="0.82784999999999997"/>
        </c:manualLayout>
      </c:layout>
      <c:barChart>
        <c:barDir val="bar"/>
        <c:grouping val="clustered"/>
        <c:varyColors val="0"/>
        <c:ser>
          <c:idx val="1"/>
          <c:order val="0"/>
          <c:tx>
            <c:strRef>
              <c:f>'Graf 3.27'!$Q$4</c:f>
              <c:strCache>
                <c:ptCount val="1"/>
                <c:pt idx="0">
                  <c:v>Donne</c:v>
                </c:pt>
              </c:strCache>
            </c:strRef>
          </c:tx>
          <c:spPr>
            <a:solidFill>
              <a:srgbClr val="F6A8EB"/>
            </a:solidFill>
            <a:ln>
              <a:solidFill>
                <a:schemeClr val="tx1">
                  <a:lumMod val="75000"/>
                  <a:lumOff val="25000"/>
                </a:schemeClr>
              </a:solidFill>
            </a:ln>
          </c:spPr>
          <c:invertIfNegative val="0"/>
          <c:cat>
            <c:strRef>
              <c:f>'Graf 3.27'!$K$5:$K$25</c:f>
              <c:strCache>
                <c:ptCount val="21"/>
                <c:pt idx="0">
                  <c:v>&lt; 5 anni</c:v>
                </c:pt>
                <c:pt idx="1">
                  <c:v>5- 9</c:v>
                </c:pt>
                <c:pt idx="2">
                  <c:v>10 - 14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75 - 79</c:v>
                </c:pt>
                <c:pt idx="16">
                  <c:v>80 - 84</c:v>
                </c:pt>
                <c:pt idx="17">
                  <c:v>85 - 89</c:v>
                </c:pt>
                <c:pt idx="18">
                  <c:v>90 -94</c:v>
                </c:pt>
                <c:pt idx="19">
                  <c:v>95 -99</c:v>
                </c:pt>
                <c:pt idx="20">
                  <c:v>100 e più</c:v>
                </c:pt>
              </c:strCache>
            </c:strRef>
          </c:cat>
          <c:val>
            <c:numRef>
              <c:f>'Graf 3.27'!$Q$5:$Q$25</c:f>
              <c:numCache>
                <c:formatCode>0.00%</c:formatCode>
                <c:ptCount val="21"/>
                <c:pt idx="0">
                  <c:v>2.4970244601520562E-2</c:v>
                </c:pt>
                <c:pt idx="1">
                  <c:v>2.8176540600937598E-2</c:v>
                </c:pt>
                <c:pt idx="2">
                  <c:v>2.3549272510869829E-2</c:v>
                </c:pt>
                <c:pt idx="3">
                  <c:v>2.0537297481114429E-2</c:v>
                </c:pt>
                <c:pt idx="4">
                  <c:v>2.6233330904321214E-2</c:v>
                </c:pt>
                <c:pt idx="5">
                  <c:v>3.7758993417377151E-2</c:v>
                </c:pt>
                <c:pt idx="6">
                  <c:v>5.1847263717845954E-2</c:v>
                </c:pt>
                <c:pt idx="7">
                  <c:v>5.6826738565425444E-2</c:v>
                </c:pt>
                <c:pt idx="8">
                  <c:v>5.6717433019990771E-2</c:v>
                </c:pt>
                <c:pt idx="9">
                  <c:v>5.0547742233233744E-2</c:v>
                </c:pt>
                <c:pt idx="10">
                  <c:v>4.8932449172921375E-2</c:v>
                </c:pt>
                <c:pt idx="11">
                  <c:v>3.5038499842114212E-2</c:v>
                </c:pt>
                <c:pt idx="12">
                  <c:v>2.9281741115888167E-2</c:v>
                </c:pt>
                <c:pt idx="13">
                  <c:v>1.9614272875221647E-2</c:v>
                </c:pt>
                <c:pt idx="14">
                  <c:v>1.1392066846413564E-2</c:v>
                </c:pt>
                <c:pt idx="15">
                  <c:v>5.4652772717335863E-3</c:v>
                </c:pt>
                <c:pt idx="16">
                  <c:v>3.2670213024362993E-3</c:v>
                </c:pt>
                <c:pt idx="17">
                  <c:v>1.6395831815200759E-3</c:v>
                </c:pt>
                <c:pt idx="18">
                  <c:v>5.3438266656950621E-4</c:v>
                </c:pt>
                <c:pt idx="19">
                  <c:v>1.0930554543467172E-4</c:v>
                </c:pt>
                <c:pt idx="20">
                  <c:v>1.2145060603852413E-5</c:v>
                </c:pt>
              </c:numCache>
            </c:numRef>
          </c:val>
          <c:extLst>
            <c:ext xmlns:c16="http://schemas.microsoft.com/office/drawing/2014/chart" uri="{C3380CC4-5D6E-409C-BE32-E72D297353CC}">
              <c16:uniqueId val="{00000000-A833-442F-B442-480BB1F51A6B}"/>
            </c:ext>
          </c:extLst>
        </c:ser>
        <c:ser>
          <c:idx val="0"/>
          <c:order val="1"/>
          <c:tx>
            <c:strRef>
              <c:f>'Graf 3.27'!$P$4</c:f>
              <c:strCache>
                <c:ptCount val="1"/>
                <c:pt idx="0">
                  <c:v>Uomini</c:v>
                </c:pt>
              </c:strCache>
            </c:strRef>
          </c:tx>
          <c:spPr>
            <a:solidFill>
              <a:schemeClr val="accent5">
                <a:lumMod val="40000"/>
                <a:lumOff val="60000"/>
              </a:schemeClr>
            </a:solidFill>
            <a:ln>
              <a:solidFill>
                <a:schemeClr val="tx1">
                  <a:lumMod val="75000"/>
                  <a:lumOff val="25000"/>
                </a:schemeClr>
              </a:solidFill>
            </a:ln>
          </c:spPr>
          <c:invertIfNegative val="0"/>
          <c:cat>
            <c:strRef>
              <c:f>'Graf 3.27'!$K$5:$K$25</c:f>
              <c:strCache>
                <c:ptCount val="21"/>
                <c:pt idx="0">
                  <c:v>&lt; 5 anni</c:v>
                </c:pt>
                <c:pt idx="1">
                  <c:v>5- 9</c:v>
                </c:pt>
                <c:pt idx="2">
                  <c:v>10 - 14</c:v>
                </c:pt>
                <c:pt idx="3">
                  <c:v>15 - 19</c:v>
                </c:pt>
                <c:pt idx="4">
                  <c:v>20 - 24</c:v>
                </c:pt>
                <c:pt idx="5">
                  <c:v>25 - 29</c:v>
                </c:pt>
                <c:pt idx="6">
                  <c:v>30 - 34</c:v>
                </c:pt>
                <c:pt idx="7">
                  <c:v>35 - 39</c:v>
                </c:pt>
                <c:pt idx="8">
                  <c:v>40 - 44</c:v>
                </c:pt>
                <c:pt idx="9">
                  <c:v>45 - 49</c:v>
                </c:pt>
                <c:pt idx="10">
                  <c:v>50 - 54</c:v>
                </c:pt>
                <c:pt idx="11">
                  <c:v>55 - 59</c:v>
                </c:pt>
                <c:pt idx="12">
                  <c:v>60 - 64</c:v>
                </c:pt>
                <c:pt idx="13">
                  <c:v>65 - 69</c:v>
                </c:pt>
                <c:pt idx="14">
                  <c:v>70 - 74</c:v>
                </c:pt>
                <c:pt idx="15">
                  <c:v>75 - 79</c:v>
                </c:pt>
                <c:pt idx="16">
                  <c:v>80 - 84</c:v>
                </c:pt>
                <c:pt idx="17">
                  <c:v>85 - 89</c:v>
                </c:pt>
                <c:pt idx="18">
                  <c:v>90 -94</c:v>
                </c:pt>
                <c:pt idx="19">
                  <c:v>95 -99</c:v>
                </c:pt>
                <c:pt idx="20">
                  <c:v>100 e più</c:v>
                </c:pt>
              </c:strCache>
            </c:strRef>
          </c:cat>
          <c:val>
            <c:numRef>
              <c:f>'Graf 3.27'!$P$5:$P$25</c:f>
              <c:numCache>
                <c:formatCode>0.00%</c:formatCode>
                <c:ptCount val="21"/>
                <c:pt idx="0">
                  <c:v>-2.6476232116398261E-2</c:v>
                </c:pt>
                <c:pt idx="1">
                  <c:v>-2.8006509752483665E-2</c:v>
                </c:pt>
                <c:pt idx="2">
                  <c:v>-2.6403361752775148E-2</c:v>
                </c:pt>
                <c:pt idx="3">
                  <c:v>-2.3743593480531469E-2</c:v>
                </c:pt>
                <c:pt idx="4">
                  <c:v>-3.7892589084019532E-2</c:v>
                </c:pt>
                <c:pt idx="5">
                  <c:v>-4.4584517476742212E-2</c:v>
                </c:pt>
                <c:pt idx="6">
                  <c:v>-5.0912094051349319E-2</c:v>
                </c:pt>
                <c:pt idx="7">
                  <c:v>-5.3547572202385291E-2</c:v>
                </c:pt>
                <c:pt idx="8">
                  <c:v>-5.0341276202968251E-2</c:v>
                </c:pt>
                <c:pt idx="9">
                  <c:v>-3.9131385265612474E-2</c:v>
                </c:pt>
                <c:pt idx="10">
                  <c:v>-3.1382836600354638E-2</c:v>
                </c:pt>
                <c:pt idx="11">
                  <c:v>-2.0282251208433529E-2</c:v>
                </c:pt>
                <c:pt idx="12">
                  <c:v>-1.43433165731497E-2</c:v>
                </c:pt>
                <c:pt idx="13">
                  <c:v>-9.0966503922854571E-3</c:v>
                </c:pt>
                <c:pt idx="14">
                  <c:v>-5.501712453545143E-3</c:v>
                </c:pt>
                <c:pt idx="15">
                  <c:v>-2.8662343025091697E-3</c:v>
                </c:pt>
                <c:pt idx="16">
                  <c:v>-2.1010954844664677E-3</c:v>
                </c:pt>
                <c:pt idx="17">
                  <c:v>-7.65138818042702E-4</c:v>
                </c:pt>
                <c:pt idx="18">
                  <c:v>-1.4574072724622895E-4</c:v>
                </c:pt>
                <c:pt idx="19">
                  <c:v>-1.2145060603852413E-5</c:v>
                </c:pt>
                <c:pt idx="20">
                  <c:v>-1.2145060603852413E-5</c:v>
                </c:pt>
              </c:numCache>
            </c:numRef>
          </c:val>
          <c:extLst>
            <c:ext xmlns:c16="http://schemas.microsoft.com/office/drawing/2014/chart" uri="{C3380CC4-5D6E-409C-BE32-E72D297353CC}">
              <c16:uniqueId val="{00000001-A833-442F-B442-480BB1F51A6B}"/>
            </c:ext>
          </c:extLst>
        </c:ser>
        <c:dLbls>
          <c:showLegendKey val="0"/>
          <c:showVal val="0"/>
          <c:showCatName val="0"/>
          <c:showSerName val="0"/>
          <c:showPercent val="0"/>
          <c:showBubbleSize val="0"/>
        </c:dLbls>
        <c:gapWidth val="0"/>
        <c:overlap val="100"/>
        <c:axId val="62490112"/>
        <c:axId val="6584960"/>
      </c:barChart>
      <c:catAx>
        <c:axId val="62490112"/>
        <c:scaling>
          <c:orientation val="minMax"/>
        </c:scaling>
        <c:delete val="0"/>
        <c:axPos val="l"/>
        <c:majorGridlines>
          <c:spPr>
            <a:ln>
              <a:solidFill>
                <a:schemeClr val="bg1">
                  <a:lumMod val="85000"/>
                </a:schemeClr>
              </a:solidFill>
            </a:ln>
          </c:spPr>
        </c:majorGridlines>
        <c:numFmt formatCode="General" sourceLinked="1"/>
        <c:majorTickMark val="out"/>
        <c:minorTickMark val="none"/>
        <c:tickLblPos val="low"/>
        <c:txPr>
          <a:bodyPr rot="0" vert="horz"/>
          <a:lstStyle/>
          <a:p>
            <a:pPr>
              <a:defRPr sz="700" b="0" i="0" u="none" strike="noStrike" baseline="0">
                <a:solidFill>
                  <a:srgbClr val="000000"/>
                </a:solidFill>
                <a:latin typeface="Calibri"/>
                <a:ea typeface="Calibri"/>
                <a:cs typeface="Calibri"/>
              </a:defRPr>
            </a:pPr>
            <a:endParaRPr lang="it-IT"/>
          </a:p>
        </c:txPr>
        <c:crossAx val="6584960"/>
        <c:crosses val="autoZero"/>
        <c:auto val="1"/>
        <c:lblAlgn val="ctr"/>
        <c:lblOffset val="100"/>
        <c:tickLblSkip val="1"/>
        <c:noMultiLvlLbl val="0"/>
      </c:catAx>
      <c:valAx>
        <c:axId val="6584960"/>
        <c:scaling>
          <c:orientation val="minMax"/>
          <c:max val="6.0000000000000012E-2"/>
          <c:min val="-6.0000000000000012E-2"/>
        </c:scaling>
        <c:delete val="0"/>
        <c:axPos val="b"/>
        <c:majorGridlines>
          <c:spPr>
            <a:ln>
              <a:solidFill>
                <a:schemeClr val="bg1">
                  <a:lumMod val="65000"/>
                </a:schemeClr>
              </a:solidFill>
            </a:ln>
          </c:spPr>
        </c:majorGridlines>
        <c:minorGridlines>
          <c:spPr>
            <a:ln>
              <a:solidFill>
                <a:schemeClr val="bg1">
                  <a:lumMod val="85000"/>
                </a:schemeClr>
              </a:solidFill>
            </a:ln>
          </c:spPr>
        </c:minorGridlines>
        <c:numFmt formatCode="0%;0%" sourceLinked="0"/>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it-IT"/>
          </a:p>
        </c:txPr>
        <c:crossAx val="62490112"/>
        <c:crosses val="autoZero"/>
        <c:crossBetween val="between"/>
      </c:valAx>
      <c:spPr>
        <a:noFill/>
        <a:ln w="25400">
          <a:noFill/>
        </a:ln>
      </c:spPr>
    </c:plotArea>
    <c:legend>
      <c:legendPos val="r"/>
      <c:layout>
        <c:manualLayout>
          <c:xMode val="edge"/>
          <c:yMode val="edge"/>
          <c:x val="0.37720185639046777"/>
          <c:y val="0.93030059921755059"/>
          <c:w val="0.36354869548591195"/>
          <c:h val="5.3277076214529775E-2"/>
        </c:manualLayout>
      </c:layout>
      <c:overlay val="1"/>
      <c:txPr>
        <a:bodyPr/>
        <a:lstStyle/>
        <a:p>
          <a:pPr>
            <a:defRPr sz="800" b="0" i="0" u="none" strike="noStrike" baseline="0">
              <a:solidFill>
                <a:srgbClr val="000000"/>
              </a:solidFill>
              <a:latin typeface="Calibri"/>
              <a:ea typeface="Calibri"/>
              <a:cs typeface="Calibri"/>
            </a:defRPr>
          </a:pPr>
          <a:endParaRPr lang="it-IT"/>
        </a:p>
      </c:txPr>
    </c:legend>
    <c:plotVisOnly val="1"/>
    <c:dispBlanksAs val="gap"/>
    <c:showDLblsOverMax val="0"/>
  </c:chart>
  <c:spPr>
    <a:gradFill>
      <a:gsLst>
        <a:gs pos="0">
          <a:schemeClr val="accent2">
            <a:lumMod val="40000"/>
            <a:lumOff val="60000"/>
          </a:schemeClr>
        </a:gs>
        <a:gs pos="100000">
          <a:schemeClr val="bg1"/>
        </a:gs>
      </a:gsLst>
      <a:lin ang="2700000" scaled="1"/>
    </a:gradFill>
    <a:ln>
      <a:noFill/>
    </a:ln>
  </c:spPr>
  <c:txPr>
    <a:bodyPr/>
    <a:lstStyle/>
    <a:p>
      <a:pPr>
        <a:defRPr sz="1000" b="0" i="0" u="none" strike="noStrike" baseline="0">
          <a:solidFill>
            <a:srgbClr val="000000"/>
          </a:solidFill>
          <a:latin typeface="Calibri"/>
          <a:ea typeface="Calibri"/>
          <a:cs typeface="Calibri"/>
        </a:defRPr>
      </a:pPr>
      <a:endParaRPr lang="it-IT"/>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154248366013074E-2"/>
          <c:y val="5.174074074074074E-2"/>
          <c:w val="0.90201895424836598"/>
          <c:h val="0.68231592592592594"/>
        </c:manualLayout>
      </c:layout>
      <c:barChart>
        <c:barDir val="col"/>
        <c:grouping val="clustered"/>
        <c:varyColors val="0"/>
        <c:ser>
          <c:idx val="0"/>
          <c:order val="0"/>
          <c:tx>
            <c:strRef>
              <c:f>'Tab. 3.6, Graf. 3.28-3.29'!$B$14</c:f>
              <c:strCache>
                <c:ptCount val="1"/>
                <c:pt idx="0">
                  <c:v>2016/2017</c:v>
                </c:pt>
              </c:strCache>
            </c:strRef>
          </c:tx>
          <c:spPr>
            <a:solidFill>
              <a:schemeClr val="accent1"/>
            </a:solidFill>
            <a:ln>
              <a:noFill/>
            </a:ln>
            <a:effectLst/>
          </c:spPr>
          <c:invertIfNegative val="0"/>
          <c:cat>
            <c:strRef>
              <c:f>'Tab. 3.6, Graf. 3.28-3.29'!$A$15:$A$18</c:f>
              <c:strCache>
                <c:ptCount val="4"/>
                <c:pt idx="0">
                  <c:v>Chieti e Pescara - Università degli studi Gabriele D'Annunzio</c:v>
                </c:pt>
                <c:pt idx="1">
                  <c:v>L'Aquila - Università degli studi</c:v>
                </c:pt>
                <c:pt idx="2">
                  <c:v>Teramo - Università degli studi</c:v>
                </c:pt>
                <c:pt idx="3">
                  <c:v>Torrevecchia Teatina (CH) - Università telematica "Leonardo da Vinci"</c:v>
                </c:pt>
              </c:strCache>
            </c:strRef>
          </c:cat>
          <c:val>
            <c:numRef>
              <c:f>'Tab. 3.6, Graf. 3.28-3.29'!$B$15:$B$18</c:f>
              <c:numCache>
                <c:formatCode>#,##0</c:formatCode>
                <c:ptCount val="4"/>
                <c:pt idx="0">
                  <c:v>24944</c:v>
                </c:pt>
                <c:pt idx="1">
                  <c:v>17054</c:v>
                </c:pt>
                <c:pt idx="2">
                  <c:v>6103</c:v>
                </c:pt>
                <c:pt idx="3">
                  <c:v>153</c:v>
                </c:pt>
              </c:numCache>
            </c:numRef>
          </c:val>
          <c:extLst>
            <c:ext xmlns:c16="http://schemas.microsoft.com/office/drawing/2014/chart" uri="{C3380CC4-5D6E-409C-BE32-E72D297353CC}">
              <c16:uniqueId val="{00000000-0149-44F6-8404-61CE7065ABD0}"/>
            </c:ext>
          </c:extLst>
        </c:ser>
        <c:ser>
          <c:idx val="1"/>
          <c:order val="1"/>
          <c:tx>
            <c:strRef>
              <c:f>'Tab. 3.6, Graf. 3.28-3.29'!$C$14</c:f>
              <c:strCache>
                <c:ptCount val="1"/>
                <c:pt idx="0">
                  <c:v>2017/2018</c:v>
                </c:pt>
              </c:strCache>
            </c:strRef>
          </c:tx>
          <c:spPr>
            <a:solidFill>
              <a:schemeClr val="accent2"/>
            </a:solidFill>
            <a:ln>
              <a:noFill/>
            </a:ln>
            <a:effectLst/>
          </c:spPr>
          <c:invertIfNegative val="0"/>
          <c:cat>
            <c:strRef>
              <c:f>'Tab. 3.6, Graf. 3.28-3.29'!$A$15:$A$18</c:f>
              <c:strCache>
                <c:ptCount val="4"/>
                <c:pt idx="0">
                  <c:v>Chieti e Pescara - Università degli studi Gabriele D'Annunzio</c:v>
                </c:pt>
                <c:pt idx="1">
                  <c:v>L'Aquila - Università degli studi</c:v>
                </c:pt>
                <c:pt idx="2">
                  <c:v>Teramo - Università degli studi</c:v>
                </c:pt>
                <c:pt idx="3">
                  <c:v>Torrevecchia Teatina (CH) - Università telematica "Leonardo da Vinci"</c:v>
                </c:pt>
              </c:strCache>
            </c:strRef>
          </c:cat>
          <c:val>
            <c:numRef>
              <c:f>'Tab. 3.6, Graf. 3.28-3.29'!$C$15:$C$18</c:f>
              <c:numCache>
                <c:formatCode>#,##0</c:formatCode>
                <c:ptCount val="4"/>
                <c:pt idx="0">
                  <c:v>24201</c:v>
                </c:pt>
                <c:pt idx="1">
                  <c:v>16222</c:v>
                </c:pt>
                <c:pt idx="2">
                  <c:v>5856</c:v>
                </c:pt>
                <c:pt idx="3">
                  <c:v>99</c:v>
                </c:pt>
              </c:numCache>
            </c:numRef>
          </c:val>
          <c:extLst>
            <c:ext xmlns:c16="http://schemas.microsoft.com/office/drawing/2014/chart" uri="{C3380CC4-5D6E-409C-BE32-E72D297353CC}">
              <c16:uniqueId val="{00000001-0149-44F6-8404-61CE7065ABD0}"/>
            </c:ext>
          </c:extLst>
        </c:ser>
        <c:ser>
          <c:idx val="2"/>
          <c:order val="2"/>
          <c:tx>
            <c:strRef>
              <c:f>'Tab. 3.6, Graf. 3.28-3.29'!$D$14</c:f>
              <c:strCache>
                <c:ptCount val="1"/>
                <c:pt idx="0">
                  <c:v>2018/2019</c:v>
                </c:pt>
              </c:strCache>
            </c:strRef>
          </c:tx>
          <c:spPr>
            <a:solidFill>
              <a:schemeClr val="accent3"/>
            </a:solidFill>
            <a:ln>
              <a:noFill/>
            </a:ln>
            <a:effectLst/>
          </c:spPr>
          <c:invertIfNegative val="0"/>
          <c:cat>
            <c:strRef>
              <c:f>'Tab. 3.6, Graf. 3.28-3.29'!$A$15:$A$18</c:f>
              <c:strCache>
                <c:ptCount val="4"/>
                <c:pt idx="0">
                  <c:v>Chieti e Pescara - Università degli studi Gabriele D'Annunzio</c:v>
                </c:pt>
                <c:pt idx="1">
                  <c:v>L'Aquila - Università degli studi</c:v>
                </c:pt>
                <c:pt idx="2">
                  <c:v>Teramo - Università degli studi</c:v>
                </c:pt>
                <c:pt idx="3">
                  <c:v>Torrevecchia Teatina (CH) - Università telematica "Leonardo da Vinci"</c:v>
                </c:pt>
              </c:strCache>
            </c:strRef>
          </c:cat>
          <c:val>
            <c:numRef>
              <c:f>'Tab. 3.6, Graf. 3.28-3.29'!$D$15:$D$18</c:f>
              <c:numCache>
                <c:formatCode>#,##0</c:formatCode>
                <c:ptCount val="4"/>
                <c:pt idx="0">
                  <c:v>23666</c:v>
                </c:pt>
                <c:pt idx="1">
                  <c:v>15912</c:v>
                </c:pt>
                <c:pt idx="2">
                  <c:v>5525</c:v>
                </c:pt>
                <c:pt idx="3">
                  <c:v>72</c:v>
                </c:pt>
              </c:numCache>
            </c:numRef>
          </c:val>
          <c:extLst>
            <c:ext xmlns:c16="http://schemas.microsoft.com/office/drawing/2014/chart" uri="{C3380CC4-5D6E-409C-BE32-E72D297353CC}">
              <c16:uniqueId val="{00000002-0149-44F6-8404-61CE7065ABD0}"/>
            </c:ext>
          </c:extLst>
        </c:ser>
        <c:ser>
          <c:idx val="3"/>
          <c:order val="3"/>
          <c:tx>
            <c:strRef>
              <c:f>'Tab. 3.6, Graf. 3.28-3.29'!$E$14</c:f>
              <c:strCache>
                <c:ptCount val="1"/>
                <c:pt idx="0">
                  <c:v>2019/2020</c:v>
                </c:pt>
              </c:strCache>
            </c:strRef>
          </c:tx>
          <c:spPr>
            <a:solidFill>
              <a:schemeClr val="accent4"/>
            </a:solidFill>
            <a:ln>
              <a:noFill/>
            </a:ln>
            <a:effectLst/>
          </c:spPr>
          <c:invertIfNegative val="0"/>
          <c:cat>
            <c:strRef>
              <c:f>'Tab. 3.6, Graf. 3.28-3.29'!$A$15:$A$18</c:f>
              <c:strCache>
                <c:ptCount val="4"/>
                <c:pt idx="0">
                  <c:v>Chieti e Pescara - Università degli studi Gabriele D'Annunzio</c:v>
                </c:pt>
                <c:pt idx="1">
                  <c:v>L'Aquila - Università degli studi</c:v>
                </c:pt>
                <c:pt idx="2">
                  <c:v>Teramo - Università degli studi</c:v>
                </c:pt>
                <c:pt idx="3">
                  <c:v>Torrevecchia Teatina (CH) - Università telematica "Leonardo da Vinci"</c:v>
                </c:pt>
              </c:strCache>
            </c:strRef>
          </c:cat>
          <c:val>
            <c:numRef>
              <c:f>'Tab. 3.6, Graf. 3.28-3.29'!$E$15:$E$18</c:f>
              <c:numCache>
                <c:formatCode>#,##0</c:formatCode>
                <c:ptCount val="4"/>
                <c:pt idx="0">
                  <c:v>22874</c:v>
                </c:pt>
                <c:pt idx="1">
                  <c:v>15732</c:v>
                </c:pt>
                <c:pt idx="2">
                  <c:v>5495</c:v>
                </c:pt>
                <c:pt idx="3">
                  <c:v>59</c:v>
                </c:pt>
              </c:numCache>
            </c:numRef>
          </c:val>
          <c:extLst>
            <c:ext xmlns:c16="http://schemas.microsoft.com/office/drawing/2014/chart" uri="{C3380CC4-5D6E-409C-BE32-E72D297353CC}">
              <c16:uniqueId val="{00000003-0149-44F6-8404-61CE7065ABD0}"/>
            </c:ext>
          </c:extLst>
        </c:ser>
        <c:ser>
          <c:idx val="4"/>
          <c:order val="4"/>
          <c:tx>
            <c:strRef>
              <c:f>'Tab. 3.6, Graf. 3.28-3.29'!$F$14</c:f>
              <c:strCache>
                <c:ptCount val="1"/>
                <c:pt idx="0">
                  <c:v>2020/2021</c:v>
                </c:pt>
              </c:strCache>
            </c:strRef>
          </c:tx>
          <c:invertIfNegative val="0"/>
          <c:cat>
            <c:strRef>
              <c:f>'Tab. 3.6, Graf. 3.28-3.29'!$A$15:$A$18</c:f>
              <c:strCache>
                <c:ptCount val="4"/>
                <c:pt idx="0">
                  <c:v>Chieti e Pescara - Università degli studi Gabriele D'Annunzio</c:v>
                </c:pt>
                <c:pt idx="1">
                  <c:v>L'Aquila - Università degli studi</c:v>
                </c:pt>
                <c:pt idx="2">
                  <c:v>Teramo - Università degli studi</c:v>
                </c:pt>
                <c:pt idx="3">
                  <c:v>Torrevecchia Teatina (CH) - Università telematica "Leonardo da Vinci"</c:v>
                </c:pt>
              </c:strCache>
            </c:strRef>
          </c:cat>
          <c:val>
            <c:numRef>
              <c:f>'Tab. 3.6, Graf. 3.28-3.29'!$F$15:$F$18</c:f>
              <c:numCache>
                <c:formatCode>#,##0</c:formatCode>
                <c:ptCount val="4"/>
                <c:pt idx="0">
                  <c:v>22614</c:v>
                </c:pt>
                <c:pt idx="1">
                  <c:v>15913</c:v>
                </c:pt>
                <c:pt idx="2">
                  <c:v>5539</c:v>
                </c:pt>
                <c:pt idx="3">
                  <c:v>45</c:v>
                </c:pt>
              </c:numCache>
            </c:numRef>
          </c:val>
          <c:extLst>
            <c:ext xmlns:c16="http://schemas.microsoft.com/office/drawing/2014/chart" uri="{C3380CC4-5D6E-409C-BE32-E72D297353CC}">
              <c16:uniqueId val="{00000004-0149-44F6-8404-61CE7065ABD0}"/>
            </c:ext>
          </c:extLst>
        </c:ser>
        <c:ser>
          <c:idx val="5"/>
          <c:order val="5"/>
          <c:tx>
            <c:strRef>
              <c:f>'Tab. 3.6, Graf. 3.28-3.29'!$G$14</c:f>
              <c:strCache>
                <c:ptCount val="1"/>
                <c:pt idx="0">
                  <c:v>2021/2022</c:v>
                </c:pt>
              </c:strCache>
            </c:strRef>
          </c:tx>
          <c:invertIfNegative val="0"/>
          <c:cat>
            <c:strRef>
              <c:f>'Tab. 3.6, Graf. 3.28-3.29'!$A$15:$A$18</c:f>
              <c:strCache>
                <c:ptCount val="4"/>
                <c:pt idx="0">
                  <c:v>Chieti e Pescara - Università degli studi Gabriele D'Annunzio</c:v>
                </c:pt>
                <c:pt idx="1">
                  <c:v>L'Aquila - Università degli studi</c:v>
                </c:pt>
                <c:pt idx="2">
                  <c:v>Teramo - Università degli studi</c:v>
                </c:pt>
                <c:pt idx="3">
                  <c:v>Torrevecchia Teatina (CH) - Università telematica "Leonardo da Vinci"</c:v>
                </c:pt>
              </c:strCache>
            </c:strRef>
          </c:cat>
          <c:val>
            <c:numRef>
              <c:f>'Tab. 3.6, Graf. 3.28-3.29'!$G$15:$G$18</c:f>
              <c:numCache>
                <c:formatCode>#,##0</c:formatCode>
                <c:ptCount val="4"/>
                <c:pt idx="0">
                  <c:v>21694</c:v>
                </c:pt>
                <c:pt idx="1">
                  <c:v>16160</c:v>
                </c:pt>
                <c:pt idx="2">
                  <c:v>5057</c:v>
                </c:pt>
                <c:pt idx="3">
                  <c:v>68</c:v>
                </c:pt>
              </c:numCache>
            </c:numRef>
          </c:val>
          <c:extLst>
            <c:ext xmlns:c16="http://schemas.microsoft.com/office/drawing/2014/chart" uri="{C3380CC4-5D6E-409C-BE32-E72D297353CC}">
              <c16:uniqueId val="{00000005-0149-44F6-8404-61CE7065ABD0}"/>
            </c:ext>
          </c:extLst>
        </c:ser>
        <c:dLbls>
          <c:showLegendKey val="0"/>
          <c:showVal val="0"/>
          <c:showCatName val="0"/>
          <c:showSerName val="0"/>
          <c:showPercent val="0"/>
          <c:showBubbleSize val="0"/>
        </c:dLbls>
        <c:gapWidth val="219"/>
        <c:overlap val="-27"/>
        <c:axId val="41173376"/>
        <c:axId val="41174912"/>
      </c:barChart>
      <c:catAx>
        <c:axId val="411733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41174912"/>
        <c:crosses val="autoZero"/>
        <c:auto val="1"/>
        <c:lblAlgn val="ctr"/>
        <c:lblOffset val="100"/>
        <c:noMultiLvlLbl val="0"/>
      </c:catAx>
      <c:valAx>
        <c:axId val="4117491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41173376"/>
        <c:crosses val="autoZero"/>
        <c:crossBetween val="between"/>
      </c:valAx>
      <c:spPr>
        <a:noFill/>
        <a:ln>
          <a:noFill/>
        </a:ln>
        <a:effectLst/>
      </c:spPr>
    </c:plotArea>
    <c:legend>
      <c:legendPos val="b"/>
      <c:layout>
        <c:manualLayout>
          <c:xMode val="edge"/>
          <c:yMode val="edge"/>
          <c:x val="0.16891241830065359"/>
          <c:y val="0.90278703703703689"/>
          <c:w val="0.66217516339869276"/>
          <c:h val="6.8990740740740727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legend>
    <c:plotVisOnly val="1"/>
    <c:dispBlanksAs val="gap"/>
    <c:showDLblsOverMax val="0"/>
  </c:chart>
  <c:spPr>
    <a:gradFill>
      <a:gsLst>
        <a:gs pos="0">
          <a:schemeClr val="accent1">
            <a:lumMod val="5000"/>
            <a:lumOff val="95000"/>
          </a:schemeClr>
        </a:gs>
        <a:gs pos="100000">
          <a:srgbClr val="92D050"/>
        </a:gs>
      </a:gsLst>
      <a:lin ang="5400000" scaled="1"/>
    </a:gra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0"/>
          <c:tx>
            <c:strRef>
              <c:f>'Tab. 3.6, Graf. 3.28-3.29'!$B$22</c:f>
              <c:strCache>
                <c:ptCount val="1"/>
                <c:pt idx="0">
                  <c:v>2016/2017</c:v>
                </c:pt>
              </c:strCache>
            </c:strRef>
          </c:tx>
          <c:invertIfNegative val="0"/>
          <c:cat>
            <c:strRef>
              <c:f>'Tab. 3.6, Graf. 3.28-3.29'!$A$23:$A$26</c:f>
              <c:strCache>
                <c:ptCount val="4"/>
                <c:pt idx="0">
                  <c:v>Chieti e Pescara - Università degli studi Gabriele D'Annunzio</c:v>
                </c:pt>
                <c:pt idx="1">
                  <c:v>L'Aquila - Università degli studi</c:v>
                </c:pt>
                <c:pt idx="2">
                  <c:v>Teramo - Università degli studi</c:v>
                </c:pt>
                <c:pt idx="3">
                  <c:v>Torrevecchia Teatina (CH) - Università telematica "Leonardo da Vinci"</c:v>
                </c:pt>
              </c:strCache>
            </c:strRef>
          </c:cat>
          <c:val>
            <c:numRef>
              <c:f>'Tab. 3.6, Graf. 3.28-3.29'!$B$23:$B$26</c:f>
              <c:numCache>
                <c:formatCode>#,##0</c:formatCode>
                <c:ptCount val="4"/>
                <c:pt idx="0">
                  <c:v>4158</c:v>
                </c:pt>
                <c:pt idx="1">
                  <c:v>1903</c:v>
                </c:pt>
                <c:pt idx="2">
                  <c:v>1027</c:v>
                </c:pt>
                <c:pt idx="3">
                  <c:v>5</c:v>
                </c:pt>
              </c:numCache>
            </c:numRef>
          </c:val>
          <c:extLst>
            <c:ext xmlns:c16="http://schemas.microsoft.com/office/drawing/2014/chart" uri="{C3380CC4-5D6E-409C-BE32-E72D297353CC}">
              <c16:uniqueId val="{00000000-6DA4-4FB3-A563-FAB675C91F2B}"/>
            </c:ext>
          </c:extLst>
        </c:ser>
        <c:ser>
          <c:idx val="2"/>
          <c:order val="1"/>
          <c:tx>
            <c:strRef>
              <c:f>'Tab. 3.6, Graf. 3.28-3.29'!$C$22</c:f>
              <c:strCache>
                <c:ptCount val="1"/>
                <c:pt idx="0">
                  <c:v>2017/2018</c:v>
                </c:pt>
              </c:strCache>
            </c:strRef>
          </c:tx>
          <c:invertIfNegative val="0"/>
          <c:cat>
            <c:strRef>
              <c:f>'Tab. 3.6, Graf. 3.28-3.29'!$A$23:$A$26</c:f>
              <c:strCache>
                <c:ptCount val="4"/>
                <c:pt idx="0">
                  <c:v>Chieti e Pescara - Università degli studi Gabriele D'Annunzio</c:v>
                </c:pt>
                <c:pt idx="1">
                  <c:v>L'Aquila - Università degli studi</c:v>
                </c:pt>
                <c:pt idx="2">
                  <c:v>Teramo - Università degli studi</c:v>
                </c:pt>
                <c:pt idx="3">
                  <c:v>Torrevecchia Teatina (CH) - Università telematica "Leonardo da Vinci"</c:v>
                </c:pt>
              </c:strCache>
            </c:strRef>
          </c:cat>
          <c:val>
            <c:numRef>
              <c:f>'Tab. 3.6, Graf. 3.28-3.29'!$C$23:$C$26</c:f>
              <c:numCache>
                <c:formatCode>#,##0</c:formatCode>
                <c:ptCount val="4"/>
                <c:pt idx="0">
                  <c:v>3913</c:v>
                </c:pt>
                <c:pt idx="1">
                  <c:v>1843</c:v>
                </c:pt>
                <c:pt idx="2">
                  <c:v>929</c:v>
                </c:pt>
                <c:pt idx="3">
                  <c:v>2</c:v>
                </c:pt>
              </c:numCache>
            </c:numRef>
          </c:val>
          <c:extLst>
            <c:ext xmlns:c16="http://schemas.microsoft.com/office/drawing/2014/chart" uri="{C3380CC4-5D6E-409C-BE32-E72D297353CC}">
              <c16:uniqueId val="{00000001-6DA4-4FB3-A563-FAB675C91F2B}"/>
            </c:ext>
          </c:extLst>
        </c:ser>
        <c:ser>
          <c:idx val="3"/>
          <c:order val="2"/>
          <c:tx>
            <c:strRef>
              <c:f>'Tab. 3.6, Graf. 3.28-3.29'!$D$22</c:f>
              <c:strCache>
                <c:ptCount val="1"/>
                <c:pt idx="0">
                  <c:v>2018/2019</c:v>
                </c:pt>
              </c:strCache>
            </c:strRef>
          </c:tx>
          <c:invertIfNegative val="0"/>
          <c:cat>
            <c:strRef>
              <c:f>'Tab. 3.6, Graf. 3.28-3.29'!$A$23:$A$26</c:f>
              <c:strCache>
                <c:ptCount val="4"/>
                <c:pt idx="0">
                  <c:v>Chieti e Pescara - Università degli studi Gabriele D'Annunzio</c:v>
                </c:pt>
                <c:pt idx="1">
                  <c:v>L'Aquila - Università degli studi</c:v>
                </c:pt>
                <c:pt idx="2">
                  <c:v>Teramo - Università degli studi</c:v>
                </c:pt>
                <c:pt idx="3">
                  <c:v>Torrevecchia Teatina (CH) - Università telematica "Leonardo da Vinci"</c:v>
                </c:pt>
              </c:strCache>
            </c:strRef>
          </c:cat>
          <c:val>
            <c:numRef>
              <c:f>'Tab. 3.6, Graf. 3.28-3.29'!$D$23:$D$26</c:f>
              <c:numCache>
                <c:formatCode>#,##0</c:formatCode>
                <c:ptCount val="4"/>
                <c:pt idx="0">
                  <c:v>3722</c:v>
                </c:pt>
                <c:pt idx="1">
                  <c:v>1871</c:v>
                </c:pt>
                <c:pt idx="2">
                  <c:v>927</c:v>
                </c:pt>
                <c:pt idx="3">
                  <c:v>2</c:v>
                </c:pt>
              </c:numCache>
            </c:numRef>
          </c:val>
          <c:extLst>
            <c:ext xmlns:c16="http://schemas.microsoft.com/office/drawing/2014/chart" uri="{C3380CC4-5D6E-409C-BE32-E72D297353CC}">
              <c16:uniqueId val="{00000002-6DA4-4FB3-A563-FAB675C91F2B}"/>
            </c:ext>
          </c:extLst>
        </c:ser>
        <c:ser>
          <c:idx val="4"/>
          <c:order val="3"/>
          <c:tx>
            <c:strRef>
              <c:f>'Tab. 3.6, Graf. 3.28-3.29'!$E$22</c:f>
              <c:strCache>
                <c:ptCount val="1"/>
                <c:pt idx="0">
                  <c:v>2019/2020</c:v>
                </c:pt>
              </c:strCache>
            </c:strRef>
          </c:tx>
          <c:invertIfNegative val="0"/>
          <c:cat>
            <c:strRef>
              <c:f>'Tab. 3.6, Graf. 3.28-3.29'!$A$23:$A$26</c:f>
              <c:strCache>
                <c:ptCount val="4"/>
                <c:pt idx="0">
                  <c:v>Chieti e Pescara - Università degli studi Gabriele D'Annunzio</c:v>
                </c:pt>
                <c:pt idx="1">
                  <c:v>L'Aquila - Università degli studi</c:v>
                </c:pt>
                <c:pt idx="2">
                  <c:v>Teramo - Università degli studi</c:v>
                </c:pt>
                <c:pt idx="3">
                  <c:v>Torrevecchia Teatina (CH) - Università telematica "Leonardo da Vinci"</c:v>
                </c:pt>
              </c:strCache>
            </c:strRef>
          </c:cat>
          <c:val>
            <c:numRef>
              <c:f>'Tab. 3.6, Graf. 3.28-3.29'!$E$23:$E$26</c:f>
              <c:numCache>
                <c:formatCode>#,##0</c:formatCode>
                <c:ptCount val="4"/>
                <c:pt idx="0">
                  <c:v>3867</c:v>
                </c:pt>
                <c:pt idx="1">
                  <c:v>2034</c:v>
                </c:pt>
                <c:pt idx="2">
                  <c:v>948</c:v>
                </c:pt>
                <c:pt idx="3">
                  <c:v>0</c:v>
                </c:pt>
              </c:numCache>
            </c:numRef>
          </c:val>
          <c:extLst>
            <c:ext xmlns:c16="http://schemas.microsoft.com/office/drawing/2014/chart" uri="{C3380CC4-5D6E-409C-BE32-E72D297353CC}">
              <c16:uniqueId val="{00000003-6DA4-4FB3-A563-FAB675C91F2B}"/>
            </c:ext>
          </c:extLst>
        </c:ser>
        <c:ser>
          <c:idx val="5"/>
          <c:order val="4"/>
          <c:tx>
            <c:strRef>
              <c:f>'Tab. 3.6, Graf. 3.28-3.29'!$F$22</c:f>
              <c:strCache>
                <c:ptCount val="1"/>
                <c:pt idx="0">
                  <c:v>2020/2021</c:v>
                </c:pt>
              </c:strCache>
            </c:strRef>
          </c:tx>
          <c:invertIfNegative val="0"/>
          <c:cat>
            <c:strRef>
              <c:f>'Tab. 3.6, Graf. 3.28-3.29'!$A$23:$A$26</c:f>
              <c:strCache>
                <c:ptCount val="4"/>
                <c:pt idx="0">
                  <c:v>Chieti e Pescara - Università degli studi Gabriele D'Annunzio</c:v>
                </c:pt>
                <c:pt idx="1">
                  <c:v>L'Aquila - Università degli studi</c:v>
                </c:pt>
                <c:pt idx="2">
                  <c:v>Teramo - Università degli studi</c:v>
                </c:pt>
                <c:pt idx="3">
                  <c:v>Torrevecchia Teatina (CH) - Università telematica "Leonardo da Vinci"</c:v>
                </c:pt>
              </c:strCache>
            </c:strRef>
          </c:cat>
          <c:val>
            <c:numRef>
              <c:f>'Tab. 3.6, Graf. 3.28-3.29'!$F$23:$F$26</c:f>
              <c:numCache>
                <c:formatCode>#,##0</c:formatCode>
                <c:ptCount val="4"/>
                <c:pt idx="0">
                  <c:v>3881</c:v>
                </c:pt>
                <c:pt idx="1">
                  <c:v>2258</c:v>
                </c:pt>
                <c:pt idx="2">
                  <c:v>953</c:v>
                </c:pt>
                <c:pt idx="3">
                  <c:v>5</c:v>
                </c:pt>
              </c:numCache>
            </c:numRef>
          </c:val>
          <c:extLst>
            <c:ext xmlns:c16="http://schemas.microsoft.com/office/drawing/2014/chart" uri="{C3380CC4-5D6E-409C-BE32-E72D297353CC}">
              <c16:uniqueId val="{00000004-6DA4-4FB3-A563-FAB675C91F2B}"/>
            </c:ext>
          </c:extLst>
        </c:ser>
        <c:ser>
          <c:idx val="0"/>
          <c:order val="5"/>
          <c:tx>
            <c:strRef>
              <c:f>'Tab. 3.6, Graf. 3.28-3.29'!$G$22</c:f>
              <c:strCache>
                <c:ptCount val="1"/>
                <c:pt idx="0">
                  <c:v>2021/2022</c:v>
                </c:pt>
              </c:strCache>
            </c:strRef>
          </c:tx>
          <c:invertIfNegative val="0"/>
          <c:cat>
            <c:strRef>
              <c:f>'Tab. 3.6, Graf. 3.28-3.29'!$A$23:$A$26</c:f>
              <c:strCache>
                <c:ptCount val="4"/>
                <c:pt idx="0">
                  <c:v>Chieti e Pescara - Università degli studi Gabriele D'Annunzio</c:v>
                </c:pt>
                <c:pt idx="1">
                  <c:v>L'Aquila - Università degli studi</c:v>
                </c:pt>
                <c:pt idx="2">
                  <c:v>Teramo - Università degli studi</c:v>
                </c:pt>
                <c:pt idx="3">
                  <c:v>Torrevecchia Teatina (CH) - Università telematica "Leonardo da Vinci"</c:v>
                </c:pt>
              </c:strCache>
            </c:strRef>
          </c:cat>
          <c:val>
            <c:numRef>
              <c:f>'Tab. 3.6, Graf. 3.28-3.29'!$G$23:$G$26</c:f>
              <c:numCache>
                <c:formatCode>#,##0</c:formatCode>
                <c:ptCount val="4"/>
                <c:pt idx="0">
                  <c:v>3651</c:v>
                </c:pt>
                <c:pt idx="1">
                  <c:v>2117</c:v>
                </c:pt>
                <c:pt idx="2">
                  <c:v>894</c:v>
                </c:pt>
                <c:pt idx="3">
                  <c:v>15</c:v>
                </c:pt>
              </c:numCache>
            </c:numRef>
          </c:val>
          <c:extLst>
            <c:ext xmlns:c16="http://schemas.microsoft.com/office/drawing/2014/chart" uri="{C3380CC4-5D6E-409C-BE32-E72D297353CC}">
              <c16:uniqueId val="{00000005-6DA4-4FB3-A563-FAB675C91F2B}"/>
            </c:ext>
          </c:extLst>
        </c:ser>
        <c:dLbls>
          <c:showLegendKey val="0"/>
          <c:showVal val="0"/>
          <c:showCatName val="0"/>
          <c:showSerName val="0"/>
          <c:showPercent val="0"/>
          <c:showBubbleSize val="0"/>
        </c:dLbls>
        <c:gapWidth val="219"/>
        <c:overlap val="-27"/>
        <c:axId val="42329984"/>
        <c:axId val="42331520"/>
      </c:barChart>
      <c:catAx>
        <c:axId val="42329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42331520"/>
        <c:crosses val="autoZero"/>
        <c:auto val="1"/>
        <c:lblAlgn val="ctr"/>
        <c:lblOffset val="100"/>
        <c:noMultiLvlLbl val="0"/>
      </c:catAx>
      <c:valAx>
        <c:axId val="42331520"/>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4232998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legend>
    <c:plotVisOnly val="1"/>
    <c:dispBlanksAs val="gap"/>
    <c:showDLblsOverMax val="0"/>
  </c:chart>
  <c:spPr>
    <a:gradFill>
      <a:gsLst>
        <a:gs pos="0">
          <a:schemeClr val="accent1">
            <a:lumMod val="5000"/>
            <a:lumOff val="95000"/>
          </a:schemeClr>
        </a:gs>
        <a:gs pos="100000">
          <a:srgbClr val="92D050"/>
        </a:gs>
      </a:gsLst>
      <a:lin ang="5400000" scaled="1"/>
    </a:gra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8600679235753"/>
          <c:y val="3.0669791284374175E-2"/>
          <c:w val="0.82002285984162093"/>
          <c:h val="0.76921882249131224"/>
        </c:manualLayout>
      </c:layout>
      <c:lineChart>
        <c:grouping val="standard"/>
        <c:varyColors val="0"/>
        <c:ser>
          <c:idx val="0"/>
          <c:order val="0"/>
          <c:tx>
            <c:strRef>
              <c:f>' Graf. da 3.2 a 3.7'!$B$9</c:f>
              <c:strCache>
                <c:ptCount val="1"/>
                <c:pt idx="0">
                  <c:v>Maschi</c:v>
                </c:pt>
              </c:strCache>
            </c:strRef>
          </c:tx>
          <c:spPr>
            <a:ln w="28575" cap="rnd">
              <a:solidFill>
                <a:schemeClr val="accent1"/>
              </a:solidFill>
              <a:round/>
            </a:ln>
            <a:effectLst/>
          </c:spPr>
          <c:marker>
            <c:symbol val="none"/>
          </c:marker>
          <c:dLbls>
            <c:dLbl>
              <c:idx val="6"/>
              <c:layout>
                <c:manualLayout>
                  <c:x val="-1.2820261437908496E-3"/>
                  <c:y val="4.046666666666656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725-4429-A2FE-29769DCE7B57}"/>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it-IT"/>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 Graf. da 3.2 a 3.7'!$D$5:$J$5</c:f>
              <c:strCache>
                <c:ptCount val="7"/>
                <c:pt idx="0">
                  <c:v>2016</c:v>
                </c:pt>
                <c:pt idx="1">
                  <c:v>2017</c:v>
                </c:pt>
                <c:pt idx="2">
                  <c:v>2018</c:v>
                </c:pt>
                <c:pt idx="3">
                  <c:v>2019</c:v>
                </c:pt>
                <c:pt idx="4">
                  <c:v>2020</c:v>
                </c:pt>
                <c:pt idx="5">
                  <c:v>2021</c:v>
                </c:pt>
                <c:pt idx="6">
                  <c:v>2022*</c:v>
                </c:pt>
              </c:strCache>
            </c:strRef>
          </c:cat>
          <c:val>
            <c:numRef>
              <c:f>' Graf. da 3.2 a 3.7'!$D$9:$J$9</c:f>
              <c:numCache>
                <c:formatCode>#,##0</c:formatCode>
                <c:ptCount val="7"/>
                <c:pt idx="0">
                  <c:v>150453</c:v>
                </c:pt>
                <c:pt idx="1">
                  <c:v>150243</c:v>
                </c:pt>
                <c:pt idx="2">
                  <c:v>149492</c:v>
                </c:pt>
                <c:pt idx="3">
                  <c:v>149439</c:v>
                </c:pt>
                <c:pt idx="4">
                  <c:v>148705</c:v>
                </c:pt>
                <c:pt idx="5">
                  <c:v>147348</c:v>
                </c:pt>
                <c:pt idx="6">
                  <c:v>146446</c:v>
                </c:pt>
              </c:numCache>
            </c:numRef>
          </c:val>
          <c:smooth val="0"/>
          <c:extLst>
            <c:ext xmlns:c16="http://schemas.microsoft.com/office/drawing/2014/chart" uri="{C3380CC4-5D6E-409C-BE32-E72D297353CC}">
              <c16:uniqueId val="{00000001-5725-4429-A2FE-29769DCE7B57}"/>
            </c:ext>
          </c:extLst>
        </c:ser>
        <c:ser>
          <c:idx val="1"/>
          <c:order val="1"/>
          <c:tx>
            <c:strRef>
              <c:f>' Graf. da 3.2 a 3.7'!$B$10</c:f>
              <c:strCache>
                <c:ptCount val="1"/>
                <c:pt idx="0">
                  <c:v>Femmine</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it-IT"/>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 Graf. da 3.2 a 3.7'!$D$5:$J$5</c:f>
              <c:strCache>
                <c:ptCount val="7"/>
                <c:pt idx="0">
                  <c:v>2016</c:v>
                </c:pt>
                <c:pt idx="1">
                  <c:v>2017</c:v>
                </c:pt>
                <c:pt idx="2">
                  <c:v>2018</c:v>
                </c:pt>
                <c:pt idx="3">
                  <c:v>2019</c:v>
                </c:pt>
                <c:pt idx="4">
                  <c:v>2020</c:v>
                </c:pt>
                <c:pt idx="5">
                  <c:v>2021</c:v>
                </c:pt>
                <c:pt idx="6">
                  <c:v>2022*</c:v>
                </c:pt>
              </c:strCache>
            </c:strRef>
          </c:cat>
          <c:val>
            <c:numRef>
              <c:f>' Graf. da 3.2 a 3.7'!$D$10:$J$10</c:f>
              <c:numCache>
                <c:formatCode>#,##0</c:formatCode>
                <c:ptCount val="7"/>
                <c:pt idx="0">
                  <c:v>157873</c:v>
                </c:pt>
                <c:pt idx="1">
                  <c:v>157444</c:v>
                </c:pt>
                <c:pt idx="2">
                  <c:v>156402</c:v>
                </c:pt>
                <c:pt idx="3">
                  <c:v>155852</c:v>
                </c:pt>
                <c:pt idx="4">
                  <c:v>155195</c:v>
                </c:pt>
                <c:pt idx="5">
                  <c:v>153756</c:v>
                </c:pt>
                <c:pt idx="6">
                  <c:v>152956</c:v>
                </c:pt>
              </c:numCache>
            </c:numRef>
          </c:val>
          <c:smooth val="0"/>
          <c:extLst>
            <c:ext xmlns:c16="http://schemas.microsoft.com/office/drawing/2014/chart" uri="{C3380CC4-5D6E-409C-BE32-E72D297353CC}">
              <c16:uniqueId val="{00000002-5725-4429-A2FE-29769DCE7B57}"/>
            </c:ext>
          </c:extLst>
        </c:ser>
        <c:dLbls>
          <c:showLegendKey val="0"/>
          <c:showVal val="0"/>
          <c:showCatName val="0"/>
          <c:showSerName val="0"/>
          <c:showPercent val="0"/>
          <c:showBubbleSize val="0"/>
        </c:dLbls>
        <c:smooth val="0"/>
        <c:axId val="58706176"/>
        <c:axId val="58716160"/>
      </c:lineChart>
      <c:catAx>
        <c:axId val="58706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58716160"/>
        <c:crosses val="autoZero"/>
        <c:auto val="1"/>
        <c:lblAlgn val="ctr"/>
        <c:lblOffset val="100"/>
        <c:noMultiLvlLbl val="0"/>
      </c:catAx>
      <c:valAx>
        <c:axId val="58716160"/>
        <c:scaling>
          <c:orientation val="minMax"/>
          <c:max val="160000"/>
          <c:min val="146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58706176"/>
        <c:crosses val="autoZero"/>
        <c:crossBetween val="between"/>
      </c:valAx>
      <c:spPr>
        <a:noFill/>
        <a:ln>
          <a:noFill/>
        </a:ln>
        <a:effectLst/>
      </c:spPr>
    </c:plotArea>
    <c:legend>
      <c:legendPos val="b"/>
      <c:layout>
        <c:manualLayout>
          <c:xMode val="edge"/>
          <c:yMode val="edge"/>
          <c:x val="0.2300748366013072"/>
          <c:y val="0.89983571428571429"/>
          <c:w val="0.50832503678092678"/>
          <c:h val="9.2389664058691062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legend>
    <c:plotVisOnly val="1"/>
    <c:dispBlanksAs val="gap"/>
    <c:showDLblsOverMax val="0"/>
  </c:chart>
  <c:spPr>
    <a:gradFill>
      <a:gsLst>
        <a:gs pos="0">
          <a:srgbClr val="E6B9B8"/>
        </a:gs>
        <a:gs pos="100000">
          <a:schemeClr val="bg1"/>
        </a:gs>
      </a:gsLst>
      <a:lin ang="5400000" scaled="0"/>
    </a:gra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8600679235753"/>
          <c:y val="3.0669791284374175E-2"/>
          <c:w val="0.82002285984162093"/>
          <c:h val="0.76921882249131224"/>
        </c:manualLayout>
      </c:layout>
      <c:lineChart>
        <c:grouping val="standard"/>
        <c:varyColors val="0"/>
        <c:ser>
          <c:idx val="0"/>
          <c:order val="0"/>
          <c:tx>
            <c:strRef>
              <c:f>' Graf. da 3.2 a 3.7'!$B$12</c:f>
              <c:strCache>
                <c:ptCount val="1"/>
                <c:pt idx="0">
                  <c:v>Maschi</c:v>
                </c:pt>
              </c:strCache>
            </c:strRef>
          </c:tx>
          <c:spPr>
            <a:ln w="28575" cap="rnd">
              <a:solidFill>
                <a:schemeClr val="accent1"/>
              </a:solidFill>
              <a:round/>
            </a:ln>
            <a:effectLst/>
          </c:spPr>
          <c:marker>
            <c:symbol val="none"/>
          </c:marker>
          <c:dLbls>
            <c:dLbl>
              <c:idx val="0"/>
              <c:layout>
                <c:manualLayout>
                  <c:x val="-8.6014125980738848E-2"/>
                  <c:y val="-4.77277777777777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6DA-473A-A97C-C08D5EE944E8}"/>
                </c:ext>
              </c:extLst>
            </c:dLbl>
            <c:dLbl>
              <c:idx val="1"/>
              <c:layout>
                <c:manualLayout>
                  <c:x val="-9.0174414357515525E-2"/>
                  <c:y val="-4.18481481481481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6DA-473A-A97C-C08D5EE944E8}"/>
                </c:ext>
              </c:extLst>
            </c:dLbl>
            <c:dLbl>
              <c:idx val="2"/>
              <c:layout>
                <c:manualLayout>
                  <c:x val="-9.0174414357515525E-2"/>
                  <c:y val="-3.00888888888888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6DA-473A-A97C-C08D5EE944E8}"/>
                </c:ext>
              </c:extLst>
            </c:dLbl>
            <c:dLbl>
              <c:idx val="3"/>
              <c:layout>
                <c:manualLayout>
                  <c:x val="-9.0174509803921568E-2"/>
                  <c:y val="2.28277777777777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6DA-473A-A97C-C08D5EE944E8}"/>
                </c:ext>
              </c:extLst>
            </c:dLbl>
            <c:dLbl>
              <c:idx val="4"/>
              <c:layout>
                <c:manualLayout>
                  <c:x val="-9.0174414357515525E-2"/>
                  <c:y val="5.22259259259259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6DA-473A-A97C-C08D5EE944E8}"/>
                </c:ext>
              </c:extLst>
            </c:dLbl>
            <c:dLbl>
              <c:idx val="5"/>
              <c:layout>
                <c:manualLayout>
                  <c:x val="-9.0174414357515525E-2"/>
                  <c:y val="5.2225925925925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6DA-473A-A97C-C08D5EE944E8}"/>
                </c:ext>
              </c:extLst>
            </c:dLbl>
            <c:dLbl>
              <c:idx val="6"/>
              <c:layout>
                <c:manualLayout>
                  <c:x val="-1.3571384815864654E-2"/>
                  <c:y val="5.81055555555555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6DA-473A-A97C-C08D5EE944E8}"/>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it-IT"/>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 Graf. da 3.2 a 3.7'!$D$5:$J$5</c:f>
              <c:strCache>
                <c:ptCount val="7"/>
                <c:pt idx="0">
                  <c:v>2016</c:v>
                </c:pt>
                <c:pt idx="1">
                  <c:v>2017</c:v>
                </c:pt>
                <c:pt idx="2">
                  <c:v>2018</c:v>
                </c:pt>
                <c:pt idx="3">
                  <c:v>2019</c:v>
                </c:pt>
                <c:pt idx="4">
                  <c:v>2020</c:v>
                </c:pt>
                <c:pt idx="5">
                  <c:v>2021</c:v>
                </c:pt>
                <c:pt idx="6">
                  <c:v>2022*</c:v>
                </c:pt>
              </c:strCache>
            </c:strRef>
          </c:cat>
          <c:val>
            <c:numRef>
              <c:f>' Graf. da 3.2 a 3.7'!$D$12:$J$12</c:f>
              <c:numCache>
                <c:formatCode>#,##0</c:formatCode>
                <c:ptCount val="7"/>
                <c:pt idx="0">
                  <c:v>154194</c:v>
                </c:pt>
                <c:pt idx="1">
                  <c:v>153854</c:v>
                </c:pt>
                <c:pt idx="2">
                  <c:v>153091</c:v>
                </c:pt>
                <c:pt idx="3">
                  <c:v>153039</c:v>
                </c:pt>
                <c:pt idx="4">
                  <c:v>152614</c:v>
                </c:pt>
                <c:pt idx="5">
                  <c:v>151451</c:v>
                </c:pt>
                <c:pt idx="6">
                  <c:v>151340</c:v>
                </c:pt>
              </c:numCache>
            </c:numRef>
          </c:val>
          <c:smooth val="0"/>
          <c:extLst>
            <c:ext xmlns:c16="http://schemas.microsoft.com/office/drawing/2014/chart" uri="{C3380CC4-5D6E-409C-BE32-E72D297353CC}">
              <c16:uniqueId val="{00000007-56DA-473A-A97C-C08D5EE944E8}"/>
            </c:ext>
          </c:extLst>
        </c:ser>
        <c:ser>
          <c:idx val="1"/>
          <c:order val="1"/>
          <c:tx>
            <c:strRef>
              <c:f>' Graf. da 3.2 a 3.7'!$B$13</c:f>
              <c:strCache>
                <c:ptCount val="1"/>
                <c:pt idx="0">
                  <c:v>Femmine</c:v>
                </c:pt>
              </c:strCache>
            </c:strRef>
          </c:tx>
          <c:spPr>
            <a:ln w="28575" cap="rnd">
              <a:solidFill>
                <a:schemeClr val="accent2"/>
              </a:solidFill>
              <a:round/>
            </a:ln>
            <a:effectLst/>
          </c:spPr>
          <c:marker>
            <c:symbol val="none"/>
          </c:marker>
          <c:dLbls>
            <c:dLbl>
              <c:idx val="1"/>
              <c:layout>
                <c:manualLayout>
                  <c:x val="-8.9958496732026147E-2"/>
                  <c:y val="-2.71629629629629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6DA-473A-A97C-C08D5EE944E8}"/>
                </c:ext>
              </c:extLst>
            </c:dLbl>
            <c:dLbl>
              <c:idx val="2"/>
              <c:layout>
                <c:manualLayout>
                  <c:x val="-8.9958496732026147E-2"/>
                  <c:y val="-1.10685185185185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6DA-473A-A97C-C08D5EE944E8}"/>
                </c:ext>
              </c:extLst>
            </c:dLbl>
            <c:dLbl>
              <c:idx val="3"/>
              <c:layout>
                <c:manualLayout>
                  <c:x val="-8.5808169934640521E-2"/>
                  <c:y val="4.18481481481481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6DA-473A-A97C-C08D5EE944E8}"/>
                </c:ext>
              </c:extLst>
            </c:dLbl>
            <c:dLbl>
              <c:idx val="4"/>
              <c:layout>
                <c:manualLayout>
                  <c:x val="-8.9958496732026216E-2"/>
                  <c:y val="6.5366666666666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6DA-473A-A97C-C08D5EE944E8}"/>
                </c:ext>
              </c:extLst>
            </c:dLbl>
            <c:dLbl>
              <c:idx val="5"/>
              <c:layout>
                <c:manualLayout>
                  <c:x val="-9.8259150326797384E-2"/>
                  <c:y val="7.71259259259259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6DA-473A-A97C-C08D5EE944E8}"/>
                </c:ext>
              </c:extLst>
            </c:dLbl>
            <c:dLbl>
              <c:idx val="6"/>
              <c:layout>
                <c:manualLayout>
                  <c:x val="-2.2033660130718953E-2"/>
                  <c:y val="8.30055555555555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6DA-473A-A97C-C08D5EE944E8}"/>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it-IT"/>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Graf. da 3.2 a 3.7'!$D$5:$J$5</c:f>
              <c:strCache>
                <c:ptCount val="7"/>
                <c:pt idx="0">
                  <c:v>2016</c:v>
                </c:pt>
                <c:pt idx="1">
                  <c:v>2017</c:v>
                </c:pt>
                <c:pt idx="2">
                  <c:v>2018</c:v>
                </c:pt>
                <c:pt idx="3">
                  <c:v>2019</c:v>
                </c:pt>
                <c:pt idx="4">
                  <c:v>2020</c:v>
                </c:pt>
                <c:pt idx="5">
                  <c:v>2021</c:v>
                </c:pt>
                <c:pt idx="6">
                  <c:v>2022*</c:v>
                </c:pt>
              </c:strCache>
            </c:strRef>
          </c:cat>
          <c:val>
            <c:numRef>
              <c:f>' Graf. da 3.2 a 3.7'!$D$13:$J$13</c:f>
              <c:numCache>
                <c:formatCode>#,##0</c:formatCode>
                <c:ptCount val="7"/>
                <c:pt idx="0">
                  <c:v>166516</c:v>
                </c:pt>
                <c:pt idx="1">
                  <c:v>166154</c:v>
                </c:pt>
                <c:pt idx="2">
                  <c:v>164943</c:v>
                </c:pt>
                <c:pt idx="3">
                  <c:v>164327</c:v>
                </c:pt>
                <c:pt idx="4">
                  <c:v>163749</c:v>
                </c:pt>
                <c:pt idx="5">
                  <c:v>162431</c:v>
                </c:pt>
                <c:pt idx="6">
                  <c:v>162006</c:v>
                </c:pt>
              </c:numCache>
            </c:numRef>
          </c:val>
          <c:smooth val="0"/>
          <c:extLst>
            <c:ext xmlns:c16="http://schemas.microsoft.com/office/drawing/2014/chart" uri="{C3380CC4-5D6E-409C-BE32-E72D297353CC}">
              <c16:uniqueId val="{0000000E-56DA-473A-A97C-C08D5EE944E8}"/>
            </c:ext>
          </c:extLst>
        </c:ser>
        <c:dLbls>
          <c:showLegendKey val="0"/>
          <c:showVal val="0"/>
          <c:showCatName val="0"/>
          <c:showSerName val="0"/>
          <c:showPercent val="0"/>
          <c:showBubbleSize val="0"/>
        </c:dLbls>
        <c:smooth val="0"/>
        <c:axId val="58706176"/>
        <c:axId val="58716160"/>
      </c:lineChart>
      <c:catAx>
        <c:axId val="58706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58716160"/>
        <c:crosses val="autoZero"/>
        <c:auto val="1"/>
        <c:lblAlgn val="ctr"/>
        <c:lblOffset val="100"/>
        <c:noMultiLvlLbl val="0"/>
      </c:catAx>
      <c:valAx>
        <c:axId val="58716160"/>
        <c:scaling>
          <c:orientation val="minMax"/>
          <c:max val="168000"/>
          <c:min val="15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58706176"/>
        <c:crosses val="autoZero"/>
        <c:crossBetween val="between"/>
      </c:valAx>
      <c:spPr>
        <a:noFill/>
        <a:ln>
          <a:noFill/>
        </a:ln>
        <a:effectLst/>
      </c:spPr>
    </c:plotArea>
    <c:legend>
      <c:legendPos val="b"/>
      <c:layout>
        <c:manualLayout>
          <c:xMode val="edge"/>
          <c:yMode val="edge"/>
          <c:x val="0.2300748366013072"/>
          <c:y val="0.89983571428571429"/>
          <c:w val="0.50832503678092678"/>
          <c:h val="9.2389664058691062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legend>
    <c:plotVisOnly val="1"/>
    <c:dispBlanksAs val="gap"/>
    <c:showDLblsOverMax val="0"/>
  </c:chart>
  <c:spPr>
    <a:gradFill>
      <a:gsLst>
        <a:gs pos="0">
          <a:srgbClr val="E6B9B8"/>
        </a:gs>
        <a:gs pos="100000">
          <a:schemeClr val="bg1"/>
        </a:gs>
      </a:gsLst>
      <a:lin ang="5400000" scaled="0"/>
    </a:gra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768600679235753"/>
          <c:y val="3.0669791284374175E-2"/>
          <c:w val="0.82002285984162093"/>
          <c:h val="0.76921882249131224"/>
        </c:manualLayout>
      </c:layout>
      <c:lineChart>
        <c:grouping val="standard"/>
        <c:varyColors val="0"/>
        <c:ser>
          <c:idx val="0"/>
          <c:order val="0"/>
          <c:tx>
            <c:strRef>
              <c:f>' Graf. da 3.2 a 3.7'!$B$15</c:f>
              <c:strCache>
                <c:ptCount val="1"/>
                <c:pt idx="0">
                  <c:v>Maschi</c:v>
                </c:pt>
              </c:strCache>
            </c:strRef>
          </c:tx>
          <c:spPr>
            <a:ln w="28575" cap="rnd">
              <a:solidFill>
                <a:schemeClr val="accent1"/>
              </a:solidFill>
              <a:round/>
            </a:ln>
            <a:effectLst/>
          </c:spPr>
          <c:marker>
            <c:symbol val="none"/>
          </c:marker>
          <c:dLbls>
            <c:dLbl>
              <c:idx val="0"/>
              <c:layout>
                <c:manualLayout>
                  <c:x val="-8.6014125980738848E-2"/>
                  <c:y val="-4.772777777777777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F92-445E-BED4-7EB12AE7A090}"/>
                </c:ext>
              </c:extLst>
            </c:dLbl>
            <c:dLbl>
              <c:idx val="1"/>
              <c:layout>
                <c:manualLayout>
                  <c:x val="-9.0174414357515525E-2"/>
                  <c:y val="-4.18481481481481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F92-445E-BED4-7EB12AE7A090}"/>
                </c:ext>
              </c:extLst>
            </c:dLbl>
            <c:dLbl>
              <c:idx val="2"/>
              <c:layout>
                <c:manualLayout>
                  <c:x val="-9.0174414357515525E-2"/>
                  <c:y val="-3.008888888888888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F92-445E-BED4-7EB12AE7A090}"/>
                </c:ext>
              </c:extLst>
            </c:dLbl>
            <c:dLbl>
              <c:idx val="3"/>
              <c:layout>
                <c:manualLayout>
                  <c:x val="-9.0174509803921568E-2"/>
                  <c:y val="2.282777777777777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F92-445E-BED4-7EB12AE7A090}"/>
                </c:ext>
              </c:extLst>
            </c:dLbl>
            <c:dLbl>
              <c:idx val="4"/>
              <c:layout>
                <c:manualLayout>
                  <c:x val="-9.0174414357515525E-2"/>
                  <c:y val="5.22259259259259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F92-445E-BED4-7EB12AE7A090}"/>
                </c:ext>
              </c:extLst>
            </c:dLbl>
            <c:dLbl>
              <c:idx val="5"/>
              <c:layout>
                <c:manualLayout>
                  <c:x val="-9.0174414357515525E-2"/>
                  <c:y val="5.222592592592582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F92-445E-BED4-7EB12AE7A090}"/>
                </c:ext>
              </c:extLst>
            </c:dLbl>
            <c:dLbl>
              <c:idx val="6"/>
              <c:layout>
                <c:manualLayout>
                  <c:x val="-1.3571384815864654E-2"/>
                  <c:y val="5.810555555555555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F92-445E-BED4-7EB12AE7A090}"/>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it-IT"/>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 Graf. da 3.2 a 3.7'!$D$5:$J$5</c:f>
              <c:strCache>
                <c:ptCount val="7"/>
                <c:pt idx="0">
                  <c:v>2016</c:v>
                </c:pt>
                <c:pt idx="1">
                  <c:v>2017</c:v>
                </c:pt>
                <c:pt idx="2">
                  <c:v>2018</c:v>
                </c:pt>
                <c:pt idx="3">
                  <c:v>2019</c:v>
                </c:pt>
                <c:pt idx="4">
                  <c:v>2020</c:v>
                </c:pt>
                <c:pt idx="5">
                  <c:v>2021</c:v>
                </c:pt>
                <c:pt idx="6">
                  <c:v>2022*</c:v>
                </c:pt>
              </c:strCache>
            </c:strRef>
          </c:cat>
          <c:val>
            <c:numRef>
              <c:f>' Graf. da 3.2 a 3.7'!$D$15:$J$15</c:f>
              <c:numCache>
                <c:formatCode>#,##0</c:formatCode>
                <c:ptCount val="7"/>
                <c:pt idx="0">
                  <c:v>188464</c:v>
                </c:pt>
                <c:pt idx="1">
                  <c:v>187354</c:v>
                </c:pt>
                <c:pt idx="2">
                  <c:v>186476</c:v>
                </c:pt>
                <c:pt idx="3">
                  <c:v>185552</c:v>
                </c:pt>
                <c:pt idx="4">
                  <c:v>184665</c:v>
                </c:pt>
                <c:pt idx="5">
                  <c:v>182862</c:v>
                </c:pt>
                <c:pt idx="6">
                  <c:v>181554</c:v>
                </c:pt>
              </c:numCache>
            </c:numRef>
          </c:val>
          <c:smooth val="0"/>
          <c:extLst>
            <c:ext xmlns:c16="http://schemas.microsoft.com/office/drawing/2014/chart" uri="{C3380CC4-5D6E-409C-BE32-E72D297353CC}">
              <c16:uniqueId val="{00000007-BF92-445E-BED4-7EB12AE7A090}"/>
            </c:ext>
          </c:extLst>
        </c:ser>
        <c:ser>
          <c:idx val="1"/>
          <c:order val="1"/>
          <c:tx>
            <c:strRef>
              <c:f>' Graf. da 3.2 a 3.7'!$B$16</c:f>
              <c:strCache>
                <c:ptCount val="1"/>
                <c:pt idx="0">
                  <c:v>Femmine</c:v>
                </c:pt>
              </c:strCache>
            </c:strRef>
          </c:tx>
          <c:spPr>
            <a:ln w="28575" cap="rnd">
              <a:solidFill>
                <a:schemeClr val="accent2"/>
              </a:solidFill>
              <a:round/>
            </a:ln>
            <a:effectLst/>
          </c:spPr>
          <c:marker>
            <c:symbol val="none"/>
          </c:marker>
          <c:dLbls>
            <c:dLbl>
              <c:idx val="1"/>
              <c:layout>
                <c:manualLayout>
                  <c:x val="-8.9958496732026147E-2"/>
                  <c:y val="-2.71629629629629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F92-445E-BED4-7EB12AE7A090}"/>
                </c:ext>
              </c:extLst>
            </c:dLbl>
            <c:dLbl>
              <c:idx val="2"/>
              <c:layout>
                <c:manualLayout>
                  <c:x val="-9.4098868493642837E-2"/>
                  <c:y val="1.245000000000002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F92-445E-BED4-7EB12AE7A090}"/>
                </c:ext>
              </c:extLst>
            </c:dLbl>
            <c:dLbl>
              <c:idx val="3"/>
              <c:layout>
                <c:manualLayout>
                  <c:x val="-8.5808169934640521E-2"/>
                  <c:y val="4.184814814814814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F92-445E-BED4-7EB12AE7A090}"/>
                </c:ext>
              </c:extLst>
            </c:dLbl>
            <c:dLbl>
              <c:idx val="4"/>
              <c:layout>
                <c:manualLayout>
                  <c:x val="-8.9958496732026216E-2"/>
                  <c:y val="6.53666666666666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F92-445E-BED4-7EB12AE7A090}"/>
                </c:ext>
              </c:extLst>
            </c:dLbl>
            <c:dLbl>
              <c:idx val="5"/>
              <c:layout>
                <c:manualLayout>
                  <c:x val="-9.8259150326797384E-2"/>
                  <c:y val="7.71259259259259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F92-445E-BED4-7EB12AE7A090}"/>
                </c:ext>
              </c:extLst>
            </c:dLbl>
            <c:dLbl>
              <c:idx val="6"/>
              <c:layout>
                <c:manualLayout>
                  <c:x val="-2.2033660130718953E-2"/>
                  <c:y val="8.30055555555555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F92-445E-BED4-7EB12AE7A090}"/>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it-IT"/>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Graf. da 3.2 a 3.7'!$D$5:$J$5</c:f>
              <c:strCache>
                <c:ptCount val="7"/>
                <c:pt idx="0">
                  <c:v>2016</c:v>
                </c:pt>
                <c:pt idx="1">
                  <c:v>2017</c:v>
                </c:pt>
                <c:pt idx="2">
                  <c:v>2018</c:v>
                </c:pt>
                <c:pt idx="3">
                  <c:v>2019</c:v>
                </c:pt>
                <c:pt idx="4">
                  <c:v>2020</c:v>
                </c:pt>
                <c:pt idx="5">
                  <c:v>2021</c:v>
                </c:pt>
                <c:pt idx="6">
                  <c:v>2022*</c:v>
                </c:pt>
              </c:strCache>
            </c:strRef>
          </c:cat>
          <c:val>
            <c:numRef>
              <c:f>' Graf. da 3.2 a 3.7'!$D$16:$J$16</c:f>
              <c:numCache>
                <c:formatCode>#,##0</c:formatCode>
                <c:ptCount val="7"/>
                <c:pt idx="0">
                  <c:v>199483</c:v>
                </c:pt>
                <c:pt idx="1">
                  <c:v>198119</c:v>
                </c:pt>
                <c:pt idx="2">
                  <c:v>196571</c:v>
                </c:pt>
                <c:pt idx="3">
                  <c:v>195123</c:v>
                </c:pt>
                <c:pt idx="4">
                  <c:v>194175</c:v>
                </c:pt>
                <c:pt idx="5">
                  <c:v>192353</c:v>
                </c:pt>
                <c:pt idx="6">
                  <c:v>190919</c:v>
                </c:pt>
              </c:numCache>
            </c:numRef>
          </c:val>
          <c:smooth val="0"/>
          <c:extLst>
            <c:ext xmlns:c16="http://schemas.microsoft.com/office/drawing/2014/chart" uri="{C3380CC4-5D6E-409C-BE32-E72D297353CC}">
              <c16:uniqueId val="{0000000E-BF92-445E-BED4-7EB12AE7A090}"/>
            </c:ext>
          </c:extLst>
        </c:ser>
        <c:dLbls>
          <c:showLegendKey val="0"/>
          <c:showVal val="0"/>
          <c:showCatName val="0"/>
          <c:showSerName val="0"/>
          <c:showPercent val="0"/>
          <c:showBubbleSize val="0"/>
        </c:dLbls>
        <c:smooth val="0"/>
        <c:axId val="58706176"/>
        <c:axId val="58716160"/>
      </c:lineChart>
      <c:catAx>
        <c:axId val="58706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58716160"/>
        <c:crosses val="autoZero"/>
        <c:auto val="1"/>
        <c:lblAlgn val="ctr"/>
        <c:lblOffset val="100"/>
        <c:noMultiLvlLbl val="0"/>
      </c:catAx>
      <c:valAx>
        <c:axId val="58716160"/>
        <c:scaling>
          <c:orientation val="minMax"/>
          <c:max val="204000"/>
          <c:min val="18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58706176"/>
        <c:crosses val="autoZero"/>
        <c:crossBetween val="between"/>
        <c:majorUnit val="2000"/>
      </c:valAx>
      <c:spPr>
        <a:noFill/>
        <a:ln>
          <a:noFill/>
        </a:ln>
        <a:effectLst/>
      </c:spPr>
    </c:plotArea>
    <c:legend>
      <c:legendPos val="b"/>
      <c:layout>
        <c:manualLayout>
          <c:xMode val="edge"/>
          <c:yMode val="edge"/>
          <c:x val="0.2300748366013072"/>
          <c:y val="0.89983571428571429"/>
          <c:w val="0.50832503678092678"/>
          <c:h val="9.2389664058691062E-2"/>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legend>
    <c:plotVisOnly val="1"/>
    <c:dispBlanksAs val="gap"/>
    <c:showDLblsOverMax val="0"/>
  </c:chart>
  <c:spPr>
    <a:gradFill>
      <a:gsLst>
        <a:gs pos="0">
          <a:srgbClr val="E6B9B8"/>
        </a:gs>
        <a:gs pos="100000">
          <a:schemeClr val="bg1"/>
        </a:gs>
      </a:gsLst>
      <a:lin ang="5400000" scaled="0"/>
    </a:gra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792743938096"/>
          <c:y val="3.456059738128639E-2"/>
          <c:w val="0.80288309207422182"/>
          <c:h val="0.7177029630042866"/>
        </c:manualLayout>
      </c:layout>
      <c:lineChart>
        <c:grouping val="standard"/>
        <c:varyColors val="0"/>
        <c:ser>
          <c:idx val="0"/>
          <c:order val="0"/>
          <c:tx>
            <c:strRef>
              <c:f>' Graf. da 3.2 a 3.7'!$B$18</c:f>
              <c:strCache>
                <c:ptCount val="1"/>
                <c:pt idx="0">
                  <c:v>Maschi</c:v>
                </c:pt>
              </c:strCache>
            </c:strRef>
          </c:tx>
          <c:spPr>
            <a:ln w="28575" cap="rnd">
              <a:solidFill>
                <a:schemeClr val="accent1"/>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it-IT"/>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 Graf. da 3.2 a 3.7'!$D$5:$J$5</c:f>
              <c:strCache>
                <c:ptCount val="7"/>
                <c:pt idx="0">
                  <c:v>2016</c:v>
                </c:pt>
                <c:pt idx="1">
                  <c:v>2017</c:v>
                </c:pt>
                <c:pt idx="2">
                  <c:v>2018</c:v>
                </c:pt>
                <c:pt idx="3">
                  <c:v>2019</c:v>
                </c:pt>
                <c:pt idx="4">
                  <c:v>2020</c:v>
                </c:pt>
                <c:pt idx="5">
                  <c:v>2021</c:v>
                </c:pt>
                <c:pt idx="6">
                  <c:v>2022*</c:v>
                </c:pt>
              </c:strCache>
            </c:strRef>
          </c:cat>
          <c:val>
            <c:numRef>
              <c:f>' Graf. da 3.2 a 3.7'!$D$18:$J$18</c:f>
              <c:numCache>
                <c:formatCode>#,##0</c:formatCode>
                <c:ptCount val="7"/>
                <c:pt idx="0">
                  <c:v>641647</c:v>
                </c:pt>
                <c:pt idx="1">
                  <c:v>639457</c:v>
                </c:pt>
                <c:pt idx="2">
                  <c:v>636732</c:v>
                </c:pt>
                <c:pt idx="3">
                  <c:v>635061</c:v>
                </c:pt>
                <c:pt idx="4">
                  <c:v>631743</c:v>
                </c:pt>
                <c:pt idx="5">
                  <c:v>625585</c:v>
                </c:pt>
                <c:pt idx="6">
                  <c:v>622149</c:v>
                </c:pt>
              </c:numCache>
            </c:numRef>
          </c:val>
          <c:smooth val="0"/>
          <c:extLst>
            <c:ext xmlns:c16="http://schemas.microsoft.com/office/drawing/2014/chart" uri="{C3380CC4-5D6E-409C-BE32-E72D297353CC}">
              <c16:uniqueId val="{00000000-6F6F-4F40-B259-1FBFE671133D}"/>
            </c:ext>
          </c:extLst>
        </c:ser>
        <c:ser>
          <c:idx val="1"/>
          <c:order val="1"/>
          <c:tx>
            <c:strRef>
              <c:f>' Graf. da 3.2 a 3.7'!$B$19</c:f>
              <c:strCache>
                <c:ptCount val="1"/>
                <c:pt idx="0">
                  <c:v>Femmine</c:v>
                </c:pt>
              </c:strCache>
            </c:strRef>
          </c:tx>
          <c:spPr>
            <a:ln w="28575"/>
          </c:spPr>
          <c:marker>
            <c:symbol val="none"/>
          </c:marker>
          <c:dLbls>
            <c:spPr>
              <a:noFill/>
              <a:ln>
                <a:noFill/>
              </a:ln>
              <a:effectLst/>
            </c:spPr>
            <c:txPr>
              <a:bodyPr wrap="square" lIns="38100" tIns="19050" rIns="38100" bIns="19050" anchor="ctr">
                <a:spAutoFit/>
              </a:bodyPr>
              <a:lstStyle/>
              <a:p>
                <a:pPr>
                  <a:defRPr sz="800"/>
                </a:pPr>
                <a:endParaRPr lang="it-IT"/>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 Graf. da 3.2 a 3.7'!$D$5:$J$5</c:f>
              <c:strCache>
                <c:ptCount val="7"/>
                <c:pt idx="0">
                  <c:v>2016</c:v>
                </c:pt>
                <c:pt idx="1">
                  <c:v>2017</c:v>
                </c:pt>
                <c:pt idx="2">
                  <c:v>2018</c:v>
                </c:pt>
                <c:pt idx="3">
                  <c:v>2019</c:v>
                </c:pt>
                <c:pt idx="4">
                  <c:v>2020</c:v>
                </c:pt>
                <c:pt idx="5">
                  <c:v>2021</c:v>
                </c:pt>
                <c:pt idx="6">
                  <c:v>2022*</c:v>
                </c:pt>
              </c:strCache>
            </c:strRef>
          </c:cat>
          <c:val>
            <c:numRef>
              <c:f>' Graf. da 3.2 a 3.7'!$D$19:$J$19</c:f>
              <c:numCache>
                <c:formatCode>#,##0</c:formatCode>
                <c:ptCount val="7"/>
                <c:pt idx="0">
                  <c:v>677647</c:v>
                </c:pt>
                <c:pt idx="1">
                  <c:v>674473</c:v>
                </c:pt>
                <c:pt idx="2">
                  <c:v>669327</c:v>
                </c:pt>
                <c:pt idx="3">
                  <c:v>665584</c:v>
                </c:pt>
                <c:pt idx="4">
                  <c:v>662198</c:v>
                </c:pt>
                <c:pt idx="5">
                  <c:v>655427</c:v>
                </c:pt>
                <c:pt idx="6">
                  <c:v>651511</c:v>
                </c:pt>
              </c:numCache>
            </c:numRef>
          </c:val>
          <c:smooth val="0"/>
          <c:extLst>
            <c:ext xmlns:c16="http://schemas.microsoft.com/office/drawing/2014/chart" uri="{C3380CC4-5D6E-409C-BE32-E72D297353CC}">
              <c16:uniqueId val="{00000001-6F6F-4F40-B259-1FBFE671133D}"/>
            </c:ext>
          </c:extLst>
        </c:ser>
        <c:dLbls>
          <c:showLegendKey val="0"/>
          <c:showVal val="0"/>
          <c:showCatName val="0"/>
          <c:showSerName val="0"/>
          <c:showPercent val="0"/>
          <c:showBubbleSize val="0"/>
        </c:dLbls>
        <c:smooth val="0"/>
        <c:axId val="58935552"/>
        <c:axId val="58949632"/>
      </c:lineChart>
      <c:catAx>
        <c:axId val="58935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58949632"/>
        <c:crosses val="autoZero"/>
        <c:auto val="1"/>
        <c:lblAlgn val="ctr"/>
        <c:lblOffset val="100"/>
        <c:noMultiLvlLbl val="0"/>
      </c:catAx>
      <c:valAx>
        <c:axId val="58949632"/>
        <c:scaling>
          <c:orientation val="minMax"/>
          <c:min val="62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58935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legend>
    <c:plotVisOnly val="1"/>
    <c:dispBlanksAs val="gap"/>
    <c:showDLblsOverMax val="0"/>
  </c:chart>
  <c:spPr>
    <a:gradFill>
      <a:gsLst>
        <a:gs pos="0">
          <a:srgbClr val="E6B9B8"/>
        </a:gs>
        <a:gs pos="100000">
          <a:schemeClr val="bg1"/>
        </a:gs>
      </a:gsLst>
      <a:lin ang="5400000" scaled="0"/>
    </a:gra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792743938096"/>
          <c:y val="3.456059738128639E-2"/>
          <c:w val="0.80288309207422182"/>
          <c:h val="0.7177029630042866"/>
        </c:manualLayout>
      </c:layout>
      <c:lineChart>
        <c:grouping val="standard"/>
        <c:varyColors val="0"/>
        <c:ser>
          <c:idx val="0"/>
          <c:order val="0"/>
          <c:tx>
            <c:strRef>
              <c:f>' Graf. da 3.2 a 3.7'!$B$21</c:f>
              <c:strCache>
                <c:ptCount val="1"/>
                <c:pt idx="0">
                  <c:v>Maschi</c:v>
                </c:pt>
              </c:strCache>
            </c:strRef>
          </c:tx>
          <c:spPr>
            <a:ln w="28575" cap="rnd">
              <a:solidFill>
                <a:schemeClr val="accent1"/>
              </a:solidFill>
              <a:round/>
            </a:ln>
            <a:effectLst/>
          </c:spPr>
          <c:marker>
            <c:symbol val="none"/>
          </c:marker>
          <c:dLbls>
            <c:dLbl>
              <c:idx val="0"/>
              <c:layout>
                <c:manualLayout>
                  <c:x val="-0.10666352579051928"/>
                  <c:y val="-0.18157777777777778"/>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912-4FB7-A83B-076E80211284}"/>
                </c:ext>
              </c:extLst>
            </c:dLbl>
            <c:dLbl>
              <c:idx val="1"/>
              <c:layout>
                <c:manualLayout>
                  <c:x val="-0.10666352579051927"/>
                  <c:y val="-0.14629999999999996"/>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912-4FB7-A83B-076E80211284}"/>
                </c:ext>
              </c:extLst>
            </c:dLbl>
            <c:dLbl>
              <c:idx val="2"/>
              <c:layout>
                <c:manualLayout>
                  <c:x val="-0.11065243849771901"/>
                  <c:y val="-9.9262962962962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912-4FB7-A83B-076E80211284}"/>
                </c:ext>
              </c:extLst>
            </c:dLbl>
            <c:dLbl>
              <c:idx val="3"/>
              <c:layout>
                <c:manualLayout>
                  <c:x val="-9.8685700376119997E-2"/>
                  <c:y val="-6.98648148148148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912-4FB7-A83B-076E80211284}"/>
                </c:ext>
              </c:extLst>
            </c:dLbl>
            <c:dLbl>
              <c:idx val="4"/>
              <c:layout>
                <c:manualLayout>
                  <c:x val="-7.8741136840121476E-2"/>
                  <c:y val="-3.4587037037037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912-4FB7-A83B-076E80211284}"/>
                </c:ext>
              </c:extLst>
            </c:dLbl>
            <c:dLbl>
              <c:idx val="5"/>
              <c:layout>
                <c:manualLayout>
                  <c:x val="-8.1973726571026986E-2"/>
                  <c:y val="-5.1888888888889963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912-4FB7-A83B-076E80211284}"/>
                </c:ext>
              </c:extLst>
            </c:dLbl>
            <c:dLbl>
              <c:idx val="6"/>
              <c:layout>
                <c:manualLayout>
                  <c:x val="0"/>
                  <c:y val="1.24499999999999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912-4FB7-A83B-076E80211284}"/>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ysClr val="windowText" lastClr="000000"/>
                    </a:solidFill>
                    <a:latin typeface="+mn-lt"/>
                    <a:ea typeface="+mn-ea"/>
                    <a:cs typeface="+mn-cs"/>
                  </a:defRPr>
                </a:pPr>
                <a:endParaRPr lang="it-IT"/>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Graf. da 3.2 a 3.7'!$D$5:$J$5</c:f>
              <c:strCache>
                <c:ptCount val="7"/>
                <c:pt idx="0">
                  <c:v>2016</c:v>
                </c:pt>
                <c:pt idx="1">
                  <c:v>2017</c:v>
                </c:pt>
                <c:pt idx="2">
                  <c:v>2018</c:v>
                </c:pt>
                <c:pt idx="3">
                  <c:v>2019</c:v>
                </c:pt>
                <c:pt idx="4">
                  <c:v>2020</c:v>
                </c:pt>
                <c:pt idx="5">
                  <c:v>2021</c:v>
                </c:pt>
                <c:pt idx="6">
                  <c:v>2022*</c:v>
                </c:pt>
              </c:strCache>
            </c:strRef>
          </c:cat>
          <c:val>
            <c:numRef>
              <c:f>' Graf. da 3.2 a 3.7'!$D$21:$J$21</c:f>
              <c:numCache>
                <c:formatCode>#,##0</c:formatCode>
                <c:ptCount val="7"/>
                <c:pt idx="0">
                  <c:v>29193044</c:v>
                </c:pt>
                <c:pt idx="1">
                  <c:v>29178654</c:v>
                </c:pt>
                <c:pt idx="2">
                  <c:v>29156469</c:v>
                </c:pt>
                <c:pt idx="3">
                  <c:v>29131195</c:v>
                </c:pt>
                <c:pt idx="4">
                  <c:v>29050096</c:v>
                </c:pt>
                <c:pt idx="5">
                  <c:v>28866226</c:v>
                </c:pt>
                <c:pt idx="6">
                  <c:v>28747417</c:v>
                </c:pt>
              </c:numCache>
            </c:numRef>
          </c:val>
          <c:smooth val="0"/>
          <c:extLst>
            <c:ext xmlns:c16="http://schemas.microsoft.com/office/drawing/2014/chart" uri="{C3380CC4-5D6E-409C-BE32-E72D297353CC}">
              <c16:uniqueId val="{00000007-E912-4FB7-A83B-076E80211284}"/>
            </c:ext>
          </c:extLst>
        </c:ser>
        <c:ser>
          <c:idx val="1"/>
          <c:order val="1"/>
          <c:tx>
            <c:strRef>
              <c:f>' Graf. da 3.2 a 3.7'!$B$22</c:f>
              <c:strCache>
                <c:ptCount val="1"/>
                <c:pt idx="0">
                  <c:v>Femmine</c:v>
                </c:pt>
              </c:strCache>
            </c:strRef>
          </c:tx>
          <c:spPr>
            <a:ln w="28575"/>
          </c:spPr>
          <c:marker>
            <c:symbol val="none"/>
          </c:marker>
          <c:dLbls>
            <c:dLbl>
              <c:idx val="0"/>
              <c:layout>
                <c:manualLayout>
                  <c:x val="-0.10666352579051928"/>
                  <c:y val="-8.16240740740740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912-4FB7-A83B-076E80211284}"/>
                </c:ext>
              </c:extLst>
            </c:dLbl>
            <c:dLbl>
              <c:idx val="1"/>
              <c:layout>
                <c:manualLayout>
                  <c:x val="-0.10682941176470588"/>
                  <c:y val="-5.22259259259259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912-4FB7-A83B-076E80211284}"/>
                </c:ext>
              </c:extLst>
            </c:dLbl>
            <c:dLbl>
              <c:idx val="2"/>
              <c:layout>
                <c:manualLayout>
                  <c:x val="-0.10666352579051934"/>
                  <c:y val="-4.63462962962962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912-4FB7-A83B-076E80211284}"/>
                </c:ext>
              </c:extLst>
            </c:dLbl>
            <c:dLbl>
              <c:idx val="3"/>
              <c:layout>
                <c:manualLayout>
                  <c:x val="-0.10666352579051927"/>
                  <c:y val="-3.45870370370370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912-4FB7-A83B-076E80211284}"/>
                </c:ext>
              </c:extLst>
            </c:dLbl>
            <c:dLbl>
              <c:idx val="4"/>
              <c:layout>
                <c:manualLayout>
                  <c:x val="-8.2730049547321299E-2"/>
                  <c:y val="-1.6948148148148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912-4FB7-A83B-076E80211284}"/>
                </c:ext>
              </c:extLst>
            </c:dLbl>
            <c:dLbl>
              <c:idx val="5"/>
              <c:layout>
                <c:manualLayout>
                  <c:x val="-7.3995901156627644E-2"/>
                  <c:y val="1.83296296296296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912-4FB7-A83B-076E80211284}"/>
                </c:ext>
              </c:extLst>
            </c:dLbl>
            <c:dLbl>
              <c:idx val="6"/>
              <c:layout>
                <c:manualLayout>
                  <c:x val="0"/>
                  <c:y val="3.59685185185185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912-4FB7-A83B-076E80211284}"/>
                </c:ext>
              </c:extLst>
            </c:dLbl>
            <c:spPr>
              <a:noFill/>
              <a:ln>
                <a:noFill/>
              </a:ln>
              <a:effectLst/>
            </c:spPr>
            <c:txPr>
              <a:bodyPr wrap="square" lIns="38100" tIns="19050" rIns="38100" bIns="19050" anchor="ctr">
                <a:spAutoFit/>
              </a:bodyPr>
              <a:lstStyle/>
              <a:p>
                <a:pPr>
                  <a:defRPr sz="800"/>
                </a:pPr>
                <a:endParaRPr lang="it-IT"/>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 Graf. da 3.2 a 3.7'!$D$5:$J$5</c:f>
              <c:strCache>
                <c:ptCount val="7"/>
                <c:pt idx="0">
                  <c:v>2016</c:v>
                </c:pt>
                <c:pt idx="1">
                  <c:v>2017</c:v>
                </c:pt>
                <c:pt idx="2">
                  <c:v>2018</c:v>
                </c:pt>
                <c:pt idx="3">
                  <c:v>2019</c:v>
                </c:pt>
                <c:pt idx="4">
                  <c:v>2020</c:v>
                </c:pt>
                <c:pt idx="5">
                  <c:v>2021</c:v>
                </c:pt>
                <c:pt idx="6">
                  <c:v>2022*</c:v>
                </c:pt>
              </c:strCache>
            </c:strRef>
          </c:cat>
          <c:val>
            <c:numRef>
              <c:f>' Graf. da 3.2 a 3.7'!$D$22:$J$22</c:f>
              <c:numCache>
                <c:formatCode>#,##0</c:formatCode>
                <c:ptCount val="7"/>
                <c:pt idx="0">
                  <c:v>30970668</c:v>
                </c:pt>
                <c:pt idx="1">
                  <c:v>30888080</c:v>
                </c:pt>
                <c:pt idx="2">
                  <c:v>30781300</c:v>
                </c:pt>
                <c:pt idx="3">
                  <c:v>30685478</c:v>
                </c:pt>
                <c:pt idx="4">
                  <c:v>30591392</c:v>
                </c:pt>
                <c:pt idx="5">
                  <c:v>30369987</c:v>
                </c:pt>
                <c:pt idx="6">
                  <c:v>30235705</c:v>
                </c:pt>
              </c:numCache>
            </c:numRef>
          </c:val>
          <c:smooth val="0"/>
          <c:extLst>
            <c:ext xmlns:c16="http://schemas.microsoft.com/office/drawing/2014/chart" uri="{C3380CC4-5D6E-409C-BE32-E72D297353CC}">
              <c16:uniqueId val="{0000000F-E912-4FB7-A83B-076E80211284}"/>
            </c:ext>
          </c:extLst>
        </c:ser>
        <c:dLbls>
          <c:showLegendKey val="0"/>
          <c:showVal val="0"/>
          <c:showCatName val="0"/>
          <c:showSerName val="0"/>
          <c:showPercent val="0"/>
          <c:showBubbleSize val="0"/>
        </c:dLbls>
        <c:smooth val="0"/>
        <c:axId val="58935552"/>
        <c:axId val="58949632"/>
      </c:lineChart>
      <c:catAx>
        <c:axId val="589355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58949632"/>
        <c:crosses val="autoZero"/>
        <c:auto val="1"/>
        <c:lblAlgn val="ctr"/>
        <c:lblOffset val="100"/>
        <c:noMultiLvlLbl val="0"/>
      </c:catAx>
      <c:valAx>
        <c:axId val="58949632"/>
        <c:scaling>
          <c:orientation val="minMax"/>
          <c:max val="31400000"/>
          <c:min val="287000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5893555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legend>
    <c:plotVisOnly val="1"/>
    <c:dispBlanksAs val="gap"/>
    <c:showDLblsOverMax val="0"/>
  </c:chart>
  <c:spPr>
    <a:gradFill>
      <a:gsLst>
        <a:gs pos="0">
          <a:srgbClr val="E6B9B8"/>
        </a:gs>
        <a:gs pos="100000">
          <a:schemeClr val="bg1"/>
        </a:gs>
      </a:gsLst>
      <a:lin ang="5400000" scaled="0"/>
    </a:gra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tx>
            <c:strRef>
              <c:f>'Graf. da 3.8 a 3.13'!$B$6</c:f>
              <c:strCache>
                <c:ptCount val="1"/>
                <c:pt idx="0">
                  <c:v>Italia</c:v>
                </c:pt>
              </c:strCache>
            </c:strRef>
          </c:tx>
          <c:spPr>
            <a:ln>
              <a:solidFill>
                <a:schemeClr val="accent1"/>
              </a:solidFill>
            </a:ln>
          </c:spPr>
          <c:marker>
            <c:symbol val="none"/>
          </c:marker>
          <c:dLbls>
            <c:numFmt formatCode="#,##0.0" sourceLinked="0"/>
            <c:spPr>
              <a:noFill/>
              <a:ln>
                <a:noFill/>
              </a:ln>
              <a:effectLst/>
            </c:spPr>
            <c:txPr>
              <a:bodyPr/>
              <a:lstStyle/>
              <a:p>
                <a:pPr>
                  <a:defRPr sz="800">
                    <a:solidFill>
                      <a:srgbClr val="0070C0"/>
                    </a:solidFill>
                  </a:defRPr>
                </a:pPr>
                <a:endParaRPr lang="it-IT"/>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da 3.8 a 3.13'!$C$5:$S$5</c:f>
              <c:strCach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strCache>
            </c:strRef>
          </c:cat>
          <c:val>
            <c:numRef>
              <c:f>'Graf. da 3.8 a 3.13'!$C$6:$S$6</c:f>
              <c:numCache>
                <c:formatCode>General</c:formatCode>
                <c:ptCount val="17"/>
                <c:pt idx="0">
                  <c:v>9.6</c:v>
                </c:pt>
                <c:pt idx="1">
                  <c:v>9.6</c:v>
                </c:pt>
                <c:pt idx="2">
                  <c:v>9.6999999999999993</c:v>
                </c:pt>
                <c:pt idx="3">
                  <c:v>9.8000000000000007</c:v>
                </c:pt>
                <c:pt idx="4">
                  <c:v>9.6</c:v>
                </c:pt>
                <c:pt idx="5">
                  <c:v>9.5</c:v>
                </c:pt>
                <c:pt idx="6">
                  <c:v>9.1999999999999993</c:v>
                </c:pt>
                <c:pt idx="7">
                  <c:v>9</c:v>
                </c:pt>
                <c:pt idx="8">
                  <c:v>8.5</c:v>
                </c:pt>
                <c:pt idx="9">
                  <c:v>8.3000000000000007</c:v>
                </c:pt>
                <c:pt idx="10">
                  <c:v>8</c:v>
                </c:pt>
                <c:pt idx="11">
                  <c:v>7.8</c:v>
                </c:pt>
                <c:pt idx="12">
                  <c:v>7.6</c:v>
                </c:pt>
                <c:pt idx="13">
                  <c:v>7.3</c:v>
                </c:pt>
                <c:pt idx="14" formatCode="0.0">
                  <c:v>7</c:v>
                </c:pt>
                <c:pt idx="15">
                  <c:v>6.8</c:v>
                </c:pt>
                <c:pt idx="16">
                  <c:v>6.8</c:v>
                </c:pt>
              </c:numCache>
            </c:numRef>
          </c:val>
          <c:smooth val="0"/>
          <c:extLst>
            <c:ext xmlns:c16="http://schemas.microsoft.com/office/drawing/2014/chart" uri="{C3380CC4-5D6E-409C-BE32-E72D297353CC}">
              <c16:uniqueId val="{00000000-D7FF-45B3-ACBA-2903BC3F8779}"/>
            </c:ext>
          </c:extLst>
        </c:ser>
        <c:ser>
          <c:idx val="2"/>
          <c:order val="1"/>
          <c:tx>
            <c:strRef>
              <c:f>'Graf. da 3.8 a 3.13'!$B$7</c:f>
              <c:strCache>
                <c:ptCount val="1"/>
                <c:pt idx="0">
                  <c:v>  Abruzzo</c:v>
                </c:pt>
              </c:strCache>
            </c:strRef>
          </c:tx>
          <c:spPr>
            <a:ln>
              <a:solidFill>
                <a:schemeClr val="accent2"/>
              </a:solidFill>
            </a:ln>
          </c:spPr>
          <c:marker>
            <c:symbol val="none"/>
          </c:marker>
          <c:dLbls>
            <c:numFmt formatCode="#,##0.0" sourceLinked="0"/>
            <c:spPr>
              <a:noFill/>
              <a:ln>
                <a:noFill/>
              </a:ln>
              <a:effectLst/>
            </c:spPr>
            <c:txPr>
              <a:bodyPr/>
              <a:lstStyle/>
              <a:p>
                <a:pPr>
                  <a:defRPr sz="800">
                    <a:solidFill>
                      <a:schemeClr val="accent2">
                        <a:lumMod val="50000"/>
                      </a:schemeClr>
                    </a:solidFill>
                  </a:defRPr>
                </a:pPr>
                <a:endParaRPr lang="it-IT"/>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da 3.8 a 3.13'!$C$5:$S$5</c:f>
              <c:strCach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strCache>
            </c:strRef>
          </c:cat>
          <c:val>
            <c:numRef>
              <c:f>'Graf. da 3.8 a 3.13'!$C$7:$S$7</c:f>
              <c:numCache>
                <c:formatCode>General</c:formatCode>
                <c:ptCount val="17"/>
                <c:pt idx="0">
                  <c:v>8.6999999999999993</c:v>
                </c:pt>
                <c:pt idx="1">
                  <c:v>8.6</c:v>
                </c:pt>
                <c:pt idx="2">
                  <c:v>8.8000000000000007</c:v>
                </c:pt>
                <c:pt idx="3">
                  <c:v>9</c:v>
                </c:pt>
                <c:pt idx="4">
                  <c:v>8.6999999999999993</c:v>
                </c:pt>
                <c:pt idx="5">
                  <c:v>9</c:v>
                </c:pt>
                <c:pt idx="6">
                  <c:v>8.6999999999999993</c:v>
                </c:pt>
                <c:pt idx="7">
                  <c:v>8.5</c:v>
                </c:pt>
                <c:pt idx="8">
                  <c:v>8.1999999999999993</c:v>
                </c:pt>
                <c:pt idx="9">
                  <c:v>7.9</c:v>
                </c:pt>
                <c:pt idx="10">
                  <c:v>7.7</c:v>
                </c:pt>
                <c:pt idx="11">
                  <c:v>7.6</c:v>
                </c:pt>
                <c:pt idx="12">
                  <c:v>7.2</c:v>
                </c:pt>
                <c:pt idx="13">
                  <c:v>6.8</c:v>
                </c:pt>
                <c:pt idx="14">
                  <c:v>6.6</c:v>
                </c:pt>
                <c:pt idx="15">
                  <c:v>6.4</c:v>
                </c:pt>
                <c:pt idx="16">
                  <c:v>6.5</c:v>
                </c:pt>
              </c:numCache>
            </c:numRef>
          </c:val>
          <c:smooth val="0"/>
          <c:extLst>
            <c:ext xmlns:c16="http://schemas.microsoft.com/office/drawing/2014/chart" uri="{C3380CC4-5D6E-409C-BE32-E72D297353CC}">
              <c16:uniqueId val="{00000001-D7FF-45B3-ACBA-2903BC3F8779}"/>
            </c:ext>
          </c:extLst>
        </c:ser>
        <c:ser>
          <c:idx val="3"/>
          <c:order val="2"/>
          <c:tx>
            <c:strRef>
              <c:f>'Graf. da 3.8 a 3.13'!$B$8</c:f>
              <c:strCache>
                <c:ptCount val="1"/>
                <c:pt idx="0">
                  <c:v>    L'Aquila</c:v>
                </c:pt>
              </c:strCache>
            </c:strRef>
          </c:tx>
          <c:spPr>
            <a:ln>
              <a:solidFill>
                <a:schemeClr val="accent3"/>
              </a:solidFill>
            </a:ln>
          </c:spPr>
          <c:marker>
            <c:symbol val="none"/>
          </c:marker>
          <c:cat>
            <c:strRef>
              <c:f>'Graf. da 3.8 a 3.13'!$C$5:$S$5</c:f>
              <c:strCach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strCache>
            </c:strRef>
          </c:cat>
          <c:val>
            <c:numRef>
              <c:f>'Graf. da 3.8 a 3.13'!$C$8:$S$8</c:f>
              <c:numCache>
                <c:formatCode>General</c:formatCode>
                <c:ptCount val="17"/>
                <c:pt idx="0">
                  <c:v>8</c:v>
                </c:pt>
                <c:pt idx="1">
                  <c:v>7.8</c:v>
                </c:pt>
                <c:pt idx="2">
                  <c:v>8.3000000000000007</c:v>
                </c:pt>
                <c:pt idx="3">
                  <c:v>8.3000000000000007</c:v>
                </c:pt>
                <c:pt idx="4">
                  <c:v>8.1999999999999993</c:v>
                </c:pt>
                <c:pt idx="5">
                  <c:v>8.6999999999999993</c:v>
                </c:pt>
                <c:pt idx="6">
                  <c:v>8.6</c:v>
                </c:pt>
                <c:pt idx="7">
                  <c:v>8.6999999999999993</c:v>
                </c:pt>
                <c:pt idx="8">
                  <c:v>8</c:v>
                </c:pt>
                <c:pt idx="9">
                  <c:v>7.7</c:v>
                </c:pt>
                <c:pt idx="10">
                  <c:v>7.8</c:v>
                </c:pt>
                <c:pt idx="11">
                  <c:v>7.5</c:v>
                </c:pt>
                <c:pt idx="12">
                  <c:v>7.1</c:v>
                </c:pt>
                <c:pt idx="13">
                  <c:v>6.9</c:v>
                </c:pt>
                <c:pt idx="14">
                  <c:v>6.3</c:v>
                </c:pt>
                <c:pt idx="15">
                  <c:v>6.4</c:v>
                </c:pt>
                <c:pt idx="16">
                  <c:v>6</c:v>
                </c:pt>
              </c:numCache>
            </c:numRef>
          </c:val>
          <c:smooth val="0"/>
          <c:extLst>
            <c:ext xmlns:c16="http://schemas.microsoft.com/office/drawing/2014/chart" uri="{C3380CC4-5D6E-409C-BE32-E72D297353CC}">
              <c16:uniqueId val="{00000002-D7FF-45B3-ACBA-2903BC3F8779}"/>
            </c:ext>
          </c:extLst>
        </c:ser>
        <c:ser>
          <c:idx val="4"/>
          <c:order val="3"/>
          <c:tx>
            <c:strRef>
              <c:f>'Graf. da 3.8 a 3.13'!$B$9</c:f>
              <c:strCache>
                <c:ptCount val="1"/>
                <c:pt idx="0">
                  <c:v>    Teramo</c:v>
                </c:pt>
              </c:strCache>
            </c:strRef>
          </c:tx>
          <c:spPr>
            <a:ln>
              <a:solidFill>
                <a:srgbClr val="FFFF00"/>
              </a:solidFill>
            </a:ln>
          </c:spPr>
          <c:marker>
            <c:symbol val="none"/>
          </c:marker>
          <c:cat>
            <c:strRef>
              <c:f>'Graf. da 3.8 a 3.13'!$C$5:$S$5</c:f>
              <c:strCach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strCache>
            </c:strRef>
          </c:cat>
          <c:val>
            <c:numRef>
              <c:f>'Graf. da 3.8 a 3.13'!$C$9:$S$9</c:f>
              <c:numCache>
                <c:formatCode>General</c:formatCode>
                <c:ptCount val="17"/>
                <c:pt idx="0">
                  <c:v>9.4</c:v>
                </c:pt>
                <c:pt idx="1">
                  <c:v>8.8000000000000007</c:v>
                </c:pt>
                <c:pt idx="2">
                  <c:v>9.1</c:v>
                </c:pt>
                <c:pt idx="3">
                  <c:v>9.3000000000000007</c:v>
                </c:pt>
                <c:pt idx="4">
                  <c:v>9</c:v>
                </c:pt>
                <c:pt idx="5">
                  <c:v>8.9</c:v>
                </c:pt>
                <c:pt idx="6">
                  <c:v>8.6</c:v>
                </c:pt>
                <c:pt idx="7">
                  <c:v>8.4</c:v>
                </c:pt>
                <c:pt idx="8">
                  <c:v>8.4</c:v>
                </c:pt>
                <c:pt idx="9">
                  <c:v>8</c:v>
                </c:pt>
                <c:pt idx="10">
                  <c:v>7.7</c:v>
                </c:pt>
                <c:pt idx="11">
                  <c:v>7.8</c:v>
                </c:pt>
                <c:pt idx="12">
                  <c:v>7.5</c:v>
                </c:pt>
                <c:pt idx="13">
                  <c:v>6.8</c:v>
                </c:pt>
                <c:pt idx="14">
                  <c:v>6.7</c:v>
                </c:pt>
                <c:pt idx="15">
                  <c:v>6.4</c:v>
                </c:pt>
                <c:pt idx="16">
                  <c:v>6.6</c:v>
                </c:pt>
              </c:numCache>
            </c:numRef>
          </c:val>
          <c:smooth val="0"/>
          <c:extLst>
            <c:ext xmlns:c16="http://schemas.microsoft.com/office/drawing/2014/chart" uri="{C3380CC4-5D6E-409C-BE32-E72D297353CC}">
              <c16:uniqueId val="{00000003-D7FF-45B3-ACBA-2903BC3F8779}"/>
            </c:ext>
          </c:extLst>
        </c:ser>
        <c:ser>
          <c:idx val="5"/>
          <c:order val="4"/>
          <c:tx>
            <c:strRef>
              <c:f>'Graf. da 3.8 a 3.13'!$B$10</c:f>
              <c:strCache>
                <c:ptCount val="1"/>
                <c:pt idx="0">
                  <c:v>    Pescara</c:v>
                </c:pt>
              </c:strCache>
            </c:strRef>
          </c:tx>
          <c:spPr>
            <a:ln>
              <a:solidFill>
                <a:srgbClr val="7030A0"/>
              </a:solidFill>
            </a:ln>
          </c:spPr>
          <c:marker>
            <c:symbol val="none"/>
          </c:marker>
          <c:cat>
            <c:strRef>
              <c:f>'Graf. da 3.8 a 3.13'!$C$5:$S$5</c:f>
              <c:strCach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strCache>
            </c:strRef>
          </c:cat>
          <c:val>
            <c:numRef>
              <c:f>'Graf. da 3.8 a 3.13'!$C$10:$S$10</c:f>
              <c:numCache>
                <c:formatCode>General</c:formatCode>
                <c:ptCount val="17"/>
                <c:pt idx="0">
                  <c:v>9.1999999999999993</c:v>
                </c:pt>
                <c:pt idx="1">
                  <c:v>9.5</c:v>
                </c:pt>
                <c:pt idx="2">
                  <c:v>9.5</c:v>
                </c:pt>
                <c:pt idx="3">
                  <c:v>9.6999999999999993</c:v>
                </c:pt>
                <c:pt idx="4">
                  <c:v>9.1</c:v>
                </c:pt>
                <c:pt idx="5">
                  <c:v>9.5</c:v>
                </c:pt>
                <c:pt idx="6">
                  <c:v>9.3000000000000007</c:v>
                </c:pt>
                <c:pt idx="7">
                  <c:v>8.8000000000000007</c:v>
                </c:pt>
                <c:pt idx="8">
                  <c:v>8.6</c:v>
                </c:pt>
                <c:pt idx="9">
                  <c:v>8.3000000000000007</c:v>
                </c:pt>
                <c:pt idx="10">
                  <c:v>7.9</c:v>
                </c:pt>
                <c:pt idx="11">
                  <c:v>7.9</c:v>
                </c:pt>
                <c:pt idx="12">
                  <c:v>7.3</c:v>
                </c:pt>
                <c:pt idx="13">
                  <c:v>6.9</c:v>
                </c:pt>
                <c:pt idx="14">
                  <c:v>6.8</c:v>
                </c:pt>
                <c:pt idx="15">
                  <c:v>6.8</c:v>
                </c:pt>
                <c:pt idx="16">
                  <c:v>7</c:v>
                </c:pt>
              </c:numCache>
            </c:numRef>
          </c:val>
          <c:smooth val="0"/>
          <c:extLst>
            <c:ext xmlns:c16="http://schemas.microsoft.com/office/drawing/2014/chart" uri="{C3380CC4-5D6E-409C-BE32-E72D297353CC}">
              <c16:uniqueId val="{00000004-D7FF-45B3-ACBA-2903BC3F8779}"/>
            </c:ext>
          </c:extLst>
        </c:ser>
        <c:ser>
          <c:idx val="6"/>
          <c:order val="5"/>
          <c:tx>
            <c:strRef>
              <c:f>'Graf. da 3.8 a 3.13'!$B$11</c:f>
              <c:strCache>
                <c:ptCount val="1"/>
                <c:pt idx="0">
                  <c:v>    Chieti</c:v>
                </c:pt>
              </c:strCache>
            </c:strRef>
          </c:tx>
          <c:spPr>
            <a:ln>
              <a:solidFill>
                <a:schemeClr val="accent6"/>
              </a:solidFill>
            </a:ln>
          </c:spPr>
          <c:marker>
            <c:symbol val="none"/>
          </c:marker>
          <c:cat>
            <c:strRef>
              <c:f>'Graf. da 3.8 a 3.13'!$C$5:$S$5</c:f>
              <c:strCach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strCache>
            </c:strRef>
          </c:cat>
          <c:val>
            <c:numRef>
              <c:f>'Graf. da 3.8 a 3.13'!$C$11:$S$11</c:f>
              <c:numCache>
                <c:formatCode>General</c:formatCode>
                <c:ptCount val="17"/>
                <c:pt idx="0">
                  <c:v>8.4</c:v>
                </c:pt>
                <c:pt idx="1">
                  <c:v>8.4</c:v>
                </c:pt>
                <c:pt idx="2">
                  <c:v>8.6</c:v>
                </c:pt>
                <c:pt idx="3">
                  <c:v>8.8000000000000007</c:v>
                </c:pt>
                <c:pt idx="4">
                  <c:v>8.6</c:v>
                </c:pt>
                <c:pt idx="5">
                  <c:v>8.8000000000000007</c:v>
                </c:pt>
                <c:pt idx="6">
                  <c:v>8.3000000000000007</c:v>
                </c:pt>
                <c:pt idx="7">
                  <c:v>8.3000000000000007</c:v>
                </c:pt>
                <c:pt idx="8">
                  <c:v>7.7</c:v>
                </c:pt>
                <c:pt idx="9">
                  <c:v>7.7</c:v>
                </c:pt>
                <c:pt idx="10">
                  <c:v>7.4</c:v>
                </c:pt>
                <c:pt idx="11">
                  <c:v>7.3</c:v>
                </c:pt>
                <c:pt idx="12">
                  <c:v>7</c:v>
                </c:pt>
                <c:pt idx="13">
                  <c:v>6.6</c:v>
                </c:pt>
                <c:pt idx="14">
                  <c:v>6.4</c:v>
                </c:pt>
                <c:pt idx="15">
                  <c:v>6.1</c:v>
                </c:pt>
                <c:pt idx="16">
                  <c:v>6.4</c:v>
                </c:pt>
              </c:numCache>
            </c:numRef>
          </c:val>
          <c:smooth val="0"/>
          <c:extLst>
            <c:ext xmlns:c16="http://schemas.microsoft.com/office/drawing/2014/chart" uri="{C3380CC4-5D6E-409C-BE32-E72D297353CC}">
              <c16:uniqueId val="{00000005-D7FF-45B3-ACBA-2903BC3F8779}"/>
            </c:ext>
          </c:extLst>
        </c:ser>
        <c:dLbls>
          <c:showLegendKey val="0"/>
          <c:showVal val="0"/>
          <c:showCatName val="0"/>
          <c:showSerName val="0"/>
          <c:showPercent val="0"/>
          <c:showBubbleSize val="0"/>
        </c:dLbls>
        <c:smooth val="0"/>
        <c:axId val="55173888"/>
        <c:axId val="55175424"/>
      </c:lineChart>
      <c:catAx>
        <c:axId val="55173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55175424"/>
        <c:crosses val="autoZero"/>
        <c:auto val="1"/>
        <c:lblAlgn val="ctr"/>
        <c:lblOffset val="100"/>
        <c:noMultiLvlLbl val="0"/>
      </c:catAx>
      <c:valAx>
        <c:axId val="55175424"/>
        <c:scaling>
          <c:orientation val="minMax"/>
          <c:max val="10"/>
          <c:min val="6"/>
        </c:scaling>
        <c:delete val="0"/>
        <c:axPos val="l"/>
        <c:majorGridlines>
          <c:spPr>
            <a:ln w="9525" cap="flat" cmpd="sng" algn="ctr">
              <a:solidFill>
                <a:schemeClr val="tx1">
                  <a:lumMod val="15000"/>
                  <a:lumOff val="85000"/>
                </a:schemeClr>
              </a:solidFill>
              <a:round/>
            </a:ln>
            <a:effectLst/>
          </c:spPr>
        </c:majorGridlines>
        <c:numFmt formatCode="#,##0.0" sourceLinked="0"/>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55173888"/>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legend>
    <c:plotVisOnly val="1"/>
    <c:dispBlanksAs val="gap"/>
    <c:showDLblsOverMax val="0"/>
  </c:chart>
  <c:spPr>
    <a:gradFill>
      <a:gsLst>
        <a:gs pos="0">
          <a:srgbClr val="E6B9B8"/>
        </a:gs>
        <a:gs pos="100000">
          <a:schemeClr val="bg1"/>
        </a:gs>
      </a:gsLst>
      <a:lin ang="5400000" scaled="0"/>
    </a:gra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197069116360456E-2"/>
          <c:y val="6.4675925925925928E-2"/>
          <c:w val="0.92213626421697292"/>
          <c:h val="0.68244675925925924"/>
        </c:manualLayout>
      </c:layout>
      <c:lineChart>
        <c:grouping val="standard"/>
        <c:varyColors val="0"/>
        <c:ser>
          <c:idx val="0"/>
          <c:order val="0"/>
          <c:tx>
            <c:strRef>
              <c:f>'Graf. da 3.8 a 3.13'!$B$12</c:f>
              <c:strCache>
                <c:ptCount val="1"/>
                <c:pt idx="0">
                  <c:v>Italia</c:v>
                </c:pt>
              </c:strCache>
            </c:strRef>
          </c:tx>
          <c:spPr>
            <a:ln w="19050" cap="rnd">
              <a:solidFill>
                <a:schemeClr val="accent1"/>
              </a:solidFill>
              <a:round/>
            </a:ln>
            <a:effectLst/>
          </c:spPr>
          <c:marker>
            <c:symbol val="none"/>
          </c:marker>
          <c:dLbls>
            <c:dLbl>
              <c:idx val="16"/>
              <c:layout>
                <c:manualLayout>
                  <c:x val="-1.9358506944444607E-2"/>
                  <c:y val="9.9262962962962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71E-4EEB-96C2-0E616860EEE9}"/>
                </c:ext>
              </c:extLst>
            </c:dLbl>
            <c:spPr>
              <a:noFill/>
              <a:ln>
                <a:noFill/>
              </a:ln>
              <a:effectLst/>
            </c:spPr>
            <c:txPr>
              <a:bodyPr/>
              <a:lstStyle/>
              <a:p>
                <a:pPr>
                  <a:defRPr sz="800">
                    <a:solidFill>
                      <a:srgbClr val="0070C0"/>
                    </a:solidFill>
                  </a:defRPr>
                </a:pPr>
                <a:endParaRPr lang="it-IT"/>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da 3.8 a 3.13'!$C$5:$S$5</c:f>
              <c:strCach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strCache>
            </c:strRef>
          </c:cat>
          <c:val>
            <c:numRef>
              <c:f>'Graf. da 3.8 a 3.13'!$C$12:$S$12</c:f>
              <c:numCache>
                <c:formatCode>General</c:formatCode>
                <c:ptCount val="17"/>
                <c:pt idx="0">
                  <c:v>9.8000000000000007</c:v>
                </c:pt>
                <c:pt idx="1">
                  <c:v>9.6</c:v>
                </c:pt>
                <c:pt idx="2">
                  <c:v>9.8000000000000007</c:v>
                </c:pt>
                <c:pt idx="3">
                  <c:v>9.9</c:v>
                </c:pt>
                <c:pt idx="4">
                  <c:v>10</c:v>
                </c:pt>
                <c:pt idx="5">
                  <c:v>9.9</c:v>
                </c:pt>
                <c:pt idx="6">
                  <c:v>10</c:v>
                </c:pt>
                <c:pt idx="7">
                  <c:v>10.3</c:v>
                </c:pt>
                <c:pt idx="8">
                  <c:v>10</c:v>
                </c:pt>
                <c:pt idx="9">
                  <c:v>9.8000000000000007</c:v>
                </c:pt>
                <c:pt idx="10">
                  <c:v>10.7</c:v>
                </c:pt>
                <c:pt idx="11">
                  <c:v>10.1</c:v>
                </c:pt>
                <c:pt idx="12">
                  <c:v>10.7</c:v>
                </c:pt>
                <c:pt idx="13">
                  <c:v>10.5</c:v>
                </c:pt>
                <c:pt idx="14">
                  <c:v>10.6</c:v>
                </c:pt>
                <c:pt idx="15">
                  <c:v>12.5</c:v>
                </c:pt>
                <c:pt idx="16">
                  <c:v>12</c:v>
                </c:pt>
              </c:numCache>
            </c:numRef>
          </c:val>
          <c:smooth val="0"/>
          <c:extLst>
            <c:ext xmlns:c16="http://schemas.microsoft.com/office/drawing/2014/chart" uri="{C3380CC4-5D6E-409C-BE32-E72D297353CC}">
              <c16:uniqueId val="{00000001-571E-4EEB-96C2-0E616860EEE9}"/>
            </c:ext>
          </c:extLst>
        </c:ser>
        <c:ser>
          <c:idx val="1"/>
          <c:order val="1"/>
          <c:tx>
            <c:strRef>
              <c:f>'Graf. da 3.8 a 3.13'!$B$13</c:f>
              <c:strCache>
                <c:ptCount val="1"/>
                <c:pt idx="0">
                  <c:v>  Abruzzo</c:v>
                </c:pt>
              </c:strCache>
            </c:strRef>
          </c:tx>
          <c:marker>
            <c:symbol val="none"/>
          </c:marker>
          <c:dLbls>
            <c:dLbl>
              <c:idx val="0"/>
              <c:layout>
                <c:manualLayout>
                  <c:x val="-4.3059363582493092E-2"/>
                  <c:y val="-5.22259259259259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71E-4EEB-96C2-0E616860EEE9}"/>
                </c:ext>
              </c:extLst>
            </c:dLbl>
            <c:dLbl>
              <c:idx val="2"/>
              <c:layout>
                <c:manualLayout>
                  <c:x val="-4.3059363582493092E-2"/>
                  <c:y val="-4.634629629629629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71E-4EEB-96C2-0E616860EEE9}"/>
                </c:ext>
              </c:extLst>
            </c:dLbl>
            <c:dLbl>
              <c:idx val="3"/>
              <c:layout>
                <c:manualLayout>
                  <c:x val="-3.476808689780251E-2"/>
                  <c:y val="-2.87074074074074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71E-4EEB-96C2-0E616860EEE9}"/>
                </c:ext>
              </c:extLst>
            </c:dLbl>
            <c:dLbl>
              <c:idx val="5"/>
              <c:layout>
                <c:manualLayout>
                  <c:x val="-4.3059363582493092E-2"/>
                  <c:y val="-5.22259259259259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71E-4EEB-96C2-0E616860EEE9}"/>
                </c:ext>
              </c:extLst>
            </c:dLbl>
            <c:dLbl>
              <c:idx val="8"/>
              <c:layout>
                <c:manualLayout>
                  <c:x val="-4.3059363582493092E-2"/>
                  <c:y val="-5.22259259259259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71E-4EEB-96C2-0E616860EEE9}"/>
                </c:ext>
              </c:extLst>
            </c:dLbl>
            <c:dLbl>
              <c:idx val="9"/>
              <c:layout>
                <c:manualLayout>
                  <c:x val="-4.5823122477389948E-2"/>
                  <c:y val="-2.87074074074074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71E-4EEB-96C2-0E616860EEE9}"/>
                </c:ext>
              </c:extLst>
            </c:dLbl>
            <c:numFmt formatCode="#,##0.0" sourceLinked="0"/>
            <c:spPr>
              <a:noFill/>
              <a:ln>
                <a:noFill/>
              </a:ln>
              <a:effectLst/>
            </c:spPr>
            <c:txPr>
              <a:bodyPr/>
              <a:lstStyle/>
              <a:p>
                <a:pPr>
                  <a:defRPr sz="800">
                    <a:solidFill>
                      <a:schemeClr val="accent2">
                        <a:lumMod val="50000"/>
                      </a:schemeClr>
                    </a:solidFill>
                  </a:defRPr>
                </a:pPr>
                <a:endParaRPr lang="it-IT"/>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'Graf. da 3.8 a 3.13'!$C$5:$S$5</c:f>
              <c:strCach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strCache>
            </c:strRef>
          </c:cat>
          <c:val>
            <c:numRef>
              <c:f>'Graf. da 3.8 a 3.13'!$C$13:$S$13</c:f>
              <c:numCache>
                <c:formatCode>General</c:formatCode>
                <c:ptCount val="17"/>
                <c:pt idx="0">
                  <c:v>10.5</c:v>
                </c:pt>
                <c:pt idx="1">
                  <c:v>10.3</c:v>
                </c:pt>
                <c:pt idx="2">
                  <c:v>10.6</c:v>
                </c:pt>
                <c:pt idx="3">
                  <c:v>10.5</c:v>
                </c:pt>
                <c:pt idx="4">
                  <c:v>11.2</c:v>
                </c:pt>
                <c:pt idx="5">
                  <c:v>10.9</c:v>
                </c:pt>
                <c:pt idx="6">
                  <c:v>10.9</c:v>
                </c:pt>
                <c:pt idx="7">
                  <c:v>11.1</c:v>
                </c:pt>
                <c:pt idx="8">
                  <c:v>10.9</c:v>
                </c:pt>
                <c:pt idx="9">
                  <c:v>10.8</c:v>
                </c:pt>
                <c:pt idx="10">
                  <c:v>11.6</c:v>
                </c:pt>
                <c:pt idx="11">
                  <c:v>11</c:v>
                </c:pt>
                <c:pt idx="12">
                  <c:v>11.7</c:v>
                </c:pt>
                <c:pt idx="13">
                  <c:v>11.2</c:v>
                </c:pt>
                <c:pt idx="14">
                  <c:v>11.3</c:v>
                </c:pt>
                <c:pt idx="15">
                  <c:v>12.4</c:v>
                </c:pt>
                <c:pt idx="16">
                  <c:v>13</c:v>
                </c:pt>
              </c:numCache>
            </c:numRef>
          </c:val>
          <c:smooth val="0"/>
          <c:extLst>
            <c:ext xmlns:c16="http://schemas.microsoft.com/office/drawing/2014/chart" uri="{C3380CC4-5D6E-409C-BE32-E72D297353CC}">
              <c16:uniqueId val="{00000008-571E-4EEB-96C2-0E616860EEE9}"/>
            </c:ext>
          </c:extLst>
        </c:ser>
        <c:ser>
          <c:idx val="2"/>
          <c:order val="2"/>
          <c:tx>
            <c:strRef>
              <c:f>'Graf. da 3.8 a 3.13'!$B$14</c:f>
              <c:strCache>
                <c:ptCount val="1"/>
                <c:pt idx="0">
                  <c:v>    L'Aquila</c:v>
                </c:pt>
              </c:strCache>
            </c:strRef>
          </c:tx>
          <c:marker>
            <c:symbol val="none"/>
          </c:marker>
          <c:cat>
            <c:strRef>
              <c:f>'Graf. da 3.8 a 3.13'!$C$5:$S$5</c:f>
              <c:strCach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strCache>
            </c:strRef>
          </c:cat>
          <c:val>
            <c:numRef>
              <c:f>'Graf. da 3.8 a 3.13'!$C$14:$S$14</c:f>
              <c:numCache>
                <c:formatCode>General</c:formatCode>
                <c:ptCount val="17"/>
                <c:pt idx="0">
                  <c:v>11.5</c:v>
                </c:pt>
                <c:pt idx="1">
                  <c:v>10.9</c:v>
                </c:pt>
                <c:pt idx="2">
                  <c:v>11.4</c:v>
                </c:pt>
                <c:pt idx="3">
                  <c:v>11.5</c:v>
                </c:pt>
                <c:pt idx="4">
                  <c:v>12.9</c:v>
                </c:pt>
                <c:pt idx="5">
                  <c:v>11.9</c:v>
                </c:pt>
                <c:pt idx="6">
                  <c:v>11.7</c:v>
                </c:pt>
                <c:pt idx="7">
                  <c:v>11.9</c:v>
                </c:pt>
                <c:pt idx="8">
                  <c:v>11.7</c:v>
                </c:pt>
                <c:pt idx="9">
                  <c:v>11.5</c:v>
                </c:pt>
                <c:pt idx="10">
                  <c:v>11.9</c:v>
                </c:pt>
                <c:pt idx="11">
                  <c:v>11.8</c:v>
                </c:pt>
                <c:pt idx="12">
                  <c:v>11.9</c:v>
                </c:pt>
                <c:pt idx="13">
                  <c:v>11.6</c:v>
                </c:pt>
                <c:pt idx="14">
                  <c:v>12</c:v>
                </c:pt>
                <c:pt idx="15">
                  <c:v>12.8</c:v>
                </c:pt>
                <c:pt idx="16">
                  <c:v>13.2</c:v>
                </c:pt>
              </c:numCache>
            </c:numRef>
          </c:val>
          <c:smooth val="0"/>
          <c:extLst>
            <c:ext xmlns:c16="http://schemas.microsoft.com/office/drawing/2014/chart" uri="{C3380CC4-5D6E-409C-BE32-E72D297353CC}">
              <c16:uniqueId val="{00000009-571E-4EEB-96C2-0E616860EEE9}"/>
            </c:ext>
          </c:extLst>
        </c:ser>
        <c:ser>
          <c:idx val="3"/>
          <c:order val="3"/>
          <c:tx>
            <c:strRef>
              <c:f>'Graf. da 3.8 a 3.13'!$B$15</c:f>
              <c:strCache>
                <c:ptCount val="1"/>
                <c:pt idx="0">
                  <c:v>    Teramo</c:v>
                </c:pt>
              </c:strCache>
            </c:strRef>
          </c:tx>
          <c:spPr>
            <a:ln>
              <a:solidFill>
                <a:srgbClr val="FFFF00"/>
              </a:solidFill>
            </a:ln>
          </c:spPr>
          <c:marker>
            <c:symbol val="none"/>
          </c:marker>
          <c:cat>
            <c:strRef>
              <c:f>'Graf. da 3.8 a 3.13'!$C$5:$S$5</c:f>
              <c:strCach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strCache>
            </c:strRef>
          </c:cat>
          <c:val>
            <c:numRef>
              <c:f>'Graf. da 3.8 a 3.13'!$C$15:$S$15</c:f>
              <c:numCache>
                <c:formatCode>General</c:formatCode>
                <c:ptCount val="17"/>
                <c:pt idx="0">
                  <c:v>10.1</c:v>
                </c:pt>
                <c:pt idx="1">
                  <c:v>9.1999999999999993</c:v>
                </c:pt>
                <c:pt idx="2">
                  <c:v>9.9</c:v>
                </c:pt>
                <c:pt idx="3">
                  <c:v>10</c:v>
                </c:pt>
                <c:pt idx="4">
                  <c:v>10.199999999999999</c:v>
                </c:pt>
                <c:pt idx="5">
                  <c:v>10.3</c:v>
                </c:pt>
                <c:pt idx="6">
                  <c:v>10.3</c:v>
                </c:pt>
                <c:pt idx="7">
                  <c:v>10.3</c:v>
                </c:pt>
                <c:pt idx="8">
                  <c:v>10.5</c:v>
                </c:pt>
                <c:pt idx="9">
                  <c:v>10.199999999999999</c:v>
                </c:pt>
                <c:pt idx="10">
                  <c:v>11.3</c:v>
                </c:pt>
                <c:pt idx="11">
                  <c:v>10.4</c:v>
                </c:pt>
                <c:pt idx="12">
                  <c:v>11.4</c:v>
                </c:pt>
                <c:pt idx="13">
                  <c:v>10.3</c:v>
                </c:pt>
                <c:pt idx="14">
                  <c:v>10.9</c:v>
                </c:pt>
                <c:pt idx="15">
                  <c:v>12.3</c:v>
                </c:pt>
                <c:pt idx="16">
                  <c:v>12.4</c:v>
                </c:pt>
              </c:numCache>
            </c:numRef>
          </c:val>
          <c:smooth val="0"/>
          <c:extLst>
            <c:ext xmlns:c16="http://schemas.microsoft.com/office/drawing/2014/chart" uri="{C3380CC4-5D6E-409C-BE32-E72D297353CC}">
              <c16:uniqueId val="{0000000A-571E-4EEB-96C2-0E616860EEE9}"/>
            </c:ext>
          </c:extLst>
        </c:ser>
        <c:ser>
          <c:idx val="4"/>
          <c:order val="4"/>
          <c:tx>
            <c:strRef>
              <c:f>'Graf. da 3.8 a 3.13'!$B$16</c:f>
              <c:strCache>
                <c:ptCount val="1"/>
                <c:pt idx="0">
                  <c:v>    Pescara</c:v>
                </c:pt>
              </c:strCache>
            </c:strRef>
          </c:tx>
          <c:spPr>
            <a:ln>
              <a:solidFill>
                <a:srgbClr val="7030A0"/>
              </a:solidFill>
            </a:ln>
          </c:spPr>
          <c:marker>
            <c:symbol val="none"/>
          </c:marker>
          <c:cat>
            <c:strRef>
              <c:f>'Graf. da 3.8 a 3.13'!$C$5:$S$5</c:f>
              <c:strCach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strCache>
            </c:strRef>
          </c:cat>
          <c:val>
            <c:numRef>
              <c:f>'Graf. da 3.8 a 3.13'!$C$16:$S$16</c:f>
              <c:numCache>
                <c:formatCode>General</c:formatCode>
                <c:ptCount val="17"/>
                <c:pt idx="0">
                  <c:v>10.1</c:v>
                </c:pt>
                <c:pt idx="1">
                  <c:v>10.1</c:v>
                </c:pt>
                <c:pt idx="2">
                  <c:v>9.9</c:v>
                </c:pt>
                <c:pt idx="3">
                  <c:v>9.6</c:v>
                </c:pt>
                <c:pt idx="4">
                  <c:v>10.5</c:v>
                </c:pt>
                <c:pt idx="5">
                  <c:v>10.3</c:v>
                </c:pt>
                <c:pt idx="6">
                  <c:v>10.6</c:v>
                </c:pt>
                <c:pt idx="7">
                  <c:v>10.8</c:v>
                </c:pt>
                <c:pt idx="8">
                  <c:v>10</c:v>
                </c:pt>
                <c:pt idx="9">
                  <c:v>10.4</c:v>
                </c:pt>
                <c:pt idx="10">
                  <c:v>11</c:v>
                </c:pt>
                <c:pt idx="11">
                  <c:v>10.199999999999999</c:v>
                </c:pt>
                <c:pt idx="12">
                  <c:v>11.1</c:v>
                </c:pt>
                <c:pt idx="13">
                  <c:v>10.9</c:v>
                </c:pt>
                <c:pt idx="14">
                  <c:v>10.6</c:v>
                </c:pt>
                <c:pt idx="15">
                  <c:v>12.2</c:v>
                </c:pt>
                <c:pt idx="16">
                  <c:v>12.8</c:v>
                </c:pt>
              </c:numCache>
            </c:numRef>
          </c:val>
          <c:smooth val="0"/>
          <c:extLst>
            <c:ext xmlns:c16="http://schemas.microsoft.com/office/drawing/2014/chart" uri="{C3380CC4-5D6E-409C-BE32-E72D297353CC}">
              <c16:uniqueId val="{0000000B-571E-4EEB-96C2-0E616860EEE9}"/>
            </c:ext>
          </c:extLst>
        </c:ser>
        <c:ser>
          <c:idx val="5"/>
          <c:order val="5"/>
          <c:tx>
            <c:strRef>
              <c:f>'Graf. da 3.8 a 3.13'!$B$17</c:f>
              <c:strCache>
                <c:ptCount val="1"/>
                <c:pt idx="0">
                  <c:v>    Chieti</c:v>
                </c:pt>
              </c:strCache>
            </c:strRef>
          </c:tx>
          <c:marker>
            <c:symbol val="none"/>
          </c:marker>
          <c:cat>
            <c:strRef>
              <c:f>'Graf. da 3.8 a 3.13'!$C$5:$S$5</c:f>
              <c:strCach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strCache>
            </c:strRef>
          </c:cat>
          <c:val>
            <c:numRef>
              <c:f>'Graf. da 3.8 a 3.13'!$C$17:$S$17</c:f>
              <c:numCache>
                <c:formatCode>General</c:formatCode>
                <c:ptCount val="17"/>
                <c:pt idx="0">
                  <c:v>10.5</c:v>
                </c:pt>
                <c:pt idx="1">
                  <c:v>10.8</c:v>
                </c:pt>
                <c:pt idx="2">
                  <c:v>11.1</c:v>
                </c:pt>
                <c:pt idx="3">
                  <c:v>10.9</c:v>
                </c:pt>
                <c:pt idx="4">
                  <c:v>11.1</c:v>
                </c:pt>
                <c:pt idx="5">
                  <c:v>11</c:v>
                </c:pt>
                <c:pt idx="6">
                  <c:v>11</c:v>
                </c:pt>
                <c:pt idx="7">
                  <c:v>11.3</c:v>
                </c:pt>
                <c:pt idx="8">
                  <c:v>11.3</c:v>
                </c:pt>
                <c:pt idx="9">
                  <c:v>11</c:v>
                </c:pt>
                <c:pt idx="10">
                  <c:v>12</c:v>
                </c:pt>
                <c:pt idx="11">
                  <c:v>11.5</c:v>
                </c:pt>
                <c:pt idx="12">
                  <c:v>12.3</c:v>
                </c:pt>
                <c:pt idx="13">
                  <c:v>11.8</c:v>
                </c:pt>
                <c:pt idx="14">
                  <c:v>11.5</c:v>
                </c:pt>
                <c:pt idx="15">
                  <c:v>12.5</c:v>
                </c:pt>
                <c:pt idx="16">
                  <c:v>13.6</c:v>
                </c:pt>
              </c:numCache>
            </c:numRef>
          </c:val>
          <c:smooth val="0"/>
          <c:extLst>
            <c:ext xmlns:c16="http://schemas.microsoft.com/office/drawing/2014/chart" uri="{C3380CC4-5D6E-409C-BE32-E72D297353CC}">
              <c16:uniqueId val="{0000000C-571E-4EEB-96C2-0E616860EEE9}"/>
            </c:ext>
          </c:extLst>
        </c:ser>
        <c:dLbls>
          <c:showLegendKey val="0"/>
          <c:showVal val="0"/>
          <c:showCatName val="0"/>
          <c:showSerName val="0"/>
          <c:showPercent val="0"/>
          <c:showBubbleSize val="0"/>
        </c:dLbls>
        <c:smooth val="0"/>
        <c:axId val="55354496"/>
        <c:axId val="55356032"/>
      </c:lineChart>
      <c:catAx>
        <c:axId val="55354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55356032"/>
        <c:crosses val="autoZero"/>
        <c:auto val="1"/>
        <c:lblAlgn val="ctr"/>
        <c:lblOffset val="100"/>
        <c:noMultiLvlLbl val="0"/>
      </c:catAx>
      <c:valAx>
        <c:axId val="55356032"/>
        <c:scaling>
          <c:orientation val="minMax"/>
          <c:min val="8"/>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crossAx val="5535449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it-IT"/>
        </a:p>
      </c:txPr>
    </c:legend>
    <c:plotVisOnly val="1"/>
    <c:dispBlanksAs val="gap"/>
    <c:showDLblsOverMax val="0"/>
  </c:chart>
  <c:spPr>
    <a:gradFill>
      <a:gsLst>
        <a:gs pos="0">
          <a:srgbClr val="E6B9B8"/>
        </a:gs>
        <a:gs pos="100000">
          <a:schemeClr val="bg1"/>
        </a:gs>
      </a:gsLst>
      <a:lin ang="5400000" scaled="0"/>
    </a:gradFill>
    <a:ln w="9525" cap="flat" cmpd="sng" algn="ctr">
      <a:noFill/>
      <a:round/>
    </a:ln>
    <a:effectLst/>
  </c:spPr>
  <c:txPr>
    <a:bodyPr/>
    <a:lstStyle/>
    <a:p>
      <a:pPr>
        <a:defRPr/>
      </a:pPr>
      <a:endParaRPr lang="it-IT"/>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23.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chart" Target="../charts/chart25.xml"/><Relationship Id="rId1" Type="http://schemas.openxmlformats.org/officeDocument/2006/relationships/chart" Target="../charts/chart2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5" Type="http://schemas.openxmlformats.org/officeDocument/2006/relationships/chart" Target="../charts/chart6.xml"/><Relationship Id="rId4"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6" Type="http://schemas.openxmlformats.org/officeDocument/2006/relationships/chart" Target="../charts/chart13.xml"/><Relationship Id="rId5" Type="http://schemas.openxmlformats.org/officeDocument/2006/relationships/chart" Target="../charts/chart12.xml"/><Relationship Id="rId4" Type="http://schemas.openxmlformats.org/officeDocument/2006/relationships/chart" Target="../charts/chart1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chart" Target="../charts/chart21.xml"/></Relationships>
</file>

<file path=xl/drawings/drawing1.xml><?xml version="1.0" encoding="utf-8"?>
<xdr:wsDr xmlns:xdr="http://schemas.openxmlformats.org/drawingml/2006/spreadsheetDrawing" xmlns:a="http://schemas.openxmlformats.org/drawingml/2006/main">
  <xdr:twoCellAnchor>
    <xdr:from>
      <xdr:col>10</xdr:col>
      <xdr:colOff>0</xdr:colOff>
      <xdr:row>3</xdr:row>
      <xdr:rowOff>0</xdr:rowOff>
    </xdr:from>
    <xdr:to>
      <xdr:col>19</xdr:col>
      <xdr:colOff>273600</xdr:colOff>
      <xdr:row>14</xdr:row>
      <xdr:rowOff>91125</xdr:rowOff>
    </xdr:to>
    <xdr:graphicFrame macro="">
      <xdr:nvGraphicFramePr>
        <xdr:cNvPr id="2" name="Grafico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6</xdr:col>
      <xdr:colOff>588065</xdr:colOff>
      <xdr:row>3</xdr:row>
      <xdr:rowOff>66259</xdr:rowOff>
    </xdr:from>
    <xdr:to>
      <xdr:col>15</xdr:col>
      <xdr:colOff>111848</xdr:colOff>
      <xdr:row>17</xdr:row>
      <xdr:rowOff>151173</xdr:rowOff>
    </xdr:to>
    <xdr:graphicFrame macro="">
      <xdr:nvGraphicFramePr>
        <xdr:cNvPr id="2" name="Grafico 1">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19</xdr:col>
      <xdr:colOff>42634</xdr:colOff>
      <xdr:row>3</xdr:row>
      <xdr:rowOff>158749</xdr:rowOff>
    </xdr:from>
    <xdr:to>
      <xdr:col>26</xdr:col>
      <xdr:colOff>2927</xdr:colOff>
      <xdr:row>20</xdr:row>
      <xdr:rowOff>92665</xdr:rowOff>
    </xdr:to>
    <xdr:graphicFrame macro="">
      <xdr:nvGraphicFramePr>
        <xdr:cNvPr id="2" name="Grafico 2">
          <a:extLst>
            <a:ext uri="{FF2B5EF4-FFF2-40B4-BE49-F238E27FC236}">
              <a16:creationId xmlns:a16="http://schemas.microsoft.com/office/drawing/2014/main" id="{00000000-0008-0000-0A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8</xdr:col>
      <xdr:colOff>28573</xdr:colOff>
      <xdr:row>11</xdr:row>
      <xdr:rowOff>35111</xdr:rowOff>
    </xdr:from>
    <xdr:to>
      <xdr:col>17</xdr:col>
      <xdr:colOff>300223</xdr:colOff>
      <xdr:row>25</xdr:row>
      <xdr:rowOff>20486</xdr:rowOff>
    </xdr:to>
    <xdr:graphicFrame macro="">
      <xdr:nvGraphicFramePr>
        <xdr:cNvPr id="2" name="Grafico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5664</xdr:colOff>
      <xdr:row>27</xdr:row>
      <xdr:rowOff>158698</xdr:rowOff>
    </xdr:from>
    <xdr:to>
      <xdr:col>17</xdr:col>
      <xdr:colOff>277314</xdr:colOff>
      <xdr:row>42</xdr:row>
      <xdr:rowOff>1198</xdr:rowOff>
    </xdr:to>
    <xdr:graphicFrame macro="">
      <xdr:nvGraphicFramePr>
        <xdr:cNvPr id="3" name="Grafico 2">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50</xdr:row>
      <xdr:rowOff>148167</xdr:rowOff>
    </xdr:from>
    <xdr:to>
      <xdr:col>4</xdr:col>
      <xdr:colOff>13762</xdr:colOff>
      <xdr:row>65</xdr:row>
      <xdr:rowOff>3622</xdr:rowOff>
    </xdr:to>
    <xdr:pic>
      <xdr:nvPicPr>
        <xdr:cNvPr id="4" name="Immagine 3">
          <a:extLst>
            <a:ext uri="{FF2B5EF4-FFF2-40B4-BE49-F238E27FC236}">
              <a16:creationId xmlns:a16="http://schemas.microsoft.com/office/drawing/2014/main" id="{00000000-0008-0000-0000-000009000000}"/>
            </a:ext>
          </a:extLst>
        </xdr:cNvPr>
        <xdr:cNvPicPr>
          <a:picLocks noChangeAspect="1"/>
        </xdr:cNvPicPr>
      </xdr:nvPicPr>
      <xdr:blipFill>
        <a:blip xmlns:r="http://schemas.openxmlformats.org/officeDocument/2006/relationships" r:embed="rId3"/>
        <a:stretch>
          <a:fillRect/>
        </a:stretch>
      </xdr:blipFill>
      <xdr:spPr>
        <a:xfrm>
          <a:off x="0" y="9854142"/>
          <a:ext cx="6128812" cy="27129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11</xdr:col>
      <xdr:colOff>0</xdr:colOff>
      <xdr:row>31</xdr:row>
      <xdr:rowOff>47625</xdr:rowOff>
    </xdr:from>
    <xdr:to>
      <xdr:col>16</xdr:col>
      <xdr:colOff>12000</xdr:colOff>
      <xdr:row>42</xdr:row>
      <xdr:rowOff>112125</xdr:rowOff>
    </xdr:to>
    <xdr:graphicFrame macro="">
      <xdr:nvGraphicFramePr>
        <xdr:cNvPr id="2" name="Grafico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0</xdr:colOff>
      <xdr:row>45</xdr:row>
      <xdr:rowOff>142875</xdr:rowOff>
    </xdr:from>
    <xdr:to>
      <xdr:col>16</xdr:col>
      <xdr:colOff>12000</xdr:colOff>
      <xdr:row>57</xdr:row>
      <xdr:rowOff>16875</xdr:rowOff>
    </xdr:to>
    <xdr:graphicFrame macro="">
      <xdr:nvGraphicFramePr>
        <xdr:cNvPr id="3" name="Grafico 2">
          <a:extLst>
            <a:ext uri="{FF2B5EF4-FFF2-40B4-BE49-F238E27FC236}">
              <a16:creationId xmlns:a16="http://schemas.microsoft.com/office/drawing/2014/main" id="{00000000-0008-0000-08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11</xdr:col>
      <xdr:colOff>46159</xdr:colOff>
      <xdr:row>59</xdr:row>
      <xdr:rowOff>76200</xdr:rowOff>
    </xdr:from>
    <xdr:to>
      <xdr:col>16</xdr:col>
      <xdr:colOff>58159</xdr:colOff>
      <xdr:row>70</xdr:row>
      <xdr:rowOff>140700</xdr:rowOff>
    </xdr:to>
    <xdr:graphicFrame macro="">
      <xdr:nvGraphicFramePr>
        <xdr:cNvPr id="4" name="Grafico 3">
          <a:extLst>
            <a:ext uri="{FF2B5EF4-FFF2-40B4-BE49-F238E27FC236}">
              <a16:creationId xmlns:a16="http://schemas.microsoft.com/office/drawing/2014/main" id="{00000000-0008-0000-08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66675</xdr:colOff>
      <xdr:row>73</xdr:row>
      <xdr:rowOff>85725</xdr:rowOff>
    </xdr:from>
    <xdr:to>
      <xdr:col>16</xdr:col>
      <xdr:colOff>86002</xdr:colOff>
      <xdr:row>84</xdr:row>
      <xdr:rowOff>150225</xdr:rowOff>
    </xdr:to>
    <xdr:graphicFrame macro="">
      <xdr:nvGraphicFramePr>
        <xdr:cNvPr id="5" name="Grafico 4">
          <a:extLst>
            <a:ext uri="{FF2B5EF4-FFF2-40B4-BE49-F238E27FC236}">
              <a16:creationId xmlns:a16="http://schemas.microsoft.com/office/drawing/2014/main" id="{00000000-0008-0000-08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0</xdr:colOff>
      <xdr:row>17</xdr:row>
      <xdr:rowOff>104775</xdr:rowOff>
    </xdr:from>
    <xdr:to>
      <xdr:col>16</xdr:col>
      <xdr:colOff>12000</xdr:colOff>
      <xdr:row>28</xdr:row>
      <xdr:rowOff>169275</xdr:rowOff>
    </xdr:to>
    <xdr:graphicFrame macro="">
      <xdr:nvGraphicFramePr>
        <xdr:cNvPr id="6" name="Grafico 5">
          <a:extLst>
            <a:ext uri="{FF2B5EF4-FFF2-40B4-BE49-F238E27FC236}">
              <a16:creationId xmlns:a16="http://schemas.microsoft.com/office/drawing/2014/main" id="{00000000-0008-0000-08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11</xdr:col>
      <xdr:colOff>9525</xdr:colOff>
      <xdr:row>3</xdr:row>
      <xdr:rowOff>76200</xdr:rowOff>
    </xdr:from>
    <xdr:to>
      <xdr:col>16</xdr:col>
      <xdr:colOff>21525</xdr:colOff>
      <xdr:row>14</xdr:row>
      <xdr:rowOff>140700</xdr:rowOff>
    </xdr:to>
    <xdr:graphicFrame macro="">
      <xdr:nvGraphicFramePr>
        <xdr:cNvPr id="7" name="Grafico 6">
          <a:extLst>
            <a:ext uri="{FF2B5EF4-FFF2-40B4-BE49-F238E27FC236}">
              <a16:creationId xmlns:a16="http://schemas.microsoft.com/office/drawing/2014/main" id="{00000000-0008-0000-08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21</xdr:col>
      <xdr:colOff>45356</xdr:colOff>
      <xdr:row>7</xdr:row>
      <xdr:rowOff>36285</xdr:rowOff>
    </xdr:from>
    <xdr:to>
      <xdr:col>22</xdr:col>
      <xdr:colOff>1614356</xdr:colOff>
      <xdr:row>17</xdr:row>
      <xdr:rowOff>100785</xdr:rowOff>
    </xdr:to>
    <xdr:graphicFrame macro="">
      <xdr:nvGraphicFramePr>
        <xdr:cNvPr id="2" name="Grafico 1">
          <a:extLst>
            <a:ext uri="{FF2B5EF4-FFF2-40B4-BE49-F238E27FC236}">
              <a16:creationId xmlns:a16="http://schemas.microsoft.com/office/drawing/2014/main" id="{00000000-0008-0000-05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333374</xdr:colOff>
      <xdr:row>21</xdr:row>
      <xdr:rowOff>0</xdr:rowOff>
    </xdr:from>
    <xdr:to>
      <xdr:col>22</xdr:col>
      <xdr:colOff>1568999</xdr:colOff>
      <xdr:row>29</xdr:row>
      <xdr:rowOff>445500</xdr:rowOff>
    </xdr:to>
    <xdr:graphicFrame macro="">
      <xdr:nvGraphicFramePr>
        <xdr:cNvPr id="3" name="Grafico 2">
          <a:extLst>
            <a:ext uri="{FF2B5EF4-FFF2-40B4-BE49-F238E27FC236}">
              <a16:creationId xmlns:a16="http://schemas.microsoft.com/office/drawing/2014/main" id="{00000000-0008-0000-05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20</xdr:col>
      <xdr:colOff>333374</xdr:colOff>
      <xdr:row>35</xdr:row>
      <xdr:rowOff>0</xdr:rowOff>
    </xdr:from>
    <xdr:to>
      <xdr:col>22</xdr:col>
      <xdr:colOff>1568999</xdr:colOff>
      <xdr:row>42</xdr:row>
      <xdr:rowOff>64500</xdr:rowOff>
    </xdr:to>
    <xdr:graphicFrame macro="">
      <xdr:nvGraphicFramePr>
        <xdr:cNvPr id="4" name="Grafico 3">
          <a:extLst>
            <a:ext uri="{FF2B5EF4-FFF2-40B4-BE49-F238E27FC236}">
              <a16:creationId xmlns:a16="http://schemas.microsoft.com/office/drawing/2014/main" id="{00000000-0008-0000-05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21</xdr:col>
      <xdr:colOff>0</xdr:colOff>
      <xdr:row>103</xdr:row>
      <xdr:rowOff>184149</xdr:rowOff>
    </xdr:from>
    <xdr:to>
      <xdr:col>22</xdr:col>
      <xdr:colOff>1569000</xdr:colOff>
      <xdr:row>112</xdr:row>
      <xdr:rowOff>58149</xdr:rowOff>
    </xdr:to>
    <xdr:graphicFrame macro="">
      <xdr:nvGraphicFramePr>
        <xdr:cNvPr id="5" name="Grafico 4">
          <a:extLst>
            <a:ext uri="{FF2B5EF4-FFF2-40B4-BE49-F238E27FC236}">
              <a16:creationId xmlns:a16="http://schemas.microsoft.com/office/drawing/2014/main" id="{00000000-0008-0000-05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20</xdr:col>
      <xdr:colOff>331879</xdr:colOff>
      <xdr:row>116</xdr:row>
      <xdr:rowOff>0</xdr:rowOff>
    </xdr:from>
    <xdr:to>
      <xdr:col>22</xdr:col>
      <xdr:colOff>1567504</xdr:colOff>
      <xdr:row>125</xdr:row>
      <xdr:rowOff>64500</xdr:rowOff>
    </xdr:to>
    <xdr:graphicFrame macro="">
      <xdr:nvGraphicFramePr>
        <xdr:cNvPr id="6" name="Grafico 5">
          <a:extLst>
            <a:ext uri="{FF2B5EF4-FFF2-40B4-BE49-F238E27FC236}">
              <a16:creationId xmlns:a16="http://schemas.microsoft.com/office/drawing/2014/main"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21</xdr:col>
      <xdr:colOff>81642</xdr:colOff>
      <xdr:row>128</xdr:row>
      <xdr:rowOff>54429</xdr:rowOff>
    </xdr:from>
    <xdr:to>
      <xdr:col>22</xdr:col>
      <xdr:colOff>1650642</xdr:colOff>
      <xdr:row>139</xdr:row>
      <xdr:rowOff>118929</xdr:rowOff>
    </xdr:to>
    <xdr:graphicFrame macro="">
      <xdr:nvGraphicFramePr>
        <xdr:cNvPr id="7" name="Grafico 6">
          <a:extLst>
            <a:ext uri="{FF2B5EF4-FFF2-40B4-BE49-F238E27FC236}">
              <a16:creationId xmlns:a16="http://schemas.microsoft.com/office/drawing/2014/main"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14</xdr:col>
      <xdr:colOff>13605</xdr:colOff>
      <xdr:row>3</xdr:row>
      <xdr:rowOff>165553</xdr:rowOff>
    </xdr:from>
    <xdr:to>
      <xdr:col>22</xdr:col>
      <xdr:colOff>170664</xdr:colOff>
      <xdr:row>13</xdr:row>
      <xdr:rowOff>60553</xdr:rowOff>
    </xdr:to>
    <xdr:graphicFrame macro="">
      <xdr:nvGraphicFramePr>
        <xdr:cNvPr id="2" name="Grafico 1">
          <a:extLst>
            <a:ext uri="{FF2B5EF4-FFF2-40B4-BE49-F238E27FC236}">
              <a16:creationId xmlns:a16="http://schemas.microsoft.com/office/drawing/2014/main"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18</xdr:col>
      <xdr:colOff>350075</xdr:colOff>
      <xdr:row>2</xdr:row>
      <xdr:rowOff>27911</xdr:rowOff>
    </xdr:from>
    <xdr:to>
      <xdr:col>23</xdr:col>
      <xdr:colOff>278619</xdr:colOff>
      <xdr:row>14</xdr:row>
      <xdr:rowOff>116235</xdr:rowOff>
    </xdr:to>
    <xdr:graphicFrame macro="">
      <xdr:nvGraphicFramePr>
        <xdr:cNvPr id="2" name="Grafico 2">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18</xdr:col>
      <xdr:colOff>24848</xdr:colOff>
      <xdr:row>4</xdr:row>
      <xdr:rowOff>43681</xdr:rowOff>
    </xdr:from>
    <xdr:to>
      <xdr:col>22</xdr:col>
      <xdr:colOff>588456</xdr:colOff>
      <xdr:row>15</xdr:row>
      <xdr:rowOff>161724</xdr:rowOff>
    </xdr:to>
    <xdr:graphicFrame macro="">
      <xdr:nvGraphicFramePr>
        <xdr:cNvPr id="2" name="Grafico 2">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44</xdr:col>
      <xdr:colOff>9525</xdr:colOff>
      <xdr:row>5</xdr:row>
      <xdr:rowOff>76572</xdr:rowOff>
    </xdr:from>
    <xdr:to>
      <xdr:col>53</xdr:col>
      <xdr:colOff>258632</xdr:colOff>
      <xdr:row>16</xdr:row>
      <xdr:rowOff>79251</xdr:rowOff>
    </xdr:to>
    <xdr:graphicFrame macro="">
      <xdr:nvGraphicFramePr>
        <xdr:cNvPr id="2" name="Grafico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44</xdr:col>
      <xdr:colOff>44824</xdr:colOff>
      <xdr:row>18</xdr:row>
      <xdr:rowOff>16996</xdr:rowOff>
    </xdr:from>
    <xdr:to>
      <xdr:col>53</xdr:col>
      <xdr:colOff>358765</xdr:colOff>
      <xdr:row>26</xdr:row>
      <xdr:rowOff>263883</xdr:rowOff>
    </xdr:to>
    <xdr:graphicFrame macro="">
      <xdr:nvGraphicFramePr>
        <xdr:cNvPr id="3" name="Grafico 2">
          <a:extLst>
            <a:ext uri="{FF2B5EF4-FFF2-40B4-BE49-F238E27FC236}">
              <a16:creationId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44</xdr:col>
      <xdr:colOff>17369</xdr:colOff>
      <xdr:row>28</xdr:row>
      <xdr:rowOff>200025</xdr:rowOff>
    </xdr:from>
    <xdr:to>
      <xdr:col>53</xdr:col>
      <xdr:colOff>331310</xdr:colOff>
      <xdr:row>37</xdr:row>
      <xdr:rowOff>231759</xdr:rowOff>
    </xdr:to>
    <xdr:graphicFrame macro="">
      <xdr:nvGraphicFramePr>
        <xdr:cNvPr id="4" name="Grafico 3">
          <a:extLst>
            <a:ext uri="{FF2B5EF4-FFF2-40B4-BE49-F238E27FC236}">
              <a16:creationId xmlns:a16="http://schemas.microsoft.com/office/drawing/2014/main" id="{00000000-0008-0000-06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44</xdr:col>
      <xdr:colOff>66675</xdr:colOff>
      <xdr:row>40</xdr:row>
      <xdr:rowOff>95250</xdr:rowOff>
    </xdr:from>
    <xdr:to>
      <xdr:col>53</xdr:col>
      <xdr:colOff>380616</xdr:colOff>
      <xdr:row>53</xdr:row>
      <xdr:rowOff>146594</xdr:rowOff>
    </xdr:to>
    <xdr:graphicFrame macro="">
      <xdr:nvGraphicFramePr>
        <xdr:cNvPr id="5" name="Grafico 4">
          <a:extLst>
            <a:ext uri="{FF2B5EF4-FFF2-40B4-BE49-F238E27FC236}">
              <a16:creationId xmlns:a16="http://schemas.microsoft.com/office/drawing/2014/main" id="{00000000-0008-0000-06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46</xdr:row>
      <xdr:rowOff>0</xdr:rowOff>
    </xdr:from>
    <xdr:to>
      <xdr:col>6</xdr:col>
      <xdr:colOff>361178</xdr:colOff>
      <xdr:row>55</xdr:row>
      <xdr:rowOff>135411</xdr:rowOff>
    </xdr:to>
    <xdr:pic>
      <xdr:nvPicPr>
        <xdr:cNvPr id="2" name="Immagine 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1"/>
        <a:stretch>
          <a:fillRect/>
        </a:stretch>
      </xdr:blipFill>
      <xdr:spPr>
        <a:xfrm>
          <a:off x="7010400" y="9344025"/>
          <a:ext cx="5638028" cy="1849911"/>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xdr:from>
      <xdr:col>13</xdr:col>
      <xdr:colOff>387350</xdr:colOff>
      <xdr:row>2</xdr:row>
      <xdr:rowOff>133350</xdr:rowOff>
    </xdr:from>
    <xdr:to>
      <xdr:col>23</xdr:col>
      <xdr:colOff>337100</xdr:colOff>
      <xdr:row>11</xdr:row>
      <xdr:rowOff>47400</xdr:rowOff>
    </xdr:to>
    <xdr:graphicFrame macro="">
      <xdr:nvGraphicFramePr>
        <xdr:cNvPr id="2" name="Grafico 1">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tatistica/DATI/Dati_Pubblicazioni_Aree_Tematiche_Altro/Annuari_statistici/Annuario%202022/03_Popolazione%20e%20Istruzione/03_Materiale_Universita_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2_iscrittixateneo"/>
      <sheetName val="Pivot Iscritti"/>
      <sheetName val="02_immatricolatixateneo"/>
      <sheetName val="Pivot Immatricolati"/>
      <sheetName val="Lav"/>
      <sheetName val="Tab. 3.6, Graf. 3.28-3.29"/>
    </sheetNames>
    <sheetDataSet>
      <sheetData sheetId="0"/>
      <sheetData sheetId="1"/>
      <sheetData sheetId="2"/>
      <sheetData sheetId="3"/>
      <sheetData sheetId="4"/>
      <sheetData sheetId="5">
        <row r="14">
          <cell r="B14" t="str">
            <v>2016/2017</v>
          </cell>
          <cell r="C14" t="str">
            <v>2017/2018</v>
          </cell>
          <cell r="D14" t="str">
            <v>2018/2019</v>
          </cell>
          <cell r="E14" t="str">
            <v>2019/2020</v>
          </cell>
          <cell r="F14" t="str">
            <v>2020/2021</v>
          </cell>
          <cell r="G14" t="str">
            <v>2021/2022</v>
          </cell>
        </row>
        <row r="15">
          <cell r="A15" t="str">
            <v>Chieti e Pescara - Università degli studi Gabriele D'Annunzio</v>
          </cell>
          <cell r="B15">
            <v>24944</v>
          </cell>
          <cell r="C15">
            <v>24201</v>
          </cell>
          <cell r="D15">
            <v>23666</v>
          </cell>
          <cell r="E15">
            <v>22874</v>
          </cell>
          <cell r="F15">
            <v>22614</v>
          </cell>
          <cell r="G15">
            <v>21694</v>
          </cell>
        </row>
        <row r="16">
          <cell r="A16" t="str">
            <v>L'Aquila - Università degli studi</v>
          </cell>
          <cell r="B16">
            <v>17054</v>
          </cell>
          <cell r="C16">
            <v>16222</v>
          </cell>
          <cell r="D16">
            <v>15912</v>
          </cell>
          <cell r="E16">
            <v>15732</v>
          </cell>
          <cell r="F16">
            <v>15913</v>
          </cell>
          <cell r="G16">
            <v>16160</v>
          </cell>
        </row>
        <row r="17">
          <cell r="A17" t="str">
            <v>Teramo - Università degli studi</v>
          </cell>
          <cell r="B17">
            <v>6103</v>
          </cell>
          <cell r="C17">
            <v>5856</v>
          </cell>
          <cell r="D17">
            <v>5525</v>
          </cell>
          <cell r="E17">
            <v>5495</v>
          </cell>
          <cell r="F17">
            <v>5539</v>
          </cell>
          <cell r="G17">
            <v>5057</v>
          </cell>
        </row>
        <row r="18">
          <cell r="A18" t="str">
            <v>Torrevecchia Teatina (CH) - Università telematica "Leonardo da Vinci"</v>
          </cell>
          <cell r="B18">
            <v>153</v>
          </cell>
          <cell r="C18">
            <v>99</v>
          </cell>
          <cell r="D18">
            <v>72</v>
          </cell>
          <cell r="E18">
            <v>59</v>
          </cell>
          <cell r="F18">
            <v>45</v>
          </cell>
          <cell r="G18">
            <v>68</v>
          </cell>
        </row>
        <row r="22">
          <cell r="B22" t="str">
            <v>2016/2017</v>
          </cell>
          <cell r="C22" t="str">
            <v>2017/2018</v>
          </cell>
          <cell r="D22" t="str">
            <v>2018/2019</v>
          </cell>
          <cell r="E22" t="str">
            <v>2019/2020</v>
          </cell>
          <cell r="F22" t="str">
            <v>2020/2021</v>
          </cell>
          <cell r="G22" t="str">
            <v>2021/2022</v>
          </cell>
        </row>
        <row r="23">
          <cell r="A23" t="str">
            <v>Chieti e Pescara - Università degli studi Gabriele D'Annunzio</v>
          </cell>
          <cell r="B23">
            <v>4158</v>
          </cell>
          <cell r="C23">
            <v>3913</v>
          </cell>
          <cell r="D23">
            <v>3722</v>
          </cell>
          <cell r="E23">
            <v>3867</v>
          </cell>
          <cell r="F23">
            <v>3881</v>
          </cell>
          <cell r="G23">
            <v>3651</v>
          </cell>
        </row>
        <row r="24">
          <cell r="A24" t="str">
            <v>L'Aquila - Università degli studi</v>
          </cell>
          <cell r="B24">
            <v>1903</v>
          </cell>
          <cell r="C24">
            <v>1843</v>
          </cell>
          <cell r="D24">
            <v>1871</v>
          </cell>
          <cell r="E24">
            <v>2034</v>
          </cell>
          <cell r="F24">
            <v>2258</v>
          </cell>
          <cell r="G24">
            <v>2117</v>
          </cell>
        </row>
        <row r="25">
          <cell r="A25" t="str">
            <v>Teramo - Università degli studi</v>
          </cell>
          <cell r="B25">
            <v>1027</v>
          </cell>
          <cell r="C25">
            <v>929</v>
          </cell>
          <cell r="D25">
            <v>927</v>
          </cell>
          <cell r="E25">
            <v>948</v>
          </cell>
          <cell r="F25">
            <v>953</v>
          </cell>
          <cell r="G25">
            <v>894</v>
          </cell>
        </row>
        <row r="26">
          <cell r="A26" t="str">
            <v>Torrevecchia Teatina (CH) - Università telematica "Leonardo da Vinci"</v>
          </cell>
          <cell r="B26">
            <v>5</v>
          </cell>
          <cell r="C26">
            <v>2</v>
          </cell>
          <cell r="D26">
            <v>2</v>
          </cell>
          <cell r="E26">
            <v>0</v>
          </cell>
          <cell r="F26">
            <v>5</v>
          </cell>
          <cell r="G26">
            <v>15</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8.bin"/><Relationship Id="rId1" Type="http://schemas.openxmlformats.org/officeDocument/2006/relationships/hyperlink" Target="http://dati.istat.it/OECDStat_Metadata/ShowMetadata.ashx?Dataset=DCIS_POPSTRBIL1&amp;ShowOnWeb=true&amp;Lang=i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1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dati.istat.it/OECDStat_Metadata/ShowMetadata.ashx?Dataset=DCIS_POPSTRRES1&amp;ShowOnWeb=true&amp;Lang=it"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9.bin"/><Relationship Id="rId1" Type="http://schemas.openxmlformats.org/officeDocument/2006/relationships/hyperlink" Target="http://dativ7b.istat.it/index.aspx?DatasetCode=DCIS_POPSTRCIT1" TargetMode="Externa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R24"/>
  <sheetViews>
    <sheetView zoomScale="115" zoomScaleNormal="115" workbookViewId="0">
      <selection activeCell="A32" sqref="A32"/>
    </sheetView>
  </sheetViews>
  <sheetFormatPr defaultRowHeight="15" x14ac:dyDescent="0.25"/>
  <cols>
    <col min="1" max="1" width="28.7109375" customWidth="1"/>
    <col min="9" max="9" width="10" bestFit="1" customWidth="1"/>
  </cols>
  <sheetData>
    <row r="1" spans="1:18" x14ac:dyDescent="0.25">
      <c r="A1" t="s">
        <v>0</v>
      </c>
    </row>
    <row r="2" spans="1:18" x14ac:dyDescent="0.25">
      <c r="A2" s="1" t="s">
        <v>1</v>
      </c>
      <c r="J2" s="24"/>
      <c r="K2" s="24"/>
      <c r="L2" s="24"/>
      <c r="M2" s="24"/>
      <c r="N2" s="24"/>
      <c r="O2" s="24"/>
      <c r="P2" s="24"/>
      <c r="Q2" s="24"/>
      <c r="R2" s="24"/>
    </row>
    <row r="3" spans="1:18" x14ac:dyDescent="0.25">
      <c r="K3" s="24"/>
      <c r="L3" s="24"/>
      <c r="M3" s="24"/>
      <c r="N3" s="24"/>
      <c r="O3" s="24"/>
      <c r="P3" s="24"/>
      <c r="Q3" s="24"/>
      <c r="R3" s="24"/>
    </row>
    <row r="4" spans="1:18" x14ac:dyDescent="0.25">
      <c r="A4" s="3" t="s">
        <v>2</v>
      </c>
    </row>
    <row r="5" spans="1:18" ht="15.75" thickBot="1" x14ac:dyDescent="0.3">
      <c r="A5" s="4"/>
      <c r="B5" s="5">
        <v>2014</v>
      </c>
      <c r="C5" s="6">
        <v>2015</v>
      </c>
      <c r="D5" s="6">
        <v>2016</v>
      </c>
      <c r="E5" s="6">
        <v>2017</v>
      </c>
      <c r="F5" s="6">
        <v>2018</v>
      </c>
      <c r="G5" s="7">
        <v>2019</v>
      </c>
      <c r="H5" s="7">
        <v>2020</v>
      </c>
    </row>
    <row r="6" spans="1:18" x14ac:dyDescent="0.25">
      <c r="A6" s="8" t="s">
        <v>3</v>
      </c>
      <c r="B6" s="9">
        <v>1329918</v>
      </c>
      <c r="C6" s="10">
        <v>1325836</v>
      </c>
      <c r="D6" s="10">
        <v>1319294</v>
      </c>
      <c r="E6" s="10">
        <v>1313930</v>
      </c>
      <c r="F6" s="10">
        <v>1306059</v>
      </c>
      <c r="G6" s="10">
        <v>1300645</v>
      </c>
      <c r="H6" s="11">
        <v>1293941</v>
      </c>
      <c r="L6" s="12"/>
    </row>
    <row r="7" spans="1:18" x14ac:dyDescent="0.25">
      <c r="A7" s="13" t="s">
        <v>4</v>
      </c>
      <c r="B7" s="14">
        <v>10534</v>
      </c>
      <c r="C7" s="15">
        <v>10238</v>
      </c>
      <c r="D7" s="15">
        <v>10074</v>
      </c>
      <c r="E7" s="15">
        <v>9521</v>
      </c>
      <c r="F7" s="15">
        <v>8937</v>
      </c>
      <c r="G7" s="16">
        <v>8500</v>
      </c>
      <c r="H7" s="16">
        <v>8237</v>
      </c>
      <c r="L7" s="12"/>
    </row>
    <row r="8" spans="1:18" x14ac:dyDescent="0.25">
      <c r="A8" s="13" t="s">
        <v>5</v>
      </c>
      <c r="B8" s="14">
        <v>14382</v>
      </c>
      <c r="C8" s="15">
        <v>15365</v>
      </c>
      <c r="D8" s="15">
        <v>14546</v>
      </c>
      <c r="E8" s="15">
        <v>15484</v>
      </c>
      <c r="F8" s="15">
        <v>14680</v>
      </c>
      <c r="G8" s="16">
        <v>14612</v>
      </c>
      <c r="H8" s="16">
        <v>16027</v>
      </c>
      <c r="L8" s="12"/>
    </row>
    <row r="9" spans="1:18" x14ac:dyDescent="0.25">
      <c r="A9" s="13" t="s">
        <v>6</v>
      </c>
      <c r="B9" s="14">
        <v>-3848</v>
      </c>
      <c r="C9" s="15">
        <v>-5127</v>
      </c>
      <c r="D9" s="15">
        <v>-4472</v>
      </c>
      <c r="E9" s="15">
        <v>-5963</v>
      </c>
      <c r="F9" s="15">
        <v>-5743</v>
      </c>
      <c r="G9" s="16">
        <v>-6112</v>
      </c>
      <c r="H9" s="16">
        <v>-7790</v>
      </c>
      <c r="L9" s="12"/>
    </row>
    <row r="10" spans="1:18" x14ac:dyDescent="0.25">
      <c r="A10" s="13" t="s">
        <v>7</v>
      </c>
      <c r="B10" s="14">
        <v>30767</v>
      </c>
      <c r="C10" s="15">
        <v>30347</v>
      </c>
      <c r="D10" s="15">
        <v>30951</v>
      </c>
      <c r="E10" s="15">
        <v>28513</v>
      </c>
      <c r="F10" s="15">
        <v>31365</v>
      </c>
      <c r="G10" s="16">
        <v>28780</v>
      </c>
      <c r="H10" s="16">
        <v>26412</v>
      </c>
      <c r="L10" s="12"/>
    </row>
    <row r="11" spans="1:18" x14ac:dyDescent="0.25">
      <c r="A11" s="13" t="s">
        <v>8</v>
      </c>
      <c r="B11" s="14">
        <v>31971</v>
      </c>
      <c r="C11" s="15">
        <v>31618</v>
      </c>
      <c r="D11" s="15">
        <v>32532</v>
      </c>
      <c r="E11" s="15">
        <v>31334</v>
      </c>
      <c r="F11" s="15">
        <v>32993</v>
      </c>
      <c r="G11" s="16">
        <v>30059</v>
      </c>
      <c r="H11" s="16">
        <v>26499</v>
      </c>
      <c r="L11" s="12"/>
    </row>
    <row r="12" spans="1:18" x14ac:dyDescent="0.25">
      <c r="A12" s="13" t="s">
        <v>9</v>
      </c>
      <c r="B12" s="14">
        <v>-1204</v>
      </c>
      <c r="C12" s="15">
        <v>-1271</v>
      </c>
      <c r="D12" s="15">
        <v>-1581</v>
      </c>
      <c r="E12" s="15">
        <v>-2821</v>
      </c>
      <c r="F12" s="15">
        <v>-1628</v>
      </c>
      <c r="G12" s="16">
        <v>-1279</v>
      </c>
      <c r="H12" s="16">
        <v>-87</v>
      </c>
      <c r="L12" s="12"/>
    </row>
    <row r="13" spans="1:18" x14ac:dyDescent="0.25">
      <c r="A13" s="13" t="s">
        <v>10</v>
      </c>
      <c r="B13" s="14">
        <v>5933</v>
      </c>
      <c r="C13" s="15">
        <v>6101</v>
      </c>
      <c r="D13" s="15">
        <v>7374</v>
      </c>
      <c r="E13" s="15">
        <v>8067</v>
      </c>
      <c r="F13" s="15">
        <v>9049</v>
      </c>
      <c r="G13" s="16">
        <v>7416</v>
      </c>
      <c r="H13" s="16">
        <v>5445</v>
      </c>
      <c r="L13" s="12"/>
    </row>
    <row r="14" spans="1:18" x14ac:dyDescent="0.25">
      <c r="A14" s="13" t="s">
        <v>11</v>
      </c>
      <c r="B14" s="14">
        <v>4963</v>
      </c>
      <c r="C14" s="15">
        <v>6245</v>
      </c>
      <c r="D14" s="15">
        <v>6685</v>
      </c>
      <c r="E14" s="15">
        <v>7154</v>
      </c>
      <c r="F14" s="15">
        <v>7092</v>
      </c>
      <c r="G14" s="16">
        <v>4316</v>
      </c>
      <c r="H14" s="16">
        <v>3746</v>
      </c>
      <c r="L14" s="12"/>
    </row>
    <row r="15" spans="1:18" x14ac:dyDescent="0.25">
      <c r="A15" s="13" t="s">
        <v>12</v>
      </c>
      <c r="B15" s="14">
        <v>970</v>
      </c>
      <c r="C15" s="15">
        <v>-144</v>
      </c>
      <c r="D15" s="15">
        <v>689</v>
      </c>
      <c r="E15" s="15">
        <v>913</v>
      </c>
      <c r="F15" s="15">
        <v>1957</v>
      </c>
      <c r="G15" s="16">
        <v>3100</v>
      </c>
      <c r="H15" s="16">
        <v>1699</v>
      </c>
      <c r="L15" s="12"/>
    </row>
    <row r="16" spans="1:18" x14ac:dyDescent="0.25">
      <c r="A16" s="13" t="s">
        <v>13</v>
      </c>
      <c r="B16" s="14">
        <v>-234</v>
      </c>
      <c r="C16" s="15">
        <v>-1415</v>
      </c>
      <c r="D16" s="15">
        <v>-892</v>
      </c>
      <c r="E16" s="15">
        <v>-1908</v>
      </c>
      <c r="F16" s="15">
        <v>329</v>
      </c>
      <c r="G16" s="16">
        <v>1821</v>
      </c>
      <c r="H16" s="16">
        <v>1612</v>
      </c>
      <c r="L16" s="12"/>
    </row>
    <row r="17" spans="1:12" x14ac:dyDescent="0.25">
      <c r="A17" s="13" t="s">
        <v>14</v>
      </c>
      <c r="B17" s="14">
        <v>0</v>
      </c>
      <c r="C17" s="15">
        <v>0</v>
      </c>
      <c r="D17" s="15">
        <v>0</v>
      </c>
      <c r="E17" s="15">
        <v>0</v>
      </c>
      <c r="F17" s="15">
        <v>0</v>
      </c>
      <c r="G17" s="16">
        <v>-2413</v>
      </c>
      <c r="H17" s="16">
        <v>-6751</v>
      </c>
      <c r="L17" s="12"/>
    </row>
    <row r="18" spans="1:12" x14ac:dyDescent="0.25">
      <c r="A18" s="8" t="s">
        <v>15</v>
      </c>
      <c r="B18" s="17">
        <v>1325836</v>
      </c>
      <c r="C18" s="18">
        <v>1319294</v>
      </c>
      <c r="D18" s="18">
        <v>1313930</v>
      </c>
      <c r="E18" s="18">
        <v>1306059</v>
      </c>
      <c r="F18" s="18">
        <v>1300645</v>
      </c>
      <c r="G18" s="19">
        <v>1293941</v>
      </c>
      <c r="H18" s="19">
        <v>1281012</v>
      </c>
      <c r="I18" s="20">
        <f>H6+H9+H12+H15+H17</f>
        <v>1281012</v>
      </c>
      <c r="L18" s="12">
        <f>(H18-C18)/C18*100</f>
        <v>-2.9017034868649443</v>
      </c>
    </row>
    <row r="20" spans="1:12" x14ac:dyDescent="0.25">
      <c r="C20" s="20">
        <f>C18-C6</f>
        <v>-6542</v>
      </c>
      <c r="D20" s="20">
        <f t="shared" ref="D20:H20" si="0">D18-D6</f>
        <v>-5364</v>
      </c>
      <c r="E20" s="20">
        <f t="shared" si="0"/>
        <v>-7871</v>
      </c>
      <c r="F20" s="20">
        <f t="shared" si="0"/>
        <v>-5414</v>
      </c>
      <c r="G20" s="20">
        <f t="shared" si="0"/>
        <v>-6704</v>
      </c>
      <c r="H20" s="20">
        <f t="shared" si="0"/>
        <v>-12929</v>
      </c>
    </row>
    <row r="21" spans="1:12" x14ac:dyDescent="0.25">
      <c r="C21" s="21">
        <f>(C7-B7)/B7*100</f>
        <v>-2.8099487374216818</v>
      </c>
      <c r="D21" s="21">
        <f t="shared" ref="D21:G22" si="1">(D7-C7)/C7*100</f>
        <v>-1.6018753662824772</v>
      </c>
      <c r="E21" s="21">
        <f t="shared" si="1"/>
        <v>-5.4893785983720464</v>
      </c>
      <c r="F21" s="21">
        <f t="shared" si="1"/>
        <v>-6.133809473794769</v>
      </c>
      <c r="G21" s="21">
        <f t="shared" si="1"/>
        <v>-4.8897840438625941</v>
      </c>
      <c r="H21" s="21">
        <f>(H7-G7)/G7*100</f>
        <v>-3.0941176470588236</v>
      </c>
    </row>
    <row r="22" spans="1:12" x14ac:dyDescent="0.25">
      <c r="C22" s="21">
        <f>(C8-B8)/B8*100</f>
        <v>6.8349325545821165</v>
      </c>
      <c r="D22" s="21">
        <f t="shared" si="1"/>
        <v>-5.3302961275626419</v>
      </c>
      <c r="E22" s="21">
        <f t="shared" si="1"/>
        <v>6.4485081809432145</v>
      </c>
      <c r="F22" s="21">
        <f t="shared" si="1"/>
        <v>-5.1924567295272537</v>
      </c>
      <c r="G22" s="21">
        <f t="shared" si="1"/>
        <v>-0.46321525885558584</v>
      </c>
      <c r="H22" s="21">
        <f>(H8-G8)/G8*100</f>
        <v>9.6838215165617303</v>
      </c>
    </row>
    <row r="24" spans="1:12" x14ac:dyDescent="0.25">
      <c r="A24" s="23" t="s">
        <v>16</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33"/>
  <sheetViews>
    <sheetView topLeftCell="A2" zoomScale="85" zoomScaleNormal="85" workbookViewId="0">
      <selection activeCell="A33" sqref="A33"/>
    </sheetView>
  </sheetViews>
  <sheetFormatPr defaultRowHeight="15" x14ac:dyDescent="0.25"/>
  <cols>
    <col min="1" max="1" width="33.42578125" customWidth="1"/>
  </cols>
  <sheetData>
    <row r="1" spans="1:9" hidden="1" x14ac:dyDescent="0.25"/>
    <row r="2" spans="1:9" x14ac:dyDescent="0.25">
      <c r="A2" s="187"/>
    </row>
    <row r="3" spans="1:9" x14ac:dyDescent="0.25">
      <c r="A3" s="188" t="s">
        <v>274</v>
      </c>
    </row>
    <row r="4" spans="1:9" x14ac:dyDescent="0.25">
      <c r="A4" s="189" t="s">
        <v>19</v>
      </c>
    </row>
    <row r="5" spans="1:9" x14ac:dyDescent="0.25">
      <c r="A5" s="189" t="s">
        <v>275</v>
      </c>
    </row>
    <row r="6" spans="1:9" ht="15.75" thickBot="1" x14ac:dyDescent="0.3">
      <c r="A6" s="192" t="s">
        <v>276</v>
      </c>
      <c r="B6" s="193" t="s">
        <v>105</v>
      </c>
      <c r="C6" s="193" t="s">
        <v>244</v>
      </c>
      <c r="D6" s="193" t="s">
        <v>245</v>
      </c>
      <c r="E6" s="193" t="s">
        <v>246</v>
      </c>
      <c r="F6" s="193" t="s">
        <v>247</v>
      </c>
      <c r="G6" s="193" t="s">
        <v>30</v>
      </c>
    </row>
    <row r="7" spans="1:9" x14ac:dyDescent="0.25">
      <c r="A7" s="194" t="s">
        <v>277</v>
      </c>
      <c r="B7" s="195">
        <v>86245</v>
      </c>
      <c r="C7" s="195">
        <v>86363</v>
      </c>
      <c r="D7" s="195">
        <v>86556</v>
      </c>
      <c r="E7" s="195">
        <v>87054</v>
      </c>
      <c r="F7" s="195">
        <v>84611</v>
      </c>
      <c r="G7" s="195">
        <v>83504</v>
      </c>
    </row>
    <row r="8" spans="1:9" x14ac:dyDescent="0.25">
      <c r="A8" s="196" t="s">
        <v>278</v>
      </c>
      <c r="B8" s="197">
        <v>1112</v>
      </c>
      <c r="C8" s="197">
        <v>1055</v>
      </c>
      <c r="D8" s="197">
        <v>1055</v>
      </c>
      <c r="E8" s="197">
        <v>937</v>
      </c>
      <c r="F8" s="197">
        <v>854</v>
      </c>
      <c r="G8" s="197">
        <v>773</v>
      </c>
    </row>
    <row r="9" spans="1:9" x14ac:dyDescent="0.25">
      <c r="A9" s="196" t="s">
        <v>279</v>
      </c>
      <c r="B9" s="197">
        <v>155</v>
      </c>
      <c r="C9" s="197">
        <v>112</v>
      </c>
      <c r="D9" s="197">
        <v>136</v>
      </c>
      <c r="E9" s="197">
        <v>156</v>
      </c>
      <c r="F9" s="197">
        <v>150</v>
      </c>
      <c r="G9" s="197">
        <v>192</v>
      </c>
    </row>
    <row r="10" spans="1:9" x14ac:dyDescent="0.25">
      <c r="A10" s="196" t="s">
        <v>280</v>
      </c>
      <c r="B10" s="197">
        <v>957</v>
      </c>
      <c r="C10" s="197">
        <v>943</v>
      </c>
      <c r="D10" s="197">
        <v>919</v>
      </c>
      <c r="E10" s="197">
        <v>781</v>
      </c>
      <c r="F10" s="197">
        <v>704</v>
      </c>
      <c r="G10" s="197">
        <v>581</v>
      </c>
      <c r="I10" s="198"/>
    </row>
    <row r="11" spans="1:9" x14ac:dyDescent="0.25">
      <c r="A11" s="196" t="s">
        <v>281</v>
      </c>
      <c r="B11" s="197">
        <v>4396</v>
      </c>
      <c r="C11" s="197">
        <v>4432</v>
      </c>
      <c r="D11" s="197">
        <v>3795</v>
      </c>
      <c r="E11" s="197">
        <v>4261</v>
      </c>
      <c r="F11" s="197">
        <v>4633</v>
      </c>
      <c r="G11" s="197">
        <v>3741</v>
      </c>
    </row>
    <row r="12" spans="1:9" x14ac:dyDescent="0.25">
      <c r="A12" s="196" t="s">
        <v>282</v>
      </c>
      <c r="B12" s="197">
        <v>4289</v>
      </c>
      <c r="C12" s="197">
        <v>4585</v>
      </c>
      <c r="D12" s="197">
        <v>4329</v>
      </c>
      <c r="E12" s="197">
        <v>4439</v>
      </c>
      <c r="F12" s="197">
        <v>5164</v>
      </c>
      <c r="G12" s="197">
        <v>3992</v>
      </c>
    </row>
    <row r="13" spans="1:9" x14ac:dyDescent="0.25">
      <c r="A13" s="196" t="s">
        <v>283</v>
      </c>
      <c r="B13" s="197">
        <v>107</v>
      </c>
      <c r="C13" s="197">
        <v>-153</v>
      </c>
      <c r="D13" s="197">
        <v>-534</v>
      </c>
      <c r="E13" s="197">
        <v>-178</v>
      </c>
      <c r="F13" s="197">
        <v>-531</v>
      </c>
      <c r="G13" s="197">
        <v>-251</v>
      </c>
    </row>
    <row r="14" spans="1:9" x14ac:dyDescent="0.25">
      <c r="A14" s="196" t="s">
        <v>284</v>
      </c>
      <c r="B14" s="197">
        <v>4501</v>
      </c>
      <c r="C14" s="197">
        <v>5425</v>
      </c>
      <c r="D14" s="197">
        <v>6046</v>
      </c>
      <c r="E14" s="197">
        <v>6578</v>
      </c>
      <c r="F14" s="197">
        <v>5333</v>
      </c>
      <c r="G14" s="197">
        <v>3869</v>
      </c>
    </row>
    <row r="15" spans="1:9" x14ac:dyDescent="0.25">
      <c r="A15" s="196" t="s">
        <v>285</v>
      </c>
      <c r="B15" s="197">
        <v>1148</v>
      </c>
      <c r="C15" s="197">
        <v>1038</v>
      </c>
      <c r="D15" s="197">
        <v>1080</v>
      </c>
      <c r="E15" s="197">
        <v>893</v>
      </c>
      <c r="F15" s="197">
        <v>1193</v>
      </c>
      <c r="G15" s="197">
        <v>796</v>
      </c>
    </row>
    <row r="16" spans="1:9" x14ac:dyDescent="0.25">
      <c r="A16" s="196" t="s">
        <v>286</v>
      </c>
      <c r="B16" s="197">
        <v>3353</v>
      </c>
      <c r="C16" s="197">
        <v>4387</v>
      </c>
      <c r="D16" s="197">
        <v>4966</v>
      </c>
      <c r="E16" s="197">
        <v>5685</v>
      </c>
      <c r="F16" s="197">
        <v>4140</v>
      </c>
      <c r="G16" s="197">
        <v>3073</v>
      </c>
    </row>
    <row r="17" spans="1:14" x14ac:dyDescent="0.25">
      <c r="A17" s="196" t="s">
        <v>287</v>
      </c>
      <c r="B17" s="197">
        <v>3460</v>
      </c>
      <c r="C17" s="197">
        <v>4234</v>
      </c>
      <c r="D17" s="197">
        <v>4432</v>
      </c>
      <c r="E17" s="197">
        <v>5507</v>
      </c>
      <c r="F17" s="197">
        <v>3609</v>
      </c>
      <c r="G17" s="197">
        <v>2822</v>
      </c>
      <c r="I17" s="20"/>
      <c r="J17" s="20"/>
      <c r="K17" s="20"/>
      <c r="L17" s="20"/>
      <c r="M17" s="20"/>
      <c r="N17" s="20"/>
    </row>
    <row r="18" spans="1:14" x14ac:dyDescent="0.25">
      <c r="A18" s="196" t="s">
        <v>288</v>
      </c>
      <c r="B18" s="197">
        <v>911</v>
      </c>
      <c r="C18" s="197">
        <v>1026</v>
      </c>
      <c r="D18" s="197">
        <v>1019</v>
      </c>
      <c r="E18" s="197">
        <v>1167</v>
      </c>
      <c r="F18" s="197">
        <v>672</v>
      </c>
      <c r="G18" s="197">
        <v>452</v>
      </c>
    </row>
    <row r="19" spans="1:14" x14ac:dyDescent="0.25">
      <c r="A19" s="196" t="s">
        <v>289</v>
      </c>
      <c r="B19" s="197">
        <v>2246</v>
      </c>
      <c r="C19" s="197">
        <v>2399</v>
      </c>
      <c r="D19" s="197">
        <v>2907</v>
      </c>
      <c r="E19" s="197">
        <v>2529</v>
      </c>
      <c r="F19" s="197">
        <v>3181</v>
      </c>
      <c r="G19" s="197">
        <v>2086</v>
      </c>
    </row>
    <row r="20" spans="1:14" x14ac:dyDescent="0.25">
      <c r="A20" s="196" t="s">
        <v>290</v>
      </c>
      <c r="B20" s="197">
        <v>-1335</v>
      </c>
      <c r="C20" s="197">
        <v>-1373</v>
      </c>
      <c r="D20" s="197">
        <v>-1888</v>
      </c>
      <c r="E20" s="197">
        <v>-1362</v>
      </c>
      <c r="F20" s="197">
        <v>-2509</v>
      </c>
      <c r="G20" s="197">
        <v>-1634</v>
      </c>
    </row>
    <row r="21" spans="1:14" ht="22.5" x14ac:dyDescent="0.25">
      <c r="A21" s="196" t="s">
        <v>291</v>
      </c>
      <c r="B21" s="197">
        <v>2125</v>
      </c>
      <c r="C21" s="197">
        <v>2861</v>
      </c>
      <c r="D21" s="197">
        <v>2544</v>
      </c>
      <c r="E21" s="197">
        <v>4145</v>
      </c>
      <c r="F21" s="197">
        <v>1100</v>
      </c>
      <c r="G21" s="197">
        <v>1188</v>
      </c>
    </row>
    <row r="22" spans="1:14" x14ac:dyDescent="0.25">
      <c r="A22" s="196" t="s">
        <v>292</v>
      </c>
      <c r="B22" s="197">
        <v>2964</v>
      </c>
      <c r="C22" s="197">
        <v>3611</v>
      </c>
      <c r="D22" s="197">
        <v>2965</v>
      </c>
      <c r="E22" s="197">
        <v>2682</v>
      </c>
      <c r="F22" s="197">
        <v>3145</v>
      </c>
      <c r="G22" s="197">
        <v>2612</v>
      </c>
    </row>
    <row r="23" spans="1:14" x14ac:dyDescent="0.25">
      <c r="A23" s="196" t="s">
        <v>293</v>
      </c>
      <c r="B23" s="197">
        <v>10920</v>
      </c>
      <c r="C23" s="197">
        <v>11938</v>
      </c>
      <c r="D23" s="197">
        <v>11915</v>
      </c>
      <c r="E23" s="197">
        <v>12943</v>
      </c>
      <c r="F23" s="197">
        <v>11492</v>
      </c>
      <c r="G23" s="197">
        <v>8835</v>
      </c>
    </row>
    <row r="24" spans="1:14" x14ac:dyDescent="0.25">
      <c r="A24" s="196" t="s">
        <v>294</v>
      </c>
      <c r="B24" s="197">
        <v>10802</v>
      </c>
      <c r="C24" s="197">
        <v>11745</v>
      </c>
      <c r="D24" s="197">
        <v>11417</v>
      </c>
      <c r="E24" s="197">
        <v>10699</v>
      </c>
      <c r="F24" s="197">
        <v>12833</v>
      </c>
      <c r="G24" s="197">
        <v>9678</v>
      </c>
    </row>
    <row r="25" spans="1:14" x14ac:dyDescent="0.25">
      <c r="A25" s="196" t="s">
        <v>295</v>
      </c>
      <c r="B25" s="199" t="s">
        <v>296</v>
      </c>
      <c r="C25" s="199" t="s">
        <v>296</v>
      </c>
      <c r="D25" s="199" t="s">
        <v>296</v>
      </c>
      <c r="E25" s="199" t="s">
        <v>296</v>
      </c>
      <c r="F25" s="200">
        <v>234</v>
      </c>
      <c r="G25" s="201" t="s">
        <v>297</v>
      </c>
    </row>
    <row r="26" spans="1:14" x14ac:dyDescent="0.25">
      <c r="A26" s="196" t="s">
        <v>298</v>
      </c>
      <c r="B26" s="197">
        <v>86363</v>
      </c>
      <c r="C26" s="197">
        <v>86556</v>
      </c>
      <c r="D26" s="197">
        <v>87054</v>
      </c>
      <c r="E26" s="197">
        <v>89298</v>
      </c>
      <c r="F26" s="197">
        <v>83504</v>
      </c>
      <c r="G26" s="197">
        <v>82568</v>
      </c>
    </row>
    <row r="27" spans="1:14" x14ac:dyDescent="0.25">
      <c r="A27" s="196" t="s">
        <v>299</v>
      </c>
      <c r="B27" s="197">
        <v>118</v>
      </c>
      <c r="C27" s="197">
        <v>193</v>
      </c>
      <c r="D27" s="197">
        <v>498</v>
      </c>
      <c r="E27" s="197">
        <v>2244</v>
      </c>
      <c r="F27" s="197">
        <f>F26-F7</f>
        <v>-1107</v>
      </c>
      <c r="G27" s="197">
        <f>G26-G7</f>
        <v>-936</v>
      </c>
    </row>
    <row r="28" spans="1:14" x14ac:dyDescent="0.25">
      <c r="A28" s="198"/>
      <c r="B28" s="20">
        <f>B26-B7</f>
        <v>118</v>
      </c>
      <c r="C28" s="20">
        <f t="shared" ref="C28" si="0">C26-C7</f>
        <v>193</v>
      </c>
      <c r="D28" s="20">
        <f>D26-D7</f>
        <v>498</v>
      </c>
      <c r="E28" s="20">
        <f>E26-E7</f>
        <v>2244</v>
      </c>
      <c r="F28" s="20">
        <f>F26-F7</f>
        <v>-1107</v>
      </c>
      <c r="G28" s="20">
        <f>G26-G7</f>
        <v>-936</v>
      </c>
    </row>
    <row r="29" spans="1:14" x14ac:dyDescent="0.25">
      <c r="A29" s="202" t="s">
        <v>300</v>
      </c>
    </row>
    <row r="31" spans="1:14" x14ac:dyDescent="0.25">
      <c r="A31" s="83" t="s">
        <v>301</v>
      </c>
    </row>
    <row r="33" spans="1:1" x14ac:dyDescent="0.25">
      <c r="A33" s="23" t="s">
        <v>241</v>
      </c>
    </row>
  </sheetData>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O17"/>
  <sheetViews>
    <sheetView showGridLines="0" topLeftCell="A2" zoomScale="115" zoomScaleNormal="115" workbookViewId="0">
      <selection activeCell="O15" sqref="O15"/>
    </sheetView>
  </sheetViews>
  <sheetFormatPr defaultColWidth="8.7109375" defaultRowHeight="12.75" x14ac:dyDescent="0.2"/>
  <cols>
    <col min="1" max="1" width="20.5703125" style="94" customWidth="1"/>
    <col min="2" max="2" width="29" style="94" customWidth="1"/>
    <col min="3" max="16384" width="8.7109375" style="94"/>
  </cols>
  <sheetData>
    <row r="1" spans="1:15" hidden="1" x14ac:dyDescent="0.2">
      <c r="A1" s="203" t="e">
        <f ca="1">DotStatQuery(B1)</f>
        <v>#NAME?</v>
      </c>
      <c r="B1" s="203" t="s">
        <v>302</v>
      </c>
    </row>
    <row r="2" spans="1:15" x14ac:dyDescent="0.2">
      <c r="A2" s="204" t="s">
        <v>303</v>
      </c>
      <c r="O2" s="205" t="s">
        <v>304</v>
      </c>
    </row>
    <row r="3" spans="1:15" x14ac:dyDescent="0.2">
      <c r="A3" s="206" t="s">
        <v>275</v>
      </c>
      <c r="B3" s="207"/>
      <c r="C3" s="279" t="s">
        <v>240</v>
      </c>
      <c r="D3" s="280"/>
      <c r="E3" s="280"/>
      <c r="F3" s="280"/>
      <c r="G3" s="280"/>
      <c r="H3" s="280"/>
      <c r="I3" s="280"/>
      <c r="J3" s="280"/>
      <c r="K3" s="280"/>
      <c r="L3" s="281"/>
    </row>
    <row r="4" spans="1:15" x14ac:dyDescent="0.2">
      <c r="A4" s="208" t="s">
        <v>243</v>
      </c>
      <c r="B4" s="97"/>
      <c r="C4" s="100" t="s">
        <v>26</v>
      </c>
      <c r="D4" s="100" t="s">
        <v>27</v>
      </c>
      <c r="E4" s="100" t="s">
        <v>28</v>
      </c>
      <c r="F4" s="100" t="s">
        <v>29</v>
      </c>
      <c r="G4" s="100" t="s">
        <v>105</v>
      </c>
      <c r="H4" s="100" t="s">
        <v>244</v>
      </c>
      <c r="I4" s="100" t="s">
        <v>245</v>
      </c>
      <c r="J4" s="100" t="s">
        <v>246</v>
      </c>
      <c r="K4" s="100" t="s">
        <v>247</v>
      </c>
      <c r="L4" s="100" t="s">
        <v>30</v>
      </c>
    </row>
    <row r="5" spans="1:15" ht="13.5" x14ac:dyDescent="0.25">
      <c r="A5" s="209" t="s">
        <v>19</v>
      </c>
      <c r="B5" s="210" t="s">
        <v>276</v>
      </c>
      <c r="C5" s="211" t="s">
        <v>106</v>
      </c>
      <c r="D5" s="211" t="s">
        <v>106</v>
      </c>
      <c r="E5" s="211" t="s">
        <v>106</v>
      </c>
      <c r="F5" s="211" t="s">
        <v>106</v>
      </c>
      <c r="G5" s="211" t="s">
        <v>106</v>
      </c>
      <c r="H5" s="211" t="s">
        <v>106</v>
      </c>
      <c r="I5" s="211" t="s">
        <v>106</v>
      </c>
      <c r="J5" s="211" t="s">
        <v>106</v>
      </c>
      <c r="K5" s="211" t="s">
        <v>106</v>
      </c>
      <c r="L5" s="211" t="s">
        <v>106</v>
      </c>
    </row>
    <row r="6" spans="1:15" ht="21" x14ac:dyDescent="0.2">
      <c r="A6" s="282" t="s">
        <v>34</v>
      </c>
      <c r="B6" s="212" t="s">
        <v>286</v>
      </c>
      <c r="C6" s="213">
        <v>69705</v>
      </c>
      <c r="D6" s="213">
        <v>283087</v>
      </c>
      <c r="E6" s="213">
        <v>235381</v>
      </c>
      <c r="F6" s="213">
        <v>200891</v>
      </c>
      <c r="G6" s="213">
        <v>205330</v>
      </c>
      <c r="H6" s="213">
        <v>220376</v>
      </c>
      <c r="I6" s="213">
        <v>260520</v>
      </c>
      <c r="J6" s="213">
        <v>245272</v>
      </c>
      <c r="K6" s="213">
        <v>207086</v>
      </c>
      <c r="L6" s="213">
        <v>152832</v>
      </c>
    </row>
    <row r="7" spans="1:15" ht="21" x14ac:dyDescent="0.2">
      <c r="A7" s="283"/>
      <c r="B7" s="212" t="s">
        <v>298</v>
      </c>
      <c r="C7" s="214">
        <v>4052081</v>
      </c>
      <c r="D7" s="214">
        <v>4387721</v>
      </c>
      <c r="E7" s="214">
        <v>4922085</v>
      </c>
      <c r="F7" s="214">
        <v>5014437</v>
      </c>
      <c r="G7" s="214">
        <v>5026153</v>
      </c>
      <c r="H7" s="214">
        <v>5047028</v>
      </c>
      <c r="I7" s="214">
        <v>5144440</v>
      </c>
      <c r="J7" s="214">
        <v>5255503</v>
      </c>
      <c r="K7" s="214">
        <v>5039637</v>
      </c>
      <c r="L7" s="214">
        <v>5171894</v>
      </c>
    </row>
    <row r="8" spans="1:15" ht="21" x14ac:dyDescent="0.2">
      <c r="A8" s="282" t="s">
        <v>38</v>
      </c>
      <c r="B8" s="212" t="s">
        <v>286</v>
      </c>
      <c r="C8" s="213">
        <v>1324</v>
      </c>
      <c r="D8" s="213">
        <v>5117</v>
      </c>
      <c r="E8" s="213">
        <v>3919</v>
      </c>
      <c r="F8" s="213">
        <v>3208</v>
      </c>
      <c r="G8" s="213">
        <v>3353</v>
      </c>
      <c r="H8" s="213">
        <v>4387</v>
      </c>
      <c r="I8" s="213">
        <v>4966</v>
      </c>
      <c r="J8" s="213">
        <v>5685</v>
      </c>
      <c r="K8" s="213">
        <v>4140</v>
      </c>
      <c r="L8" s="213">
        <v>3073</v>
      </c>
    </row>
    <row r="9" spans="1:15" ht="21" x14ac:dyDescent="0.2">
      <c r="A9" s="283"/>
      <c r="B9" s="212" t="s">
        <v>298</v>
      </c>
      <c r="C9" s="214">
        <v>68761</v>
      </c>
      <c r="D9" s="214">
        <v>74939</v>
      </c>
      <c r="E9" s="214">
        <v>84285</v>
      </c>
      <c r="F9" s="214">
        <v>86245</v>
      </c>
      <c r="G9" s="214">
        <v>86363</v>
      </c>
      <c r="H9" s="214">
        <v>86556</v>
      </c>
      <c r="I9" s="214">
        <v>87054</v>
      </c>
      <c r="J9" s="214">
        <v>89298</v>
      </c>
      <c r="K9" s="214">
        <v>83504</v>
      </c>
      <c r="L9" s="214">
        <v>82568</v>
      </c>
    </row>
    <row r="10" spans="1:15" x14ac:dyDescent="0.2">
      <c r="A10" s="215"/>
    </row>
    <row r="11" spans="1:15" x14ac:dyDescent="0.2">
      <c r="A11" s="216"/>
    </row>
    <row r="12" spans="1:15" x14ac:dyDescent="0.2">
      <c r="A12" s="217"/>
      <c r="B12" s="216"/>
    </row>
    <row r="13" spans="1:15" x14ac:dyDescent="0.2">
      <c r="A13" s="217"/>
      <c r="B13" s="216"/>
      <c r="F13" s="94" t="s">
        <v>305</v>
      </c>
    </row>
    <row r="15" spans="1:15" ht="15" x14ac:dyDescent="0.25">
      <c r="C15" s="100" t="s">
        <v>26</v>
      </c>
      <c r="D15" s="100" t="s">
        <v>27</v>
      </c>
      <c r="E15" s="100" t="s">
        <v>28</v>
      </c>
      <c r="F15" s="100" t="s">
        <v>29</v>
      </c>
      <c r="G15" s="100" t="s">
        <v>105</v>
      </c>
      <c r="H15" s="100" t="s">
        <v>244</v>
      </c>
      <c r="I15" s="100" t="s">
        <v>245</v>
      </c>
      <c r="J15" s="100" t="s">
        <v>246</v>
      </c>
      <c r="K15" s="100" t="s">
        <v>247</v>
      </c>
      <c r="L15" s="100" t="s">
        <v>30</v>
      </c>
      <c r="O15" s="23" t="s">
        <v>241</v>
      </c>
    </row>
    <row r="16" spans="1:15" x14ac:dyDescent="0.2">
      <c r="B16" s="94" t="s">
        <v>306</v>
      </c>
      <c r="C16" s="218">
        <f t="shared" ref="C16:L16" si="0">C6/C7*1000</f>
        <v>17.202272116475459</v>
      </c>
      <c r="D16" s="218">
        <f t="shared" si="0"/>
        <v>64.51800376550834</v>
      </c>
      <c r="E16" s="218">
        <f t="shared" si="0"/>
        <v>47.82140089006996</v>
      </c>
      <c r="F16" s="218">
        <f t="shared" si="0"/>
        <v>40.062523469733492</v>
      </c>
      <c r="G16" s="218">
        <f t="shared" si="0"/>
        <v>40.852317866169209</v>
      </c>
      <c r="H16" s="218">
        <f t="shared" si="0"/>
        <v>43.664509093272315</v>
      </c>
      <c r="I16" s="218">
        <f t="shared" si="0"/>
        <v>50.641080467456128</v>
      </c>
      <c r="J16" s="218">
        <f t="shared" si="0"/>
        <v>46.669557604666956</v>
      </c>
      <c r="K16" s="218">
        <f t="shared" si="0"/>
        <v>41.091451626377058</v>
      </c>
      <c r="L16" s="218">
        <f t="shared" si="0"/>
        <v>29.550489627204271</v>
      </c>
    </row>
    <row r="17" spans="2:12" x14ac:dyDescent="0.2">
      <c r="B17" s="94" t="s">
        <v>79</v>
      </c>
      <c r="C17" s="218">
        <f t="shared" ref="C17:L17" si="1">C8/C9*1000</f>
        <v>19.255101002021494</v>
      </c>
      <c r="D17" s="218">
        <f t="shared" si="1"/>
        <v>68.282202858324766</v>
      </c>
      <c r="E17" s="218">
        <f t="shared" si="1"/>
        <v>46.497004211900105</v>
      </c>
      <c r="F17" s="218">
        <f t="shared" si="1"/>
        <v>37.19635920922952</v>
      </c>
      <c r="G17" s="218">
        <f t="shared" si="1"/>
        <v>38.824496601553903</v>
      </c>
      <c r="H17" s="218">
        <f t="shared" si="1"/>
        <v>50.683950274966492</v>
      </c>
      <c r="I17" s="218">
        <f t="shared" si="1"/>
        <v>57.045052496151811</v>
      </c>
      <c r="J17" s="218">
        <f t="shared" si="1"/>
        <v>63.66323993818451</v>
      </c>
      <c r="K17" s="218">
        <f t="shared" si="1"/>
        <v>49.578463307146961</v>
      </c>
      <c r="L17" s="218">
        <f t="shared" si="1"/>
        <v>37.217808351903884</v>
      </c>
    </row>
  </sheetData>
  <mergeCells count="3">
    <mergeCell ref="C3:L3"/>
    <mergeCell ref="A6:A7"/>
    <mergeCell ref="A8:A9"/>
  </mergeCells>
  <hyperlinks>
    <hyperlink ref="A2" r:id="rId1" tooltip="Click once to display linked information. Click and hold to select this cell." display="http://dati.istat.it/OECDStat_Metadata/ShowMetadata.ashx?Dataset=DCIS_POPSTRBIL1&amp;ShowOnWeb=true&amp;Lang=it"/>
  </hyperlinks>
  <pageMargins left="0.75" right="0.75" top="1" bottom="1" header="0.5" footer="0.5"/>
  <pageSetup orientation="portrait" r:id="rId2"/>
  <drawing r:id="rId3"/>
  <legacyDrawing r:id="rId4"/>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sheetPr>
  <dimension ref="A1:M30"/>
  <sheetViews>
    <sheetView showGridLines="0" topLeftCell="A2" zoomScale="115" zoomScaleNormal="115" workbookViewId="0">
      <selection activeCell="A30" sqref="A30"/>
    </sheetView>
  </sheetViews>
  <sheetFormatPr defaultColWidth="8.7109375" defaultRowHeight="12.75" x14ac:dyDescent="0.2"/>
  <cols>
    <col min="1" max="1" width="26.140625" style="94" customWidth="1"/>
    <col min="2" max="2" width="2.42578125" style="94" customWidth="1"/>
    <col min="3" max="5" width="8.7109375" style="94"/>
    <col min="6" max="6" width="10" style="94" customWidth="1"/>
    <col min="7" max="16384" width="8.7109375" style="94"/>
  </cols>
  <sheetData>
    <row r="1" spans="1:13" hidden="1" x14ac:dyDescent="0.2">
      <c r="A1" s="203" t="e">
        <f ca="1">DotStatQuery(B1)</f>
        <v>#NAME?</v>
      </c>
      <c r="B1" s="203" t="s">
        <v>307</v>
      </c>
    </row>
    <row r="2" spans="1:13" x14ac:dyDescent="0.2">
      <c r="A2" s="204" t="s">
        <v>308</v>
      </c>
    </row>
    <row r="3" spans="1:13" ht="12.75" customHeight="1" x14ac:dyDescent="0.2">
      <c r="A3" s="286" t="s">
        <v>276</v>
      </c>
      <c r="B3" s="287"/>
      <c r="C3" s="288" t="s">
        <v>309</v>
      </c>
      <c r="D3" s="289"/>
      <c r="E3" s="289"/>
      <c r="F3" s="289"/>
      <c r="G3" s="289"/>
      <c r="H3" s="289"/>
      <c r="I3" s="289"/>
      <c r="J3" s="289"/>
      <c r="K3" s="289"/>
      <c r="L3" s="289"/>
      <c r="M3" s="289"/>
    </row>
    <row r="4" spans="1:13" ht="12.75" customHeight="1" x14ac:dyDescent="0.2">
      <c r="A4" s="286" t="s">
        <v>275</v>
      </c>
      <c r="B4" s="287"/>
      <c r="C4" s="288" t="s">
        <v>240</v>
      </c>
      <c r="D4" s="289"/>
      <c r="E4" s="289"/>
      <c r="F4" s="289"/>
      <c r="G4" s="289"/>
      <c r="H4" s="289"/>
      <c r="I4" s="289"/>
      <c r="J4" s="289"/>
      <c r="K4" s="289"/>
      <c r="L4" s="289"/>
      <c r="M4" s="289"/>
    </row>
    <row r="5" spans="1:13" ht="12.75" customHeight="1" x14ac:dyDescent="0.2">
      <c r="A5" s="286" t="s">
        <v>111</v>
      </c>
      <c r="B5" s="287"/>
      <c r="C5" s="290" t="s">
        <v>240</v>
      </c>
      <c r="D5" s="291"/>
      <c r="E5" s="291"/>
      <c r="F5" s="291"/>
      <c r="G5" s="291"/>
      <c r="H5" s="291"/>
      <c r="I5" s="291"/>
      <c r="J5" s="291"/>
      <c r="K5" s="291"/>
      <c r="L5" s="291"/>
      <c r="M5" s="291"/>
    </row>
    <row r="6" spans="1:13" x14ac:dyDescent="0.2">
      <c r="A6" s="284" t="s">
        <v>243</v>
      </c>
      <c r="B6" s="285"/>
      <c r="C6" s="100" t="s">
        <v>27</v>
      </c>
      <c r="D6" s="100" t="s">
        <v>28</v>
      </c>
      <c r="E6" s="100" t="s">
        <v>29</v>
      </c>
      <c r="F6" s="100" t="s">
        <v>105</v>
      </c>
      <c r="G6" s="100" t="s">
        <v>244</v>
      </c>
      <c r="H6" s="100" t="s">
        <v>245</v>
      </c>
      <c r="I6" s="100" t="s">
        <v>246</v>
      </c>
      <c r="J6" s="190" t="s">
        <v>247</v>
      </c>
      <c r="K6" s="190" t="s">
        <v>30</v>
      </c>
      <c r="L6" s="219" t="s">
        <v>31</v>
      </c>
      <c r="M6" s="219" t="s">
        <v>248</v>
      </c>
    </row>
    <row r="7" spans="1:13" ht="13.5" x14ac:dyDescent="0.25">
      <c r="A7" s="209" t="s">
        <v>19</v>
      </c>
      <c r="B7" s="211" t="s">
        <v>106</v>
      </c>
      <c r="C7" s="211" t="s">
        <v>106</v>
      </c>
      <c r="D7" s="211" t="s">
        <v>106</v>
      </c>
      <c r="E7" s="211" t="s">
        <v>106</v>
      </c>
      <c r="F7" s="211" t="s">
        <v>106</v>
      </c>
      <c r="G7" s="211" t="s">
        <v>106</v>
      </c>
      <c r="H7" s="211" t="s">
        <v>106</v>
      </c>
      <c r="I7" s="211" t="s">
        <v>106</v>
      </c>
      <c r="J7" s="191" t="s">
        <v>106</v>
      </c>
      <c r="K7" s="191" t="s">
        <v>106</v>
      </c>
      <c r="L7" s="220" t="s">
        <v>106</v>
      </c>
      <c r="M7" s="220" t="s">
        <v>106</v>
      </c>
    </row>
    <row r="8" spans="1:13" ht="13.5" x14ac:dyDescent="0.25">
      <c r="A8" s="212" t="s">
        <v>34</v>
      </c>
      <c r="B8" s="211" t="s">
        <v>106</v>
      </c>
      <c r="C8" s="221">
        <v>4052081</v>
      </c>
      <c r="D8" s="221">
        <v>4387721</v>
      </c>
      <c r="E8" s="221">
        <v>4922085</v>
      </c>
      <c r="F8" s="221">
        <v>5014437</v>
      </c>
      <c r="G8" s="221">
        <v>5026153</v>
      </c>
      <c r="H8" s="221">
        <v>5047028</v>
      </c>
      <c r="I8" s="221">
        <v>5144440</v>
      </c>
      <c r="J8" s="222">
        <v>4996158</v>
      </c>
      <c r="K8" s="222">
        <v>5039637</v>
      </c>
      <c r="L8" s="223">
        <v>5171894</v>
      </c>
      <c r="M8" s="223">
        <v>5193669</v>
      </c>
    </row>
    <row r="9" spans="1:13" ht="13.5" x14ac:dyDescent="0.25">
      <c r="A9" s="212" t="s">
        <v>38</v>
      </c>
      <c r="B9" s="211" t="s">
        <v>106</v>
      </c>
      <c r="C9" s="224">
        <v>68761</v>
      </c>
      <c r="D9" s="224">
        <v>74939</v>
      </c>
      <c r="E9" s="224">
        <v>84285</v>
      </c>
      <c r="F9" s="224">
        <v>86245</v>
      </c>
      <c r="G9" s="224">
        <v>86363</v>
      </c>
      <c r="H9" s="224">
        <v>86556</v>
      </c>
      <c r="I9" s="224">
        <v>87054</v>
      </c>
      <c r="J9" s="225">
        <v>84611</v>
      </c>
      <c r="K9" s="225">
        <v>83504</v>
      </c>
      <c r="L9" s="226">
        <v>82568</v>
      </c>
      <c r="M9" s="226">
        <v>82338</v>
      </c>
    </row>
    <row r="10" spans="1:13" ht="13.5" x14ac:dyDescent="0.25">
      <c r="A10" s="212" t="s">
        <v>39</v>
      </c>
      <c r="B10" s="211" t="s">
        <v>106</v>
      </c>
      <c r="C10" s="221">
        <v>18974</v>
      </c>
      <c r="D10" s="221">
        <v>21178</v>
      </c>
      <c r="E10" s="221">
        <v>23869</v>
      </c>
      <c r="F10" s="221">
        <v>24357</v>
      </c>
      <c r="G10" s="221">
        <v>24183</v>
      </c>
      <c r="H10" s="221">
        <v>24504</v>
      </c>
      <c r="I10" s="221">
        <v>24983</v>
      </c>
      <c r="J10" s="222">
        <v>23931</v>
      </c>
      <c r="K10" s="222">
        <v>23588</v>
      </c>
      <c r="L10" s="223">
        <v>23523</v>
      </c>
      <c r="M10" s="223">
        <v>23345</v>
      </c>
    </row>
    <row r="11" spans="1:13" ht="13.5" x14ac:dyDescent="0.25">
      <c r="A11" s="212" t="s">
        <v>40</v>
      </c>
      <c r="B11" s="211" t="s">
        <v>106</v>
      </c>
      <c r="C11" s="224">
        <v>19794</v>
      </c>
      <c r="D11" s="224">
        <v>21021</v>
      </c>
      <c r="E11" s="224">
        <v>23449</v>
      </c>
      <c r="F11" s="224">
        <v>23940</v>
      </c>
      <c r="G11" s="224">
        <v>23957</v>
      </c>
      <c r="H11" s="224">
        <v>23850</v>
      </c>
      <c r="I11" s="224">
        <v>23733</v>
      </c>
      <c r="J11" s="225">
        <v>23191</v>
      </c>
      <c r="K11" s="225">
        <v>22661</v>
      </c>
      <c r="L11" s="226">
        <v>22338</v>
      </c>
      <c r="M11" s="226">
        <v>21991</v>
      </c>
    </row>
    <row r="12" spans="1:13" ht="13.5" x14ac:dyDescent="0.25">
      <c r="A12" s="212" t="s">
        <v>41</v>
      </c>
      <c r="B12" s="211" t="s">
        <v>106</v>
      </c>
      <c r="C12" s="221">
        <v>13783</v>
      </c>
      <c r="D12" s="221">
        <v>15014</v>
      </c>
      <c r="E12" s="221">
        <v>17101</v>
      </c>
      <c r="F12" s="221">
        <v>17753</v>
      </c>
      <c r="G12" s="221">
        <v>17639</v>
      </c>
      <c r="H12" s="221">
        <v>17379</v>
      </c>
      <c r="I12" s="221">
        <v>17177</v>
      </c>
      <c r="J12" s="222">
        <v>17092</v>
      </c>
      <c r="K12" s="222">
        <v>16837</v>
      </c>
      <c r="L12" s="223">
        <v>17285</v>
      </c>
      <c r="M12" s="223">
        <v>17446</v>
      </c>
    </row>
    <row r="13" spans="1:13" ht="13.5" x14ac:dyDescent="0.25">
      <c r="A13" s="212" t="s">
        <v>42</v>
      </c>
      <c r="B13" s="211" t="s">
        <v>106</v>
      </c>
      <c r="C13" s="224">
        <v>16210</v>
      </c>
      <c r="D13" s="224">
        <v>17726</v>
      </c>
      <c r="E13" s="224">
        <v>19866</v>
      </c>
      <c r="F13" s="224">
        <v>20195</v>
      </c>
      <c r="G13" s="224">
        <v>20584</v>
      </c>
      <c r="H13" s="224">
        <v>20823</v>
      </c>
      <c r="I13" s="224">
        <v>21161</v>
      </c>
      <c r="J13" s="225">
        <v>20397</v>
      </c>
      <c r="K13" s="225">
        <v>20418</v>
      </c>
      <c r="L13" s="226">
        <v>19422</v>
      </c>
      <c r="M13" s="226">
        <v>19556</v>
      </c>
    </row>
    <row r="14" spans="1:13" x14ac:dyDescent="0.2">
      <c r="A14" s="227"/>
    </row>
    <row r="15" spans="1:13" x14ac:dyDescent="0.2">
      <c r="A15" s="216"/>
    </row>
    <row r="16" spans="1:13" x14ac:dyDescent="0.2">
      <c r="A16" s="217"/>
      <c r="B16" s="216"/>
    </row>
    <row r="19" spans="1:13" x14ac:dyDescent="0.2">
      <c r="C19" s="228" t="s">
        <v>310</v>
      </c>
      <c r="D19" s="229"/>
      <c r="E19" s="229"/>
      <c r="F19" s="229"/>
      <c r="G19" s="229"/>
      <c r="H19" s="229"/>
      <c r="I19" s="229"/>
      <c r="J19" s="229"/>
      <c r="K19" s="229"/>
      <c r="L19" s="230"/>
    </row>
    <row r="20" spans="1:13" ht="15" x14ac:dyDescent="0.25">
      <c r="C20" s="231"/>
      <c r="D20" s="229"/>
      <c r="E20" s="229"/>
      <c r="F20" s="229"/>
      <c r="G20" s="229"/>
      <c r="H20" s="229"/>
      <c r="I20" s="229"/>
      <c r="J20" s="229"/>
      <c r="K20" s="229"/>
      <c r="L20" s="2" t="s">
        <v>63</v>
      </c>
      <c r="M20" s="2"/>
    </row>
    <row r="21" spans="1:13" ht="13.5" thickBot="1" x14ac:dyDescent="0.25">
      <c r="C21" s="232" t="s">
        <v>19</v>
      </c>
      <c r="D21" s="7" t="s">
        <v>105</v>
      </c>
      <c r="E21" s="7">
        <v>2016</v>
      </c>
      <c r="F21" s="7">
        <v>2017</v>
      </c>
      <c r="G21" s="7">
        <v>2018</v>
      </c>
      <c r="H21" s="7">
        <v>2019</v>
      </c>
      <c r="I21" s="7">
        <v>2020</v>
      </c>
      <c r="J21" s="7">
        <v>2021</v>
      </c>
      <c r="K21" s="7">
        <v>2022</v>
      </c>
    </row>
    <row r="22" spans="1:13" x14ac:dyDescent="0.2">
      <c r="C22" s="13" t="s">
        <v>81</v>
      </c>
      <c r="D22" s="233">
        <v>24357</v>
      </c>
      <c r="E22" s="233">
        <v>24183</v>
      </c>
      <c r="F22" s="233">
        <v>24504</v>
      </c>
      <c r="G22" s="233">
        <v>24983</v>
      </c>
      <c r="H22" s="233">
        <v>23931</v>
      </c>
      <c r="I22" s="233">
        <v>23588</v>
      </c>
      <c r="J22" s="233">
        <v>23523</v>
      </c>
      <c r="K22" s="233">
        <v>23345</v>
      </c>
    </row>
    <row r="23" spans="1:13" x14ac:dyDescent="0.2">
      <c r="C23" s="13" t="s">
        <v>82</v>
      </c>
      <c r="D23" s="233">
        <v>23940</v>
      </c>
      <c r="E23" s="233">
        <v>23957</v>
      </c>
      <c r="F23" s="233">
        <v>23850</v>
      </c>
      <c r="G23" s="233">
        <v>23733</v>
      </c>
      <c r="H23" s="233">
        <v>23191</v>
      </c>
      <c r="I23" s="233">
        <v>22661</v>
      </c>
      <c r="J23" s="233">
        <v>22338</v>
      </c>
      <c r="K23" s="233">
        <v>21991</v>
      </c>
    </row>
    <row r="24" spans="1:13" x14ac:dyDescent="0.2">
      <c r="C24" s="13" t="s">
        <v>83</v>
      </c>
      <c r="D24" s="233">
        <v>17753</v>
      </c>
      <c r="E24" s="233">
        <v>17639</v>
      </c>
      <c r="F24" s="233">
        <v>17379</v>
      </c>
      <c r="G24" s="233">
        <v>17177</v>
      </c>
      <c r="H24" s="233">
        <v>17092</v>
      </c>
      <c r="I24" s="233">
        <v>16837</v>
      </c>
      <c r="J24" s="233">
        <v>17285</v>
      </c>
      <c r="K24" s="233">
        <v>17446</v>
      </c>
    </row>
    <row r="25" spans="1:13" x14ac:dyDescent="0.2">
      <c r="C25" s="13" t="s">
        <v>84</v>
      </c>
      <c r="D25" s="233">
        <v>20195</v>
      </c>
      <c r="E25" s="233">
        <v>20584</v>
      </c>
      <c r="F25" s="233">
        <v>20823</v>
      </c>
      <c r="G25" s="233">
        <v>21161</v>
      </c>
      <c r="H25" s="233">
        <v>20397</v>
      </c>
      <c r="I25" s="233">
        <v>20418</v>
      </c>
      <c r="J25" s="233">
        <v>19422</v>
      </c>
      <c r="K25" s="233">
        <v>19556</v>
      </c>
    </row>
    <row r="26" spans="1:13" x14ac:dyDescent="0.2">
      <c r="C26" s="234" t="s">
        <v>79</v>
      </c>
      <c r="D26" s="235">
        <v>86245</v>
      </c>
      <c r="E26" s="235">
        <v>86363</v>
      </c>
      <c r="F26" s="235">
        <v>86556</v>
      </c>
      <c r="G26" s="235">
        <v>87054</v>
      </c>
      <c r="H26" s="235">
        <v>84611</v>
      </c>
      <c r="I26" s="235">
        <v>83504</v>
      </c>
      <c r="J26" s="235">
        <v>82568</v>
      </c>
      <c r="K26" s="235">
        <v>82338</v>
      </c>
    </row>
    <row r="27" spans="1:13" x14ac:dyDescent="0.2">
      <c r="C27" s="236" t="s">
        <v>34</v>
      </c>
      <c r="D27" s="237">
        <v>5014437</v>
      </c>
      <c r="E27" s="237">
        <v>5026153</v>
      </c>
      <c r="F27" s="237">
        <v>5047028</v>
      </c>
      <c r="G27" s="237">
        <v>5144440</v>
      </c>
      <c r="H27" s="237">
        <v>4996158</v>
      </c>
      <c r="I27" s="237">
        <v>5039637</v>
      </c>
      <c r="J27" s="237">
        <v>5171894</v>
      </c>
      <c r="K27" s="237">
        <v>5193669</v>
      </c>
    </row>
    <row r="30" spans="1:13" ht="15" x14ac:dyDescent="0.25">
      <c r="A30" s="23" t="s">
        <v>241</v>
      </c>
    </row>
  </sheetData>
  <mergeCells count="7">
    <mergeCell ref="A6:B6"/>
    <mergeCell ref="A3:B3"/>
    <mergeCell ref="C3:M3"/>
    <mergeCell ref="A4:B4"/>
    <mergeCell ref="C4:M4"/>
    <mergeCell ref="A5:B5"/>
    <mergeCell ref="C5:M5"/>
  </mergeCells>
  <hyperlinks>
    <hyperlink ref="A2" r:id="rId1" display="http://dati.istat.it/OECDStat_Metadata/ShowMetadata.ashx?Dataset=DCIS_POPSTRRES1&amp;ShowOnWeb=true&amp;Lang=it"/>
  </hyperlinks>
  <pageMargins left="0.75" right="0.75" top="1" bottom="1" header="0.5" footer="0.5"/>
  <pageSetup orientation="portrait" horizontalDpi="0" verticalDpi="0"/>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172"/>
  <sheetViews>
    <sheetView showGridLines="0" topLeftCell="A2" zoomScale="115" zoomScaleNormal="115" workbookViewId="0">
      <selection activeCell="G21" sqref="G21"/>
    </sheetView>
  </sheetViews>
  <sheetFormatPr defaultColWidth="9.140625" defaultRowHeight="12.75" x14ac:dyDescent="0.2"/>
  <cols>
    <col min="1" max="1" width="34.28515625" style="253" customWidth="1"/>
    <col min="2" max="2" width="9.140625" style="253"/>
    <col min="3" max="3" width="9.140625" style="240"/>
    <col min="4" max="4" width="19.85546875" style="240" customWidth="1"/>
    <col min="5" max="5" width="7.85546875" style="240" bestFit="1" customWidth="1"/>
    <col min="6" max="16384" width="9.140625" style="240"/>
  </cols>
  <sheetData>
    <row r="1" spans="1:8" ht="52.5" hidden="1" x14ac:dyDescent="0.2">
      <c r="A1" s="238" t="s">
        <v>276</v>
      </c>
      <c r="B1" s="239" t="s">
        <v>277</v>
      </c>
    </row>
    <row r="2" spans="1:8" x14ac:dyDescent="0.2">
      <c r="A2" s="238"/>
      <c r="B2" s="239" t="s">
        <v>491</v>
      </c>
    </row>
    <row r="3" spans="1:8" ht="15" x14ac:dyDescent="0.25">
      <c r="A3" s="238" t="s">
        <v>19</v>
      </c>
      <c r="B3" s="239" t="s">
        <v>79</v>
      </c>
      <c r="E3" s="241" t="s">
        <v>311</v>
      </c>
      <c r="H3" s="3" t="s">
        <v>312</v>
      </c>
    </row>
    <row r="4" spans="1:8" ht="12.75" customHeight="1" x14ac:dyDescent="0.2">
      <c r="A4" s="238" t="s">
        <v>275</v>
      </c>
      <c r="B4" s="239" t="s">
        <v>240</v>
      </c>
      <c r="F4" s="242" t="s">
        <v>313</v>
      </c>
    </row>
    <row r="5" spans="1:8" x14ac:dyDescent="0.2">
      <c r="A5" s="243" t="s">
        <v>243</v>
      </c>
      <c r="B5" s="219" t="s">
        <v>31</v>
      </c>
      <c r="D5" s="244" t="s">
        <v>314</v>
      </c>
      <c r="E5" s="245">
        <v>21589</v>
      </c>
      <c r="F5" s="246">
        <f t="shared" ref="F5:F15" si="0">E5/$E$15*100</f>
        <v>26.130476882110869</v>
      </c>
    </row>
    <row r="6" spans="1:8" x14ac:dyDescent="0.2">
      <c r="A6" s="247" t="s">
        <v>315</v>
      </c>
      <c r="B6" s="226">
        <v>21589</v>
      </c>
      <c r="D6" s="244" t="s">
        <v>316</v>
      </c>
      <c r="E6" s="245">
        <v>10975</v>
      </c>
      <c r="F6" s="246">
        <f t="shared" si="0"/>
        <v>13.283708545146453</v>
      </c>
    </row>
    <row r="7" spans="1:8" x14ac:dyDescent="0.2">
      <c r="A7" s="247" t="s">
        <v>317</v>
      </c>
      <c r="B7" s="223">
        <v>10975</v>
      </c>
      <c r="D7" s="244" t="s">
        <v>318</v>
      </c>
      <c r="E7" s="245">
        <v>8116</v>
      </c>
      <c r="F7" s="246">
        <f t="shared" si="0"/>
        <v>9.8232873396272087</v>
      </c>
    </row>
    <row r="8" spans="1:8" x14ac:dyDescent="0.2">
      <c r="A8" s="247" t="s">
        <v>319</v>
      </c>
      <c r="B8" s="226">
        <v>8116</v>
      </c>
      <c r="D8" s="244" t="s">
        <v>320</v>
      </c>
      <c r="E8" s="245">
        <v>4423</v>
      </c>
      <c r="F8" s="246">
        <f t="shared" si="0"/>
        <v>5.3534253207455818</v>
      </c>
    </row>
    <row r="9" spans="1:8" x14ac:dyDescent="0.2">
      <c r="A9" s="247" t="s">
        <v>321</v>
      </c>
      <c r="B9" s="226">
        <v>4423</v>
      </c>
      <c r="D9" s="244" t="s">
        <v>322</v>
      </c>
      <c r="E9" s="245">
        <v>3812</v>
      </c>
      <c r="F9" s="246">
        <f t="shared" si="0"/>
        <v>4.6138949406923269</v>
      </c>
    </row>
    <row r="10" spans="1:8" x14ac:dyDescent="0.2">
      <c r="A10" s="247" t="s">
        <v>323</v>
      </c>
      <c r="B10" s="226">
        <v>3812</v>
      </c>
      <c r="D10" s="244" t="s">
        <v>324</v>
      </c>
      <c r="E10" s="245">
        <v>3360</v>
      </c>
      <c r="F10" s="246">
        <f t="shared" si="0"/>
        <v>4.0668119099491644</v>
      </c>
    </row>
    <row r="11" spans="1:8" x14ac:dyDescent="0.2">
      <c r="A11" s="247" t="s">
        <v>325</v>
      </c>
      <c r="B11" s="226">
        <v>3360</v>
      </c>
      <c r="D11" s="244" t="s">
        <v>326</v>
      </c>
      <c r="E11" s="245">
        <v>2552</v>
      </c>
      <c r="F11" s="246">
        <f t="shared" si="0"/>
        <v>3.0888404744613895</v>
      </c>
    </row>
    <row r="12" spans="1:8" x14ac:dyDescent="0.2">
      <c r="A12" s="247" t="s">
        <v>327</v>
      </c>
      <c r="B12" s="223">
        <v>2552</v>
      </c>
      <c r="D12" s="244" t="s">
        <v>328</v>
      </c>
      <c r="E12" s="245">
        <v>1982</v>
      </c>
      <c r="F12" s="246">
        <f t="shared" si="0"/>
        <v>2.3989348825950132</v>
      </c>
    </row>
    <row r="13" spans="1:8" x14ac:dyDescent="0.2">
      <c r="A13" s="247" t="s">
        <v>329</v>
      </c>
      <c r="B13" s="223">
        <v>1982</v>
      </c>
      <c r="D13" s="244" t="s">
        <v>330</v>
      </c>
      <c r="E13" s="245">
        <v>1939</v>
      </c>
      <c r="F13" s="246">
        <f t="shared" si="0"/>
        <v>2.3468893730331639</v>
      </c>
    </row>
    <row r="14" spans="1:8" x14ac:dyDescent="0.2">
      <c r="A14" s="247" t="s">
        <v>331</v>
      </c>
      <c r="B14" s="223">
        <v>1939</v>
      </c>
      <c r="D14" s="248" t="s">
        <v>332</v>
      </c>
      <c r="E14" s="245">
        <f>E15-E17</f>
        <v>23872</v>
      </c>
      <c r="F14" s="246">
        <f t="shared" si="0"/>
        <v>28.893730331638828</v>
      </c>
    </row>
    <row r="15" spans="1:8" x14ac:dyDescent="0.2">
      <c r="A15" s="247" t="s">
        <v>333</v>
      </c>
      <c r="B15" s="223">
        <v>1531</v>
      </c>
      <c r="D15" s="249" t="s">
        <v>95</v>
      </c>
      <c r="E15" s="250">
        <f>SUM(B6:B171)</f>
        <v>82620</v>
      </c>
      <c r="F15" s="246">
        <f t="shared" si="0"/>
        <v>100</v>
      </c>
    </row>
    <row r="16" spans="1:8" x14ac:dyDescent="0.2">
      <c r="A16" s="247" t="s">
        <v>334</v>
      </c>
      <c r="B16" s="223">
        <v>1402</v>
      </c>
    </row>
    <row r="17" spans="1:7" x14ac:dyDescent="0.2">
      <c r="A17" s="247" t="s">
        <v>335</v>
      </c>
      <c r="B17" s="226">
        <v>1327</v>
      </c>
      <c r="E17" s="251">
        <f>SUM(E5:E13)</f>
        <v>58748</v>
      </c>
    </row>
    <row r="18" spans="1:7" x14ac:dyDescent="0.2">
      <c r="A18" s="247" t="s">
        <v>336</v>
      </c>
      <c r="B18" s="223">
        <v>1166</v>
      </c>
    </row>
    <row r="19" spans="1:7" x14ac:dyDescent="0.2">
      <c r="A19" s="247" t="s">
        <v>337</v>
      </c>
      <c r="B19" s="226">
        <v>1098</v>
      </c>
    </row>
    <row r="20" spans="1:7" x14ac:dyDescent="0.2">
      <c r="A20" s="247" t="s">
        <v>338</v>
      </c>
      <c r="B20" s="226">
        <v>1061</v>
      </c>
    </row>
    <row r="21" spans="1:7" ht="15" x14ac:dyDescent="0.25">
      <c r="A21" s="247" t="s">
        <v>339</v>
      </c>
      <c r="B21" s="226">
        <v>932</v>
      </c>
      <c r="G21" s="23" t="s">
        <v>241</v>
      </c>
    </row>
    <row r="22" spans="1:7" x14ac:dyDescent="0.2">
      <c r="A22" s="247" t="s">
        <v>340</v>
      </c>
      <c r="B22" s="223">
        <v>870</v>
      </c>
    </row>
    <row r="23" spans="1:7" x14ac:dyDescent="0.2">
      <c r="A23" s="247" t="s">
        <v>341</v>
      </c>
      <c r="B23" s="223">
        <v>826</v>
      </c>
    </row>
    <row r="24" spans="1:7" x14ac:dyDescent="0.2">
      <c r="A24" s="247" t="s">
        <v>342</v>
      </c>
      <c r="B24" s="223">
        <v>762</v>
      </c>
    </row>
    <row r="25" spans="1:7" x14ac:dyDescent="0.2">
      <c r="A25" s="247" t="s">
        <v>343</v>
      </c>
      <c r="B25" s="226">
        <v>750</v>
      </c>
    </row>
    <row r="26" spans="1:7" x14ac:dyDescent="0.2">
      <c r="A26" s="247" t="s">
        <v>344</v>
      </c>
      <c r="B26" s="226">
        <v>708</v>
      </c>
    </row>
    <row r="27" spans="1:7" x14ac:dyDescent="0.2">
      <c r="A27" s="247" t="s">
        <v>345</v>
      </c>
      <c r="B27" s="226">
        <v>650</v>
      </c>
    </row>
    <row r="28" spans="1:7" x14ac:dyDescent="0.2">
      <c r="A28" s="247" t="s">
        <v>346</v>
      </c>
      <c r="B28" s="226">
        <v>590</v>
      </c>
    </row>
    <row r="29" spans="1:7" x14ac:dyDescent="0.2">
      <c r="A29" s="247" t="s">
        <v>347</v>
      </c>
      <c r="B29" s="226">
        <v>505</v>
      </c>
    </row>
    <row r="30" spans="1:7" x14ac:dyDescent="0.2">
      <c r="A30" s="247" t="s">
        <v>348</v>
      </c>
      <c r="B30" s="226">
        <v>448</v>
      </c>
    </row>
    <row r="31" spans="1:7" x14ac:dyDescent="0.2">
      <c r="A31" s="247" t="s">
        <v>349</v>
      </c>
      <c r="B31" s="223">
        <v>410</v>
      </c>
    </row>
    <row r="32" spans="1:7" x14ac:dyDescent="0.2">
      <c r="A32" s="247" t="s">
        <v>350</v>
      </c>
      <c r="B32" s="223">
        <v>410</v>
      </c>
    </row>
    <row r="33" spans="1:2" x14ac:dyDescent="0.2">
      <c r="A33" s="247" t="s">
        <v>351</v>
      </c>
      <c r="B33" s="226">
        <v>383</v>
      </c>
    </row>
    <row r="34" spans="1:2" x14ac:dyDescent="0.2">
      <c r="A34" s="247" t="s">
        <v>352</v>
      </c>
      <c r="B34" s="223">
        <v>361</v>
      </c>
    </row>
    <row r="35" spans="1:2" x14ac:dyDescent="0.2">
      <c r="A35" s="247" t="s">
        <v>353</v>
      </c>
      <c r="B35" s="226">
        <v>340</v>
      </c>
    </row>
    <row r="36" spans="1:2" x14ac:dyDescent="0.2">
      <c r="A36" s="247" t="s">
        <v>354</v>
      </c>
      <c r="B36" s="223">
        <v>331</v>
      </c>
    </row>
    <row r="37" spans="1:2" x14ac:dyDescent="0.2">
      <c r="A37" s="247" t="s">
        <v>355</v>
      </c>
      <c r="B37" s="226">
        <v>301</v>
      </c>
    </row>
    <row r="38" spans="1:2" x14ac:dyDescent="0.2">
      <c r="A38" s="247" t="s">
        <v>356</v>
      </c>
      <c r="B38" s="226">
        <v>272</v>
      </c>
    </row>
    <row r="39" spans="1:2" x14ac:dyDescent="0.2">
      <c r="A39" s="247" t="s">
        <v>357</v>
      </c>
      <c r="B39" s="226">
        <v>264</v>
      </c>
    </row>
    <row r="40" spans="1:2" x14ac:dyDescent="0.2">
      <c r="A40" s="247" t="s">
        <v>358</v>
      </c>
      <c r="B40" s="223">
        <v>248</v>
      </c>
    </row>
    <row r="41" spans="1:2" x14ac:dyDescent="0.2">
      <c r="A41" s="247" t="s">
        <v>359</v>
      </c>
      <c r="B41" s="226">
        <v>244</v>
      </c>
    </row>
    <row r="42" spans="1:2" x14ac:dyDescent="0.2">
      <c r="A42" s="247" t="s">
        <v>360</v>
      </c>
      <c r="B42" s="226">
        <v>232</v>
      </c>
    </row>
    <row r="43" spans="1:2" x14ac:dyDescent="0.2">
      <c r="A43" s="247" t="s">
        <v>361</v>
      </c>
      <c r="B43" s="226">
        <v>210</v>
      </c>
    </row>
    <row r="44" spans="1:2" x14ac:dyDescent="0.2">
      <c r="A44" s="247" t="s">
        <v>362</v>
      </c>
      <c r="B44" s="226">
        <v>205</v>
      </c>
    </row>
    <row r="45" spans="1:2" x14ac:dyDescent="0.2">
      <c r="A45" s="247" t="s">
        <v>363</v>
      </c>
      <c r="B45" s="226">
        <v>178</v>
      </c>
    </row>
    <row r="46" spans="1:2" x14ac:dyDescent="0.2">
      <c r="A46" s="247" t="s">
        <v>364</v>
      </c>
      <c r="B46" s="223">
        <v>177</v>
      </c>
    </row>
    <row r="47" spans="1:2" x14ac:dyDescent="0.2">
      <c r="A47" s="247" t="s">
        <v>365</v>
      </c>
      <c r="B47" s="223">
        <v>172</v>
      </c>
    </row>
    <row r="48" spans="1:2" x14ac:dyDescent="0.2">
      <c r="A48" s="247" t="s">
        <v>366</v>
      </c>
      <c r="B48" s="223">
        <v>172</v>
      </c>
    </row>
    <row r="49" spans="1:2" x14ac:dyDescent="0.2">
      <c r="A49" s="247" t="s">
        <v>367</v>
      </c>
      <c r="B49" s="226">
        <v>166</v>
      </c>
    </row>
    <row r="50" spans="1:2" x14ac:dyDescent="0.2">
      <c r="A50" s="247" t="s">
        <v>368</v>
      </c>
      <c r="B50" s="226">
        <v>156</v>
      </c>
    </row>
    <row r="51" spans="1:2" x14ac:dyDescent="0.2">
      <c r="A51" s="247" t="s">
        <v>369</v>
      </c>
      <c r="B51" s="223">
        <v>153</v>
      </c>
    </row>
    <row r="52" spans="1:2" x14ac:dyDescent="0.2">
      <c r="A52" s="247" t="s">
        <v>370</v>
      </c>
      <c r="B52" s="223">
        <v>152</v>
      </c>
    </row>
    <row r="53" spans="1:2" x14ac:dyDescent="0.2">
      <c r="A53" s="247" t="s">
        <v>371</v>
      </c>
      <c r="B53" s="226">
        <v>148</v>
      </c>
    </row>
    <row r="54" spans="1:2" x14ac:dyDescent="0.2">
      <c r="A54" s="247" t="s">
        <v>372</v>
      </c>
      <c r="B54" s="226">
        <v>148</v>
      </c>
    </row>
    <row r="55" spans="1:2" x14ac:dyDescent="0.2">
      <c r="A55" s="247" t="s">
        <v>373</v>
      </c>
      <c r="B55" s="223">
        <v>133</v>
      </c>
    </row>
    <row r="56" spans="1:2" x14ac:dyDescent="0.2">
      <c r="A56" s="247" t="s">
        <v>374</v>
      </c>
      <c r="B56" s="223">
        <v>130</v>
      </c>
    </row>
    <row r="57" spans="1:2" x14ac:dyDescent="0.2">
      <c r="A57" s="247" t="s">
        <v>375</v>
      </c>
      <c r="B57" s="226">
        <v>114</v>
      </c>
    </row>
    <row r="58" spans="1:2" x14ac:dyDescent="0.2">
      <c r="A58" s="247" t="s">
        <v>376</v>
      </c>
      <c r="B58" s="226">
        <v>112</v>
      </c>
    </row>
    <row r="59" spans="1:2" x14ac:dyDescent="0.2">
      <c r="A59" s="247" t="s">
        <v>377</v>
      </c>
      <c r="B59" s="226">
        <v>111</v>
      </c>
    </row>
    <row r="60" spans="1:2" x14ac:dyDescent="0.2">
      <c r="A60" s="247" t="s">
        <v>378</v>
      </c>
      <c r="B60" s="226">
        <v>101</v>
      </c>
    </row>
    <row r="61" spans="1:2" x14ac:dyDescent="0.2">
      <c r="A61" s="247" t="s">
        <v>379</v>
      </c>
      <c r="B61" s="223">
        <v>99</v>
      </c>
    </row>
    <row r="62" spans="1:2" x14ac:dyDescent="0.2">
      <c r="A62" s="247" t="s">
        <v>380</v>
      </c>
      <c r="B62" s="223">
        <v>99</v>
      </c>
    </row>
    <row r="63" spans="1:2" x14ac:dyDescent="0.2">
      <c r="A63" s="247" t="s">
        <v>381</v>
      </c>
      <c r="B63" s="223">
        <v>95</v>
      </c>
    </row>
    <row r="64" spans="1:2" x14ac:dyDescent="0.2">
      <c r="A64" s="247" t="s">
        <v>382</v>
      </c>
      <c r="B64" s="223">
        <v>84</v>
      </c>
    </row>
    <row r="65" spans="1:2" x14ac:dyDescent="0.2">
      <c r="A65" s="247" t="s">
        <v>383</v>
      </c>
      <c r="B65" s="226">
        <v>83</v>
      </c>
    </row>
    <row r="66" spans="1:2" x14ac:dyDescent="0.2">
      <c r="A66" s="247" t="s">
        <v>384</v>
      </c>
      <c r="B66" s="223">
        <v>81</v>
      </c>
    </row>
    <row r="67" spans="1:2" x14ac:dyDescent="0.2">
      <c r="A67" s="247" t="s">
        <v>385</v>
      </c>
      <c r="B67" s="226">
        <v>77</v>
      </c>
    </row>
    <row r="68" spans="1:2" x14ac:dyDescent="0.2">
      <c r="A68" s="247" t="s">
        <v>386</v>
      </c>
      <c r="B68" s="223">
        <v>77</v>
      </c>
    </row>
    <row r="69" spans="1:2" x14ac:dyDescent="0.2">
      <c r="A69" s="247" t="s">
        <v>387</v>
      </c>
      <c r="B69" s="226">
        <v>74</v>
      </c>
    </row>
    <row r="70" spans="1:2" x14ac:dyDescent="0.2">
      <c r="A70" s="247" t="s">
        <v>388</v>
      </c>
      <c r="B70" s="226">
        <v>73</v>
      </c>
    </row>
    <row r="71" spans="1:2" x14ac:dyDescent="0.2">
      <c r="A71" s="247" t="s">
        <v>389</v>
      </c>
      <c r="B71" s="223">
        <v>69</v>
      </c>
    </row>
    <row r="72" spans="1:2" x14ac:dyDescent="0.2">
      <c r="A72" s="247" t="s">
        <v>390</v>
      </c>
      <c r="B72" s="226">
        <v>68</v>
      </c>
    </row>
    <row r="73" spans="1:2" x14ac:dyDescent="0.2">
      <c r="A73" s="247" t="s">
        <v>391</v>
      </c>
      <c r="B73" s="223">
        <v>65</v>
      </c>
    </row>
    <row r="74" spans="1:2" x14ac:dyDescent="0.2">
      <c r="A74" s="247" t="s">
        <v>392</v>
      </c>
      <c r="B74" s="226">
        <v>63</v>
      </c>
    </row>
    <row r="75" spans="1:2" x14ac:dyDescent="0.2">
      <c r="A75" s="247" t="s">
        <v>393</v>
      </c>
      <c r="B75" s="223">
        <v>63</v>
      </c>
    </row>
    <row r="76" spans="1:2" x14ac:dyDescent="0.2">
      <c r="A76" s="247" t="s">
        <v>394</v>
      </c>
      <c r="B76" s="226">
        <v>60</v>
      </c>
    </row>
    <row r="77" spans="1:2" x14ac:dyDescent="0.2">
      <c r="A77" s="247" t="s">
        <v>395</v>
      </c>
      <c r="B77" s="226">
        <v>59</v>
      </c>
    </row>
    <row r="78" spans="1:2" x14ac:dyDescent="0.2">
      <c r="A78" s="247" t="s">
        <v>396</v>
      </c>
      <c r="B78" s="223">
        <v>52</v>
      </c>
    </row>
    <row r="79" spans="1:2" x14ac:dyDescent="0.2">
      <c r="A79" s="247" t="s">
        <v>397</v>
      </c>
      <c r="B79" s="226">
        <v>51</v>
      </c>
    </row>
    <row r="80" spans="1:2" x14ac:dyDescent="0.2">
      <c r="A80" s="247" t="s">
        <v>398</v>
      </c>
      <c r="B80" s="226">
        <v>50</v>
      </c>
    </row>
    <row r="81" spans="1:2" ht="21" x14ac:dyDescent="0.2">
      <c r="A81" s="247" t="s">
        <v>399</v>
      </c>
      <c r="B81" s="223">
        <v>47</v>
      </c>
    </row>
    <row r="82" spans="1:2" x14ac:dyDescent="0.2">
      <c r="A82" s="247" t="s">
        <v>400</v>
      </c>
      <c r="B82" s="223">
        <v>47</v>
      </c>
    </row>
    <row r="83" spans="1:2" x14ac:dyDescent="0.2">
      <c r="A83" s="247" t="s">
        <v>401</v>
      </c>
      <c r="B83" s="226">
        <v>45</v>
      </c>
    </row>
    <row r="84" spans="1:2" x14ac:dyDescent="0.2">
      <c r="A84" s="247" t="s">
        <v>402</v>
      </c>
      <c r="B84" s="223">
        <v>43</v>
      </c>
    </row>
    <row r="85" spans="1:2" x14ac:dyDescent="0.2">
      <c r="A85" s="247" t="s">
        <v>403</v>
      </c>
      <c r="B85" s="223">
        <v>43</v>
      </c>
    </row>
    <row r="86" spans="1:2" x14ac:dyDescent="0.2">
      <c r="A86" s="247" t="s">
        <v>404</v>
      </c>
      <c r="B86" s="223">
        <v>43</v>
      </c>
    </row>
    <row r="87" spans="1:2" x14ac:dyDescent="0.2">
      <c r="A87" s="247" t="s">
        <v>405</v>
      </c>
      <c r="B87" s="223">
        <v>42</v>
      </c>
    </row>
    <row r="88" spans="1:2" x14ac:dyDescent="0.2">
      <c r="A88" s="247" t="s">
        <v>406</v>
      </c>
      <c r="B88" s="223">
        <v>41</v>
      </c>
    </row>
    <row r="89" spans="1:2" x14ac:dyDescent="0.2">
      <c r="A89" s="247" t="s">
        <v>407</v>
      </c>
      <c r="B89" s="226">
        <v>35</v>
      </c>
    </row>
    <row r="90" spans="1:2" x14ac:dyDescent="0.2">
      <c r="A90" s="247" t="s">
        <v>408</v>
      </c>
      <c r="B90" s="226">
        <v>35</v>
      </c>
    </row>
    <row r="91" spans="1:2" x14ac:dyDescent="0.2">
      <c r="A91" s="247" t="s">
        <v>409</v>
      </c>
      <c r="B91" s="223">
        <v>34</v>
      </c>
    </row>
    <row r="92" spans="1:2" x14ac:dyDescent="0.2">
      <c r="A92" s="247" t="s">
        <v>410</v>
      </c>
      <c r="B92" s="226">
        <v>33</v>
      </c>
    </row>
    <row r="93" spans="1:2" x14ac:dyDescent="0.2">
      <c r="A93" s="247" t="s">
        <v>411</v>
      </c>
      <c r="B93" s="223">
        <v>33</v>
      </c>
    </row>
    <row r="94" spans="1:2" x14ac:dyDescent="0.2">
      <c r="A94" s="247" t="s">
        <v>412</v>
      </c>
      <c r="B94" s="226">
        <v>33</v>
      </c>
    </row>
    <row r="95" spans="1:2" x14ac:dyDescent="0.2">
      <c r="A95" s="247" t="s">
        <v>413</v>
      </c>
      <c r="B95" s="226">
        <v>33</v>
      </c>
    </row>
    <row r="96" spans="1:2" x14ac:dyDescent="0.2">
      <c r="A96" s="247" t="s">
        <v>414</v>
      </c>
      <c r="B96" s="226">
        <v>32</v>
      </c>
    </row>
    <row r="97" spans="1:2" x14ac:dyDescent="0.2">
      <c r="A97" s="247" t="s">
        <v>415</v>
      </c>
      <c r="B97" s="223">
        <v>31</v>
      </c>
    </row>
    <row r="98" spans="1:2" x14ac:dyDescent="0.2">
      <c r="A98" s="247" t="s">
        <v>416</v>
      </c>
      <c r="B98" s="223">
        <v>30</v>
      </c>
    </row>
    <row r="99" spans="1:2" x14ac:dyDescent="0.2">
      <c r="A99" s="247" t="s">
        <v>417</v>
      </c>
      <c r="B99" s="223">
        <v>30</v>
      </c>
    </row>
    <row r="100" spans="1:2" x14ac:dyDescent="0.2">
      <c r="A100" s="247" t="s">
        <v>418</v>
      </c>
      <c r="B100" s="226">
        <v>28</v>
      </c>
    </row>
    <row r="101" spans="1:2" x14ac:dyDescent="0.2">
      <c r="A101" s="247" t="s">
        <v>419</v>
      </c>
      <c r="B101" s="226">
        <v>24</v>
      </c>
    </row>
    <row r="102" spans="1:2" x14ac:dyDescent="0.2">
      <c r="A102" s="247" t="s">
        <v>420</v>
      </c>
      <c r="B102" s="223">
        <v>23</v>
      </c>
    </row>
    <row r="103" spans="1:2" x14ac:dyDescent="0.2">
      <c r="A103" s="247" t="s">
        <v>421</v>
      </c>
      <c r="B103" s="223">
        <v>20</v>
      </c>
    </row>
    <row r="104" spans="1:2" x14ac:dyDescent="0.2">
      <c r="A104" s="247" t="s">
        <v>422</v>
      </c>
      <c r="B104" s="223">
        <v>20</v>
      </c>
    </row>
    <row r="105" spans="1:2" x14ac:dyDescent="0.2">
      <c r="A105" s="247" t="s">
        <v>423</v>
      </c>
      <c r="B105" s="223">
        <v>20</v>
      </c>
    </row>
    <row r="106" spans="1:2" x14ac:dyDescent="0.2">
      <c r="A106" s="247" t="s">
        <v>424</v>
      </c>
      <c r="B106" s="226">
        <v>19</v>
      </c>
    </row>
    <row r="107" spans="1:2" x14ac:dyDescent="0.2">
      <c r="A107" s="247" t="s">
        <v>425</v>
      </c>
      <c r="B107" s="223">
        <v>19</v>
      </c>
    </row>
    <row r="108" spans="1:2" x14ac:dyDescent="0.2">
      <c r="A108" s="247" t="s">
        <v>426</v>
      </c>
      <c r="B108" s="223">
        <v>18</v>
      </c>
    </row>
    <row r="109" spans="1:2" x14ac:dyDescent="0.2">
      <c r="A109" s="247" t="s">
        <v>427</v>
      </c>
      <c r="B109" s="223">
        <v>17</v>
      </c>
    </row>
    <row r="110" spans="1:2" x14ac:dyDescent="0.2">
      <c r="A110" s="247" t="s">
        <v>428</v>
      </c>
      <c r="B110" s="226">
        <v>17</v>
      </c>
    </row>
    <row r="111" spans="1:2" x14ac:dyDescent="0.2">
      <c r="A111" s="247" t="s">
        <v>429</v>
      </c>
      <c r="B111" s="226">
        <v>17</v>
      </c>
    </row>
    <row r="112" spans="1:2" x14ac:dyDescent="0.2">
      <c r="A112" s="247" t="s">
        <v>430</v>
      </c>
      <c r="B112" s="226">
        <v>14</v>
      </c>
    </row>
    <row r="113" spans="1:2" ht="21" x14ac:dyDescent="0.2">
      <c r="A113" s="247" t="s">
        <v>431</v>
      </c>
      <c r="B113" s="226">
        <v>13</v>
      </c>
    </row>
    <row r="114" spans="1:2" x14ac:dyDescent="0.2">
      <c r="A114" s="247" t="s">
        <v>432</v>
      </c>
      <c r="B114" s="226">
        <v>11</v>
      </c>
    </row>
    <row r="115" spans="1:2" x14ac:dyDescent="0.2">
      <c r="A115" s="247" t="s">
        <v>433</v>
      </c>
      <c r="B115" s="226">
        <v>11</v>
      </c>
    </row>
    <row r="116" spans="1:2" x14ac:dyDescent="0.2">
      <c r="A116" s="247" t="s">
        <v>434</v>
      </c>
      <c r="B116" s="223">
        <v>11</v>
      </c>
    </row>
    <row r="117" spans="1:2" x14ac:dyDescent="0.2">
      <c r="A117" s="247" t="s">
        <v>435</v>
      </c>
      <c r="B117" s="223">
        <v>11</v>
      </c>
    </row>
    <row r="118" spans="1:2" x14ac:dyDescent="0.2">
      <c r="A118" s="247" t="s">
        <v>436</v>
      </c>
      <c r="B118" s="226">
        <v>11</v>
      </c>
    </row>
    <row r="119" spans="1:2" x14ac:dyDescent="0.2">
      <c r="A119" s="247" t="s">
        <v>437</v>
      </c>
      <c r="B119" s="226">
        <v>10</v>
      </c>
    </row>
    <row r="120" spans="1:2" x14ac:dyDescent="0.2">
      <c r="A120" s="247" t="s">
        <v>438</v>
      </c>
      <c r="B120" s="226">
        <v>10</v>
      </c>
    </row>
    <row r="121" spans="1:2" x14ac:dyDescent="0.2">
      <c r="A121" s="247" t="s">
        <v>439</v>
      </c>
      <c r="B121" s="223">
        <v>10</v>
      </c>
    </row>
    <row r="122" spans="1:2" x14ac:dyDescent="0.2">
      <c r="A122" s="247" t="s">
        <v>440</v>
      </c>
      <c r="B122" s="223">
        <v>10</v>
      </c>
    </row>
    <row r="123" spans="1:2" x14ac:dyDescent="0.2">
      <c r="A123" s="247" t="s">
        <v>441</v>
      </c>
      <c r="B123" s="223">
        <v>10</v>
      </c>
    </row>
    <row r="124" spans="1:2" x14ac:dyDescent="0.2">
      <c r="A124" s="247" t="s">
        <v>442</v>
      </c>
      <c r="B124" s="223">
        <v>9</v>
      </c>
    </row>
    <row r="125" spans="1:2" x14ac:dyDescent="0.2">
      <c r="A125" s="247" t="s">
        <v>443</v>
      </c>
      <c r="B125" s="226">
        <v>9</v>
      </c>
    </row>
    <row r="126" spans="1:2" x14ac:dyDescent="0.2">
      <c r="A126" s="247" t="s">
        <v>444</v>
      </c>
      <c r="B126" s="226">
        <v>9</v>
      </c>
    </row>
    <row r="127" spans="1:2" x14ac:dyDescent="0.2">
      <c r="A127" s="247" t="s">
        <v>445</v>
      </c>
      <c r="B127" s="223">
        <v>9</v>
      </c>
    </row>
    <row r="128" spans="1:2" x14ac:dyDescent="0.2">
      <c r="A128" s="247" t="s">
        <v>446</v>
      </c>
      <c r="B128" s="226">
        <v>8</v>
      </c>
    </row>
    <row r="129" spans="1:2" x14ac:dyDescent="0.2">
      <c r="A129" s="247" t="s">
        <v>447</v>
      </c>
      <c r="B129" s="223">
        <v>8</v>
      </c>
    </row>
    <row r="130" spans="1:2" x14ac:dyDescent="0.2">
      <c r="A130" s="247" t="s">
        <v>448</v>
      </c>
      <c r="B130" s="226">
        <v>8</v>
      </c>
    </row>
    <row r="131" spans="1:2" x14ac:dyDescent="0.2">
      <c r="A131" s="247" t="s">
        <v>449</v>
      </c>
      <c r="B131" s="226">
        <v>7</v>
      </c>
    </row>
    <row r="132" spans="1:2" x14ac:dyDescent="0.2">
      <c r="A132" s="247" t="s">
        <v>450</v>
      </c>
      <c r="B132" s="226">
        <v>7</v>
      </c>
    </row>
    <row r="133" spans="1:2" x14ac:dyDescent="0.2">
      <c r="A133" s="247" t="s">
        <v>451</v>
      </c>
      <c r="B133" s="226">
        <v>7</v>
      </c>
    </row>
    <row r="134" spans="1:2" x14ac:dyDescent="0.2">
      <c r="A134" s="247" t="s">
        <v>452</v>
      </c>
      <c r="B134" s="223">
        <v>6</v>
      </c>
    </row>
    <row r="135" spans="1:2" x14ac:dyDescent="0.2">
      <c r="A135" s="247" t="s">
        <v>453</v>
      </c>
      <c r="B135" s="223">
        <v>6</v>
      </c>
    </row>
    <row r="136" spans="1:2" x14ac:dyDescent="0.2">
      <c r="A136" s="247" t="s">
        <v>454</v>
      </c>
      <c r="B136" s="226">
        <v>6</v>
      </c>
    </row>
    <row r="137" spans="1:2" x14ac:dyDescent="0.2">
      <c r="A137" s="247" t="s">
        <v>455</v>
      </c>
      <c r="B137" s="226">
        <v>6</v>
      </c>
    </row>
    <row r="138" spans="1:2" x14ac:dyDescent="0.2">
      <c r="A138" s="247" t="s">
        <v>456</v>
      </c>
      <c r="B138" s="223">
        <v>6</v>
      </c>
    </row>
    <row r="139" spans="1:2" x14ac:dyDescent="0.2">
      <c r="A139" s="247" t="s">
        <v>457</v>
      </c>
      <c r="B139" s="223">
        <v>5</v>
      </c>
    </row>
    <row r="140" spans="1:2" x14ac:dyDescent="0.2">
      <c r="A140" s="247" t="s">
        <v>458</v>
      </c>
      <c r="B140" s="226">
        <v>5</v>
      </c>
    </row>
    <row r="141" spans="1:2" x14ac:dyDescent="0.2">
      <c r="A141" s="247" t="s">
        <v>459</v>
      </c>
      <c r="B141" s="223">
        <v>5</v>
      </c>
    </row>
    <row r="142" spans="1:2" x14ac:dyDescent="0.2">
      <c r="A142" s="247" t="s">
        <v>460</v>
      </c>
      <c r="B142" s="223">
        <v>4</v>
      </c>
    </row>
    <row r="143" spans="1:2" x14ac:dyDescent="0.2">
      <c r="A143" s="247" t="s">
        <v>461</v>
      </c>
      <c r="B143" s="223">
        <v>4</v>
      </c>
    </row>
    <row r="144" spans="1:2" x14ac:dyDescent="0.2">
      <c r="A144" s="247" t="s">
        <v>462</v>
      </c>
      <c r="B144" s="226">
        <v>4</v>
      </c>
    </row>
    <row r="145" spans="1:2" x14ac:dyDescent="0.2">
      <c r="A145" s="247" t="s">
        <v>463</v>
      </c>
      <c r="B145" s="223">
        <v>3</v>
      </c>
    </row>
    <row r="146" spans="1:2" x14ac:dyDescent="0.2">
      <c r="A146" s="247" t="s">
        <v>464</v>
      </c>
      <c r="B146" s="223">
        <v>3</v>
      </c>
    </row>
    <row r="147" spans="1:2" x14ac:dyDescent="0.2">
      <c r="A147" s="247" t="s">
        <v>465</v>
      </c>
      <c r="B147" s="223">
        <v>3</v>
      </c>
    </row>
    <row r="148" spans="1:2" x14ac:dyDescent="0.2">
      <c r="A148" s="247" t="s">
        <v>466</v>
      </c>
      <c r="B148" s="226">
        <v>3</v>
      </c>
    </row>
    <row r="149" spans="1:2" x14ac:dyDescent="0.2">
      <c r="A149" s="247" t="s">
        <v>467</v>
      </c>
      <c r="B149" s="226">
        <v>3</v>
      </c>
    </row>
    <row r="150" spans="1:2" x14ac:dyDescent="0.2">
      <c r="A150" s="247" t="s">
        <v>468</v>
      </c>
      <c r="B150" s="223">
        <v>3</v>
      </c>
    </row>
    <row r="151" spans="1:2" x14ac:dyDescent="0.2">
      <c r="A151" s="247" t="s">
        <v>469</v>
      </c>
      <c r="B151" s="226">
        <v>2</v>
      </c>
    </row>
    <row r="152" spans="1:2" x14ac:dyDescent="0.2">
      <c r="A152" s="247" t="s">
        <v>470</v>
      </c>
      <c r="B152" s="223">
        <v>2</v>
      </c>
    </row>
    <row r="153" spans="1:2" x14ac:dyDescent="0.2">
      <c r="A153" s="247" t="s">
        <v>471</v>
      </c>
      <c r="B153" s="223">
        <v>2</v>
      </c>
    </row>
    <row r="154" spans="1:2" x14ac:dyDescent="0.2">
      <c r="A154" s="247" t="s">
        <v>472</v>
      </c>
      <c r="B154" s="223">
        <v>2</v>
      </c>
    </row>
    <row r="155" spans="1:2" x14ac:dyDescent="0.2">
      <c r="A155" s="247" t="s">
        <v>473</v>
      </c>
      <c r="B155" s="223">
        <v>2</v>
      </c>
    </row>
    <row r="156" spans="1:2" x14ac:dyDescent="0.2">
      <c r="A156" s="247" t="s">
        <v>474</v>
      </c>
      <c r="B156" s="226">
        <v>2</v>
      </c>
    </row>
    <row r="157" spans="1:2" x14ac:dyDescent="0.2">
      <c r="A157" s="247" t="s">
        <v>475</v>
      </c>
      <c r="B157" s="226">
        <v>2</v>
      </c>
    </row>
    <row r="158" spans="1:2" x14ac:dyDescent="0.2">
      <c r="A158" s="247" t="s">
        <v>476</v>
      </c>
      <c r="B158" s="226">
        <v>2</v>
      </c>
    </row>
    <row r="159" spans="1:2" x14ac:dyDescent="0.2">
      <c r="A159" s="247" t="s">
        <v>477</v>
      </c>
      <c r="B159" s="226">
        <v>2</v>
      </c>
    </row>
    <row r="160" spans="1:2" x14ac:dyDescent="0.2">
      <c r="A160" s="247" t="s">
        <v>478</v>
      </c>
      <c r="B160" s="223">
        <v>1</v>
      </c>
    </row>
    <row r="161" spans="1:2" x14ac:dyDescent="0.2">
      <c r="A161" s="247" t="s">
        <v>479</v>
      </c>
      <c r="B161" s="226">
        <v>1</v>
      </c>
    </row>
    <row r="162" spans="1:2" x14ac:dyDescent="0.2">
      <c r="A162" s="247" t="s">
        <v>480</v>
      </c>
      <c r="B162" s="223">
        <v>1</v>
      </c>
    </row>
    <row r="163" spans="1:2" x14ac:dyDescent="0.2">
      <c r="A163" s="247" t="s">
        <v>481</v>
      </c>
      <c r="B163" s="223">
        <v>1</v>
      </c>
    </row>
    <row r="164" spans="1:2" x14ac:dyDescent="0.2">
      <c r="A164" s="247" t="s">
        <v>482</v>
      </c>
      <c r="B164" s="226">
        <v>1</v>
      </c>
    </row>
    <row r="165" spans="1:2" x14ac:dyDescent="0.2">
      <c r="A165" s="247" t="s">
        <v>483</v>
      </c>
      <c r="B165" s="223">
        <v>1</v>
      </c>
    </row>
    <row r="166" spans="1:2" x14ac:dyDescent="0.2">
      <c r="A166" s="247" t="s">
        <v>484</v>
      </c>
      <c r="B166" s="223">
        <v>1</v>
      </c>
    </row>
    <row r="167" spans="1:2" x14ac:dyDescent="0.2">
      <c r="A167" s="247" t="s">
        <v>485</v>
      </c>
      <c r="B167" s="223">
        <v>1</v>
      </c>
    </row>
    <row r="168" spans="1:2" x14ac:dyDescent="0.2">
      <c r="A168" s="247" t="s">
        <v>486</v>
      </c>
      <c r="B168" s="223">
        <v>1</v>
      </c>
    </row>
    <row r="169" spans="1:2" x14ac:dyDescent="0.2">
      <c r="A169" s="247" t="s">
        <v>487</v>
      </c>
      <c r="B169" s="223">
        <v>1</v>
      </c>
    </row>
    <row r="170" spans="1:2" x14ac:dyDescent="0.2">
      <c r="A170" s="247" t="s">
        <v>488</v>
      </c>
      <c r="B170" s="226">
        <v>1</v>
      </c>
    </row>
    <row r="171" spans="1:2" x14ac:dyDescent="0.2">
      <c r="A171" s="247" t="s">
        <v>489</v>
      </c>
      <c r="B171" s="223">
        <v>1</v>
      </c>
    </row>
    <row r="172" spans="1:2" x14ac:dyDescent="0.2">
      <c r="A172" s="252" t="s">
        <v>490</v>
      </c>
    </row>
  </sheetData>
  <hyperlinks>
    <hyperlink ref="A172" r:id="rId1" display="http://dativ7b.istat.it//index.aspx?DatasetCode=DCIS_POPSTRCIT1"/>
  </hyperlinks>
  <pageMargins left="0.75" right="0.75" top="1" bottom="1" header="0.5" footer="0.5"/>
  <pageSetup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T107"/>
  <sheetViews>
    <sheetView zoomScaleNormal="100" workbookViewId="0">
      <selection activeCell="T24" sqref="T24"/>
    </sheetView>
  </sheetViews>
  <sheetFormatPr defaultColWidth="8.7109375" defaultRowHeight="15" x14ac:dyDescent="0.25"/>
  <cols>
    <col min="2" max="3" width="9.85546875" bestFit="1" customWidth="1"/>
    <col min="4" max="4" width="12" customWidth="1"/>
    <col min="6" max="6" width="10.140625" bestFit="1" customWidth="1"/>
    <col min="7" max="7" width="9.85546875" bestFit="1" customWidth="1"/>
    <col min="8" max="8" width="9.85546875" customWidth="1"/>
    <col min="9" max="9" width="13.28515625" customWidth="1"/>
    <col min="10" max="10" width="4.42578125" customWidth="1"/>
    <col min="11" max="13" width="10.140625" bestFit="1" customWidth="1"/>
    <col min="14" max="14" width="9.85546875" bestFit="1" customWidth="1"/>
    <col min="15" max="15" width="6.85546875" customWidth="1"/>
    <col min="17" max="17" width="9.85546875" bestFit="1" customWidth="1"/>
    <col min="18" max="18" width="6.28515625" customWidth="1"/>
    <col min="19" max="19" width="5.85546875" customWidth="1"/>
    <col min="22" max="22" width="8" customWidth="1"/>
    <col min="23" max="23" width="8.42578125" bestFit="1" customWidth="1"/>
  </cols>
  <sheetData>
    <row r="2" spans="1:20" x14ac:dyDescent="0.25">
      <c r="A2" s="77" t="s">
        <v>492</v>
      </c>
      <c r="F2" s="78"/>
      <c r="G2" s="78"/>
      <c r="H2" s="78"/>
    </row>
    <row r="3" spans="1:20" x14ac:dyDescent="0.25">
      <c r="D3" s="2" t="s">
        <v>63</v>
      </c>
      <c r="E3" s="254"/>
      <c r="F3" s="77" t="s">
        <v>79</v>
      </c>
      <c r="G3" s="78"/>
      <c r="H3" s="78"/>
      <c r="P3" s="2" t="s">
        <v>63</v>
      </c>
      <c r="Q3" s="2"/>
      <c r="T3" s="78" t="s">
        <v>493</v>
      </c>
    </row>
    <row r="4" spans="1:20" s="44" customFormat="1" ht="26.25" x14ac:dyDescent="0.25">
      <c r="A4" s="79" t="s">
        <v>111</v>
      </c>
      <c r="B4" s="80" t="s">
        <v>112</v>
      </c>
      <c r="C4" s="80" t="s">
        <v>113</v>
      </c>
      <c r="D4" s="80" t="s">
        <v>114</v>
      </c>
      <c r="G4" s="80" t="s">
        <v>112</v>
      </c>
      <c r="H4" s="80" t="s">
        <v>113</v>
      </c>
      <c r="I4" s="80" t="s">
        <v>114</v>
      </c>
      <c r="L4" s="80" t="s">
        <v>112</v>
      </c>
      <c r="M4" s="80" t="s">
        <v>113</v>
      </c>
      <c r="N4" s="80" t="s">
        <v>115</v>
      </c>
      <c r="P4" s="80" t="s">
        <v>117</v>
      </c>
      <c r="Q4" s="80" t="s">
        <v>116</v>
      </c>
    </row>
    <row r="5" spans="1:20" x14ac:dyDescent="0.25">
      <c r="A5" t="s">
        <v>118</v>
      </c>
      <c r="B5" s="81">
        <v>381</v>
      </c>
      <c r="C5" s="81">
        <v>369</v>
      </c>
      <c r="D5" s="82">
        <v>750</v>
      </c>
      <c r="K5" s="83" t="s">
        <v>119</v>
      </c>
      <c r="L5" s="84">
        <f>G9</f>
        <v>2180</v>
      </c>
      <c r="M5" s="84">
        <f>H9</f>
        <v>2056</v>
      </c>
      <c r="N5" s="84">
        <f>I9</f>
        <v>4236</v>
      </c>
      <c r="P5" s="85">
        <f t="shared" ref="P5:P26" si="0">L5/$N$26*-1</f>
        <v>-2.6476232116398261E-2</v>
      </c>
      <c r="Q5" s="85">
        <f t="shared" ref="Q5:Q26" si="1">M5/$N$26</f>
        <v>2.4970244601520562E-2</v>
      </c>
    </row>
    <row r="6" spans="1:20" x14ac:dyDescent="0.25">
      <c r="A6" t="s">
        <v>120</v>
      </c>
      <c r="B6" s="86">
        <v>410</v>
      </c>
      <c r="C6" s="86">
        <v>382</v>
      </c>
      <c r="D6" s="87">
        <v>792</v>
      </c>
      <c r="K6" s="83" t="s">
        <v>121</v>
      </c>
      <c r="L6" s="84">
        <f>G14</f>
        <v>2306</v>
      </c>
      <c r="M6" s="84">
        <f>H14</f>
        <v>2320</v>
      </c>
      <c r="N6" s="84">
        <f>I14</f>
        <v>4626</v>
      </c>
      <c r="P6" s="85">
        <f t="shared" si="0"/>
        <v>-2.8006509752483665E-2</v>
      </c>
      <c r="Q6" s="85">
        <f t="shared" si="1"/>
        <v>2.8176540600937598E-2</v>
      </c>
    </row>
    <row r="7" spans="1:20" x14ac:dyDescent="0.25">
      <c r="A7" t="s">
        <v>122</v>
      </c>
      <c r="B7" s="86">
        <v>383</v>
      </c>
      <c r="C7" s="86">
        <v>419</v>
      </c>
      <c r="D7" s="87">
        <v>802</v>
      </c>
      <c r="K7" s="83" t="s">
        <v>123</v>
      </c>
      <c r="L7" s="84">
        <f>G19</f>
        <v>2174</v>
      </c>
      <c r="M7" s="84">
        <f>H19</f>
        <v>1939</v>
      </c>
      <c r="N7" s="84">
        <f>I19</f>
        <v>4113</v>
      </c>
      <c r="P7" s="85">
        <f t="shared" si="0"/>
        <v>-2.6403361752775148E-2</v>
      </c>
      <c r="Q7" s="85">
        <f t="shared" si="1"/>
        <v>2.3549272510869829E-2</v>
      </c>
    </row>
    <row r="8" spans="1:20" x14ac:dyDescent="0.25">
      <c r="A8" t="s">
        <v>124</v>
      </c>
      <c r="B8" s="86">
        <v>487</v>
      </c>
      <c r="C8" s="86">
        <v>409</v>
      </c>
      <c r="D8" s="87">
        <v>896</v>
      </c>
      <c r="K8" s="83" t="s">
        <v>125</v>
      </c>
      <c r="L8" s="84">
        <f>G24</f>
        <v>1955</v>
      </c>
      <c r="M8" s="84">
        <f>H24</f>
        <v>1691</v>
      </c>
      <c r="N8" s="84">
        <f>I24</f>
        <v>3646</v>
      </c>
      <c r="P8" s="85">
        <f t="shared" si="0"/>
        <v>-2.3743593480531469E-2</v>
      </c>
      <c r="Q8" s="85">
        <f t="shared" si="1"/>
        <v>2.0537297481114429E-2</v>
      </c>
    </row>
    <row r="9" spans="1:20" x14ac:dyDescent="0.25">
      <c r="A9" t="s">
        <v>126</v>
      </c>
      <c r="B9" s="88">
        <v>519</v>
      </c>
      <c r="C9" s="88">
        <v>477</v>
      </c>
      <c r="D9" s="89">
        <v>996</v>
      </c>
      <c r="F9" s="90" t="s">
        <v>119</v>
      </c>
      <c r="G9" s="20">
        <f>SUM(B5:B9)</f>
        <v>2180</v>
      </c>
      <c r="H9" s="20">
        <f>SUM(C5:C9)</f>
        <v>2056</v>
      </c>
      <c r="I9" s="20">
        <f>SUM(D5:D9)</f>
        <v>4236</v>
      </c>
      <c r="K9" s="83" t="s">
        <v>127</v>
      </c>
      <c r="L9" s="84">
        <f>G29</f>
        <v>3120</v>
      </c>
      <c r="M9" s="84">
        <f>H29</f>
        <v>2160</v>
      </c>
      <c r="N9" s="84">
        <f>I29</f>
        <v>5280</v>
      </c>
      <c r="P9" s="85">
        <f t="shared" si="0"/>
        <v>-3.7892589084019532E-2</v>
      </c>
      <c r="Q9" s="85">
        <f t="shared" si="1"/>
        <v>2.6233330904321214E-2</v>
      </c>
    </row>
    <row r="10" spans="1:20" x14ac:dyDescent="0.25">
      <c r="A10" t="s">
        <v>128</v>
      </c>
      <c r="B10" s="81">
        <v>481</v>
      </c>
      <c r="C10" s="81">
        <v>467</v>
      </c>
      <c r="D10" s="82">
        <v>948</v>
      </c>
      <c r="K10" s="83" t="s">
        <v>129</v>
      </c>
      <c r="L10" s="84">
        <f>G34</f>
        <v>3671</v>
      </c>
      <c r="M10" s="84">
        <f>H34</f>
        <v>3109</v>
      </c>
      <c r="N10" s="84">
        <f>I34</f>
        <v>6780</v>
      </c>
      <c r="P10" s="85">
        <f t="shared" si="0"/>
        <v>-4.4584517476742212E-2</v>
      </c>
      <c r="Q10" s="85">
        <f t="shared" si="1"/>
        <v>3.7758993417377151E-2</v>
      </c>
    </row>
    <row r="11" spans="1:20" x14ac:dyDescent="0.25">
      <c r="A11" t="s">
        <v>130</v>
      </c>
      <c r="B11" s="86">
        <v>469</v>
      </c>
      <c r="C11" s="86">
        <v>488</v>
      </c>
      <c r="D11" s="87">
        <v>957</v>
      </c>
      <c r="K11" s="83" t="s">
        <v>131</v>
      </c>
      <c r="L11" s="84">
        <f>G39</f>
        <v>4192</v>
      </c>
      <c r="M11" s="84">
        <f>H39</f>
        <v>4269</v>
      </c>
      <c r="N11" s="84">
        <f>I39</f>
        <v>8461</v>
      </c>
      <c r="O11" s="21">
        <f>N11/N26*100</f>
        <v>10.275935776919527</v>
      </c>
      <c r="P11" s="85">
        <f t="shared" si="0"/>
        <v>-5.0912094051349319E-2</v>
      </c>
      <c r="Q11" s="85">
        <f t="shared" si="1"/>
        <v>5.1847263717845954E-2</v>
      </c>
      <c r="R11">
        <v>5.42</v>
      </c>
      <c r="S11">
        <v>5.82</v>
      </c>
    </row>
    <row r="12" spans="1:20" x14ac:dyDescent="0.25">
      <c r="A12" t="s">
        <v>132</v>
      </c>
      <c r="B12" s="86">
        <v>450</v>
      </c>
      <c r="C12" s="86">
        <v>474</v>
      </c>
      <c r="D12" s="87">
        <v>924</v>
      </c>
      <c r="K12" s="83" t="s">
        <v>133</v>
      </c>
      <c r="L12" s="84">
        <f>G44</f>
        <v>4409</v>
      </c>
      <c r="M12" s="84">
        <f>H44</f>
        <v>4679</v>
      </c>
      <c r="N12" s="84">
        <f>I44</f>
        <v>9088</v>
      </c>
      <c r="O12" s="21">
        <f>N12/N26*100</f>
        <v>11.037431076781074</v>
      </c>
      <c r="P12" s="85">
        <f t="shared" si="0"/>
        <v>-5.3547572202385291E-2</v>
      </c>
      <c r="Q12" s="85">
        <f t="shared" si="1"/>
        <v>5.6826738565425444E-2</v>
      </c>
      <c r="R12">
        <v>5.41</v>
      </c>
      <c r="S12">
        <v>5.84</v>
      </c>
    </row>
    <row r="13" spans="1:20" x14ac:dyDescent="0.25">
      <c r="A13" t="s">
        <v>134</v>
      </c>
      <c r="B13" s="86">
        <v>468</v>
      </c>
      <c r="C13" s="86">
        <v>442</v>
      </c>
      <c r="D13" s="87">
        <v>910</v>
      </c>
      <c r="K13" s="83" t="s">
        <v>135</v>
      </c>
      <c r="L13" s="84">
        <f>G49</f>
        <v>4145</v>
      </c>
      <c r="M13" s="84">
        <f>H49</f>
        <v>4670</v>
      </c>
      <c r="N13" s="84">
        <f>I49</f>
        <v>8815</v>
      </c>
      <c r="O13" s="21">
        <f>N13/N26*100</f>
        <v>10.705870922295903</v>
      </c>
      <c r="P13" s="85">
        <f t="shared" si="0"/>
        <v>-5.0341276202968251E-2</v>
      </c>
      <c r="Q13" s="85">
        <f t="shared" si="1"/>
        <v>5.6717433019990771E-2</v>
      </c>
    </row>
    <row r="14" spans="1:20" x14ac:dyDescent="0.25">
      <c r="A14" t="s">
        <v>136</v>
      </c>
      <c r="B14" s="88">
        <v>438</v>
      </c>
      <c r="C14" s="88">
        <v>449</v>
      </c>
      <c r="D14" s="89">
        <v>887</v>
      </c>
      <c r="F14" s="91" t="s">
        <v>121</v>
      </c>
      <c r="G14" s="20">
        <f>SUM(B10:B14)</f>
        <v>2306</v>
      </c>
      <c r="H14" s="20">
        <f>SUM(C10:C14)</f>
        <v>2320</v>
      </c>
      <c r="I14" s="20">
        <f>SUM(D10:D14)</f>
        <v>4626</v>
      </c>
      <c r="K14" s="83" t="s">
        <v>137</v>
      </c>
      <c r="L14" s="84">
        <f>G54</f>
        <v>3222</v>
      </c>
      <c r="M14" s="84">
        <f>H54</f>
        <v>4162</v>
      </c>
      <c r="N14" s="84">
        <f>I54</f>
        <v>7384</v>
      </c>
      <c r="O14" s="21">
        <f>N14/N26*100</f>
        <v>8.9679127498846221</v>
      </c>
      <c r="P14" s="85">
        <f t="shared" si="0"/>
        <v>-3.9131385265612474E-2</v>
      </c>
      <c r="Q14" s="85">
        <f t="shared" si="1"/>
        <v>5.0547742233233744E-2</v>
      </c>
    </row>
    <row r="15" spans="1:20" x14ac:dyDescent="0.25">
      <c r="A15" t="s">
        <v>138</v>
      </c>
      <c r="B15" s="81">
        <v>514</v>
      </c>
      <c r="C15" s="81">
        <v>404</v>
      </c>
      <c r="D15" s="82">
        <v>918</v>
      </c>
      <c r="K15" s="83" t="s">
        <v>139</v>
      </c>
      <c r="L15" s="84">
        <f>G59</f>
        <v>2584</v>
      </c>
      <c r="M15" s="84">
        <f>H59</f>
        <v>4029</v>
      </c>
      <c r="N15" s="84">
        <f>I59</f>
        <v>6613</v>
      </c>
      <c r="O15" s="21">
        <f>N15/N26*100</f>
        <v>8.0315285773276006</v>
      </c>
      <c r="P15" s="85">
        <f t="shared" si="0"/>
        <v>-3.1382836600354638E-2</v>
      </c>
      <c r="Q15" s="85">
        <f t="shared" si="1"/>
        <v>4.8932449172921375E-2</v>
      </c>
    </row>
    <row r="16" spans="1:20" x14ac:dyDescent="0.25">
      <c r="A16" t="s">
        <v>140</v>
      </c>
      <c r="B16" s="86">
        <v>447</v>
      </c>
      <c r="C16" s="86">
        <v>366</v>
      </c>
      <c r="D16" s="87">
        <v>813</v>
      </c>
      <c r="K16" s="83" t="s">
        <v>141</v>
      </c>
      <c r="L16" s="84">
        <f>G64</f>
        <v>1670</v>
      </c>
      <c r="M16" s="84">
        <f>H64</f>
        <v>2885</v>
      </c>
      <c r="N16" s="84">
        <f>I64</f>
        <v>4555</v>
      </c>
      <c r="P16" s="85">
        <f t="shared" si="0"/>
        <v>-2.0282251208433529E-2</v>
      </c>
      <c r="Q16" s="85">
        <f t="shared" si="1"/>
        <v>3.5038499842114212E-2</v>
      </c>
    </row>
    <row r="17" spans="1:20" x14ac:dyDescent="0.25">
      <c r="A17" t="s">
        <v>142</v>
      </c>
      <c r="B17" s="86">
        <v>458</v>
      </c>
      <c r="C17" s="86">
        <v>417</v>
      </c>
      <c r="D17" s="87">
        <v>875</v>
      </c>
      <c r="K17" s="83" t="s">
        <v>143</v>
      </c>
      <c r="L17" s="84">
        <f>G69</f>
        <v>1181</v>
      </c>
      <c r="M17" s="84">
        <f>H69</f>
        <v>2411</v>
      </c>
      <c r="N17" s="84">
        <f>I69</f>
        <v>3592</v>
      </c>
      <c r="P17" s="85">
        <f t="shared" si="0"/>
        <v>-1.43433165731497E-2</v>
      </c>
      <c r="Q17" s="85">
        <f t="shared" si="1"/>
        <v>2.9281741115888167E-2</v>
      </c>
    </row>
    <row r="18" spans="1:20" x14ac:dyDescent="0.25">
      <c r="A18" t="s">
        <v>144</v>
      </c>
      <c r="B18" s="86">
        <v>363</v>
      </c>
      <c r="C18" s="86">
        <v>385</v>
      </c>
      <c r="D18" s="87">
        <v>748</v>
      </c>
      <c r="K18" s="83" t="s">
        <v>145</v>
      </c>
      <c r="L18" s="84">
        <f>G74</f>
        <v>749</v>
      </c>
      <c r="M18" s="84">
        <f>H74</f>
        <v>1615</v>
      </c>
      <c r="N18" s="84">
        <f>I74</f>
        <v>2364</v>
      </c>
      <c r="P18" s="85">
        <f t="shared" si="0"/>
        <v>-9.0966503922854571E-3</v>
      </c>
      <c r="Q18" s="85">
        <f t="shared" si="1"/>
        <v>1.9614272875221647E-2</v>
      </c>
    </row>
    <row r="19" spans="1:20" x14ac:dyDescent="0.25">
      <c r="A19" t="s">
        <v>146</v>
      </c>
      <c r="B19" s="88">
        <v>392</v>
      </c>
      <c r="C19" s="88">
        <v>367</v>
      </c>
      <c r="D19" s="89">
        <v>759</v>
      </c>
      <c r="F19" s="91" t="s">
        <v>123</v>
      </c>
      <c r="G19" s="20">
        <f>SUM(B15:B19)</f>
        <v>2174</v>
      </c>
      <c r="H19" s="20">
        <f>SUM(C15:C19)</f>
        <v>1939</v>
      </c>
      <c r="I19" s="20">
        <f>SUM(D15:D19)</f>
        <v>4113</v>
      </c>
      <c r="K19" s="83" t="s">
        <v>147</v>
      </c>
      <c r="L19" s="84">
        <f>G79</f>
        <v>453</v>
      </c>
      <c r="M19" s="84">
        <f>H79</f>
        <v>938</v>
      </c>
      <c r="N19" s="84">
        <f>I79</f>
        <v>1391</v>
      </c>
      <c r="P19" s="85">
        <f t="shared" si="0"/>
        <v>-5.501712453545143E-3</v>
      </c>
      <c r="Q19" s="85">
        <f t="shared" si="1"/>
        <v>1.1392066846413564E-2</v>
      </c>
    </row>
    <row r="20" spans="1:20" x14ac:dyDescent="0.25">
      <c r="A20" t="s">
        <v>148</v>
      </c>
      <c r="B20" s="81">
        <v>382</v>
      </c>
      <c r="C20" s="81">
        <v>351</v>
      </c>
      <c r="D20" s="82">
        <v>733</v>
      </c>
      <c r="K20" s="83" t="s">
        <v>149</v>
      </c>
      <c r="L20" s="84">
        <f>G84</f>
        <v>236</v>
      </c>
      <c r="M20" s="84">
        <f>H84</f>
        <v>450</v>
      </c>
      <c r="N20" s="84">
        <f>I84</f>
        <v>686</v>
      </c>
      <c r="P20" s="85">
        <f t="shared" si="0"/>
        <v>-2.8662343025091697E-3</v>
      </c>
      <c r="Q20" s="85">
        <f t="shared" si="1"/>
        <v>5.4652772717335863E-3</v>
      </c>
    </row>
    <row r="21" spans="1:20" x14ac:dyDescent="0.25">
      <c r="A21" t="s">
        <v>150</v>
      </c>
      <c r="B21" s="86">
        <v>398</v>
      </c>
      <c r="C21" s="86">
        <v>355</v>
      </c>
      <c r="D21" s="87">
        <v>753</v>
      </c>
      <c r="K21" s="83" t="s">
        <v>151</v>
      </c>
      <c r="L21" s="84">
        <f>G89</f>
        <v>173</v>
      </c>
      <c r="M21" s="84">
        <f>H89</f>
        <v>269</v>
      </c>
      <c r="N21" s="84">
        <f>I89</f>
        <v>442</v>
      </c>
      <c r="P21" s="85">
        <f t="shared" si="0"/>
        <v>-2.1010954844664677E-3</v>
      </c>
      <c r="Q21" s="85">
        <f t="shared" si="1"/>
        <v>3.2670213024362993E-3</v>
      </c>
    </row>
    <row r="22" spans="1:20" x14ac:dyDescent="0.25">
      <c r="A22" t="s">
        <v>152</v>
      </c>
      <c r="B22" s="86">
        <v>397</v>
      </c>
      <c r="C22" s="86">
        <v>344</v>
      </c>
      <c r="D22" s="87">
        <v>741</v>
      </c>
      <c r="K22" s="83" t="s">
        <v>153</v>
      </c>
      <c r="L22" s="84">
        <f>G94</f>
        <v>63</v>
      </c>
      <c r="M22" s="84">
        <f>H94</f>
        <v>135</v>
      </c>
      <c r="N22" s="84">
        <f>I94</f>
        <v>198</v>
      </c>
      <c r="P22" s="85">
        <f t="shared" si="0"/>
        <v>-7.65138818042702E-4</v>
      </c>
      <c r="Q22" s="85">
        <f t="shared" si="1"/>
        <v>1.6395831815200759E-3</v>
      </c>
    </row>
    <row r="23" spans="1:20" x14ac:dyDescent="0.25">
      <c r="A23" t="s">
        <v>154</v>
      </c>
      <c r="B23" s="86">
        <v>390</v>
      </c>
      <c r="C23" s="86">
        <v>334</v>
      </c>
      <c r="D23" s="87">
        <v>724</v>
      </c>
      <c r="K23" s="83" t="s">
        <v>155</v>
      </c>
      <c r="L23" s="84">
        <f>G99</f>
        <v>12</v>
      </c>
      <c r="M23" s="84">
        <f>H99</f>
        <v>44</v>
      </c>
      <c r="N23" s="84">
        <f>I99</f>
        <v>56</v>
      </c>
      <c r="P23" s="85">
        <f t="shared" si="0"/>
        <v>-1.4574072724622895E-4</v>
      </c>
      <c r="Q23" s="85">
        <f t="shared" si="1"/>
        <v>5.3438266656950621E-4</v>
      </c>
    </row>
    <row r="24" spans="1:20" x14ac:dyDescent="0.25">
      <c r="A24" t="s">
        <v>156</v>
      </c>
      <c r="B24" s="86">
        <v>388</v>
      </c>
      <c r="C24" s="86">
        <v>307</v>
      </c>
      <c r="D24" s="87">
        <v>695</v>
      </c>
      <c r="F24" s="91" t="s">
        <v>125</v>
      </c>
      <c r="G24" s="20">
        <f>SUM(B20:B24)</f>
        <v>1955</v>
      </c>
      <c r="H24" s="20">
        <f>SUM(C20:C24)</f>
        <v>1691</v>
      </c>
      <c r="I24" s="20">
        <f>SUM(D20:D24)</f>
        <v>3646</v>
      </c>
      <c r="K24" s="83" t="s">
        <v>157</v>
      </c>
      <c r="L24" s="84">
        <f t="shared" ref="L24:N25" si="2">G104</f>
        <v>1</v>
      </c>
      <c r="M24" s="84">
        <f t="shared" si="2"/>
        <v>9</v>
      </c>
      <c r="N24" s="84">
        <f t="shared" si="2"/>
        <v>10</v>
      </c>
      <c r="P24" s="85">
        <f t="shared" si="0"/>
        <v>-1.2145060603852413E-5</v>
      </c>
      <c r="Q24" s="85">
        <f t="shared" si="1"/>
        <v>1.0930554543467172E-4</v>
      </c>
      <c r="T24" s="23" t="s">
        <v>241</v>
      </c>
    </row>
    <row r="25" spans="1:20" x14ac:dyDescent="0.25">
      <c r="A25" t="s">
        <v>158</v>
      </c>
      <c r="B25" s="81">
        <v>422</v>
      </c>
      <c r="C25" s="81">
        <v>327</v>
      </c>
      <c r="D25" s="82">
        <v>749</v>
      </c>
      <c r="K25" s="83" t="s">
        <v>159</v>
      </c>
      <c r="L25" s="84">
        <f t="shared" si="2"/>
        <v>1</v>
      </c>
      <c r="M25" s="84">
        <f t="shared" si="2"/>
        <v>1</v>
      </c>
      <c r="N25" s="84">
        <f t="shared" si="2"/>
        <v>2</v>
      </c>
      <c r="P25" s="85">
        <f t="shared" si="0"/>
        <v>-1.2145060603852413E-5</v>
      </c>
      <c r="Q25" s="85">
        <f t="shared" si="1"/>
        <v>1.2145060603852413E-5</v>
      </c>
    </row>
    <row r="26" spans="1:20" x14ac:dyDescent="0.25">
      <c r="A26" t="s">
        <v>160</v>
      </c>
      <c r="B26" s="86">
        <v>541</v>
      </c>
      <c r="C26" s="86">
        <v>374</v>
      </c>
      <c r="D26" s="87">
        <v>915</v>
      </c>
      <c r="K26" s="83"/>
      <c r="L26" s="92">
        <f>SUM(L5:L25)</f>
        <v>38497</v>
      </c>
      <c r="M26" s="92">
        <f>SUM(M5:M25)</f>
        <v>43841</v>
      </c>
      <c r="N26" s="92">
        <f>SUM(N5:N25)</f>
        <v>82338</v>
      </c>
      <c r="P26" s="85">
        <f t="shared" si="0"/>
        <v>-0.46754839806650633</v>
      </c>
      <c r="Q26" s="85">
        <f t="shared" si="1"/>
        <v>0.53245160193349361</v>
      </c>
    </row>
    <row r="27" spans="1:20" x14ac:dyDescent="0.25">
      <c r="A27" t="s">
        <v>161</v>
      </c>
      <c r="B27" s="86">
        <v>700</v>
      </c>
      <c r="C27" s="86">
        <v>423</v>
      </c>
      <c r="D27" s="87">
        <v>1123</v>
      </c>
      <c r="K27" s="83"/>
      <c r="L27" s="84"/>
      <c r="M27" s="84"/>
      <c r="N27" s="84"/>
      <c r="R27" s="85"/>
    </row>
    <row r="28" spans="1:20" x14ac:dyDescent="0.25">
      <c r="A28" t="s">
        <v>162</v>
      </c>
      <c r="B28" s="86">
        <v>723</v>
      </c>
      <c r="C28" s="86">
        <v>510</v>
      </c>
      <c r="D28" s="87">
        <v>1233</v>
      </c>
      <c r="K28" s="83"/>
      <c r="L28" s="84"/>
      <c r="M28" s="84"/>
      <c r="N28" s="84"/>
    </row>
    <row r="29" spans="1:20" x14ac:dyDescent="0.25">
      <c r="A29" t="s">
        <v>163</v>
      </c>
      <c r="B29" s="88">
        <v>734</v>
      </c>
      <c r="C29" s="88">
        <v>526</v>
      </c>
      <c r="D29" s="89">
        <v>1260</v>
      </c>
      <c r="F29" s="91" t="s">
        <v>127</v>
      </c>
      <c r="G29" s="20">
        <f>SUM(B25:B29)</f>
        <v>3120</v>
      </c>
      <c r="H29" s="20">
        <f>SUM(C25:C29)</f>
        <v>2160</v>
      </c>
      <c r="I29" s="20">
        <f>SUM(D25:D29)</f>
        <v>5280</v>
      </c>
    </row>
    <row r="30" spans="1:20" x14ac:dyDescent="0.25">
      <c r="A30" t="s">
        <v>164</v>
      </c>
      <c r="B30" s="81">
        <v>758</v>
      </c>
      <c r="C30" s="81">
        <v>531</v>
      </c>
      <c r="D30" s="82">
        <v>1289</v>
      </c>
      <c r="K30" s="83"/>
      <c r="L30" s="84"/>
      <c r="M30" s="84"/>
      <c r="N30" s="84"/>
    </row>
    <row r="31" spans="1:20" x14ac:dyDescent="0.25">
      <c r="A31" t="s">
        <v>165</v>
      </c>
      <c r="B31" s="86">
        <v>707</v>
      </c>
      <c r="C31" s="86">
        <v>604</v>
      </c>
      <c r="D31" s="87">
        <v>1311</v>
      </c>
      <c r="K31" s="83"/>
      <c r="L31" s="84"/>
      <c r="M31" s="84"/>
      <c r="N31" s="84"/>
    </row>
    <row r="32" spans="1:20" x14ac:dyDescent="0.25">
      <c r="A32" t="s">
        <v>166</v>
      </c>
      <c r="B32" s="86">
        <v>735</v>
      </c>
      <c r="C32" s="86">
        <v>645</v>
      </c>
      <c r="D32" s="87">
        <v>1380</v>
      </c>
      <c r="K32" s="83"/>
      <c r="L32" s="84"/>
      <c r="M32" s="84"/>
      <c r="N32" s="84"/>
    </row>
    <row r="33" spans="1:14" x14ac:dyDescent="0.25">
      <c r="A33" t="s">
        <v>167</v>
      </c>
      <c r="B33" s="86">
        <v>699</v>
      </c>
      <c r="C33" s="86">
        <v>585</v>
      </c>
      <c r="D33" s="87">
        <v>1284</v>
      </c>
      <c r="K33" s="83"/>
      <c r="L33" s="84"/>
      <c r="M33" s="84"/>
      <c r="N33" s="84"/>
    </row>
    <row r="34" spans="1:14" x14ac:dyDescent="0.25">
      <c r="A34" t="s">
        <v>168</v>
      </c>
      <c r="B34" s="88">
        <v>772</v>
      </c>
      <c r="C34" s="88">
        <v>744</v>
      </c>
      <c r="D34" s="89">
        <v>1516</v>
      </c>
      <c r="F34" s="91" t="s">
        <v>129</v>
      </c>
      <c r="G34" s="20">
        <f>SUM(B30:B34)</f>
        <v>3671</v>
      </c>
      <c r="H34" s="20">
        <f>SUM(C30:C34)</f>
        <v>3109</v>
      </c>
      <c r="I34" s="20">
        <f>SUM(D30:D34)</f>
        <v>6780</v>
      </c>
    </row>
    <row r="35" spans="1:14" x14ac:dyDescent="0.25">
      <c r="A35" t="s">
        <v>169</v>
      </c>
      <c r="B35" s="81">
        <v>765</v>
      </c>
      <c r="C35" s="81">
        <v>733</v>
      </c>
      <c r="D35" s="82">
        <v>1498</v>
      </c>
      <c r="K35" s="83"/>
      <c r="L35" s="84"/>
      <c r="M35" s="84"/>
      <c r="N35" s="84"/>
    </row>
    <row r="36" spans="1:14" x14ac:dyDescent="0.25">
      <c r="A36" t="s">
        <v>170</v>
      </c>
      <c r="B36" s="86">
        <v>824</v>
      </c>
      <c r="C36" s="86">
        <v>817</v>
      </c>
      <c r="D36" s="87">
        <v>1641</v>
      </c>
      <c r="K36" s="83"/>
      <c r="L36" s="84"/>
      <c r="M36" s="84"/>
      <c r="N36" s="84"/>
    </row>
    <row r="37" spans="1:14" x14ac:dyDescent="0.25">
      <c r="A37" t="s">
        <v>171</v>
      </c>
      <c r="B37" s="86">
        <v>875</v>
      </c>
      <c r="C37" s="86">
        <v>798</v>
      </c>
      <c r="D37" s="87">
        <v>1673</v>
      </c>
      <c r="K37" s="83"/>
      <c r="L37" s="84"/>
      <c r="M37" s="84"/>
      <c r="N37" s="84"/>
    </row>
    <row r="38" spans="1:14" x14ac:dyDescent="0.25">
      <c r="A38" t="s">
        <v>172</v>
      </c>
      <c r="B38" s="86">
        <v>850</v>
      </c>
      <c r="C38" s="86">
        <v>937</v>
      </c>
      <c r="D38" s="87">
        <v>1787</v>
      </c>
      <c r="K38" s="83"/>
      <c r="L38" s="84"/>
      <c r="M38" s="84"/>
      <c r="N38" s="84"/>
    </row>
    <row r="39" spans="1:14" x14ac:dyDescent="0.25">
      <c r="A39" t="s">
        <v>173</v>
      </c>
      <c r="B39" s="88">
        <v>878</v>
      </c>
      <c r="C39" s="88">
        <v>984</v>
      </c>
      <c r="D39" s="89">
        <v>1862</v>
      </c>
      <c r="F39" s="91" t="s">
        <v>131</v>
      </c>
      <c r="G39" s="20">
        <f>SUM(B35:B39)</f>
        <v>4192</v>
      </c>
      <c r="H39" s="20">
        <f>SUM(C35:C39)</f>
        <v>4269</v>
      </c>
      <c r="I39" s="20">
        <f>SUM(D35:D39)</f>
        <v>8461</v>
      </c>
    </row>
    <row r="40" spans="1:14" x14ac:dyDescent="0.25">
      <c r="A40" t="s">
        <v>174</v>
      </c>
      <c r="B40" s="81">
        <v>960</v>
      </c>
      <c r="C40" s="81">
        <v>974</v>
      </c>
      <c r="D40" s="82">
        <v>1934</v>
      </c>
      <c r="K40" s="83"/>
      <c r="L40" s="84"/>
      <c r="M40" s="84"/>
      <c r="N40" s="84"/>
    </row>
    <row r="41" spans="1:14" x14ac:dyDescent="0.25">
      <c r="A41" t="s">
        <v>175</v>
      </c>
      <c r="B41" s="86">
        <v>891</v>
      </c>
      <c r="C41" s="86">
        <v>919</v>
      </c>
      <c r="D41" s="87">
        <v>1810</v>
      </c>
      <c r="K41" s="83"/>
      <c r="L41" s="84"/>
      <c r="M41" s="84"/>
      <c r="N41" s="84"/>
    </row>
    <row r="42" spans="1:14" x14ac:dyDescent="0.25">
      <c r="A42" t="s">
        <v>176</v>
      </c>
      <c r="B42" s="86">
        <v>912</v>
      </c>
      <c r="C42" s="86">
        <v>973</v>
      </c>
      <c r="D42" s="87">
        <v>1885</v>
      </c>
      <c r="K42" s="83"/>
      <c r="L42" s="84"/>
      <c r="M42" s="84"/>
      <c r="N42" s="84"/>
    </row>
    <row r="43" spans="1:14" x14ac:dyDescent="0.25">
      <c r="A43" t="s">
        <v>177</v>
      </c>
      <c r="B43" s="86">
        <v>785</v>
      </c>
      <c r="C43" s="86">
        <v>889</v>
      </c>
      <c r="D43" s="87">
        <v>1674</v>
      </c>
      <c r="K43" s="83"/>
      <c r="L43" s="84"/>
      <c r="M43" s="84"/>
      <c r="N43" s="84"/>
    </row>
    <row r="44" spans="1:14" x14ac:dyDescent="0.25">
      <c r="A44" t="s">
        <v>178</v>
      </c>
      <c r="B44" s="88">
        <v>861</v>
      </c>
      <c r="C44" s="88">
        <v>924</v>
      </c>
      <c r="D44" s="89">
        <v>1785</v>
      </c>
      <c r="F44" s="91" t="s">
        <v>133</v>
      </c>
      <c r="G44" s="20">
        <f>SUM(B40:B44)</f>
        <v>4409</v>
      </c>
      <c r="H44" s="20">
        <f>SUM(C40:C44)</f>
        <v>4679</v>
      </c>
      <c r="I44" s="20">
        <f>SUM(D40:D44)</f>
        <v>9088</v>
      </c>
    </row>
    <row r="45" spans="1:14" x14ac:dyDescent="0.25">
      <c r="A45" t="s">
        <v>179</v>
      </c>
      <c r="B45" s="81">
        <v>856</v>
      </c>
      <c r="C45" s="81">
        <v>936</v>
      </c>
      <c r="D45" s="82">
        <v>1792</v>
      </c>
      <c r="K45" s="83"/>
      <c r="L45" s="84"/>
      <c r="M45" s="84"/>
      <c r="N45" s="84"/>
    </row>
    <row r="46" spans="1:14" x14ac:dyDescent="0.25">
      <c r="A46" t="s">
        <v>180</v>
      </c>
      <c r="B46" s="86">
        <v>915</v>
      </c>
      <c r="C46" s="86">
        <v>954</v>
      </c>
      <c r="D46" s="87">
        <v>1869</v>
      </c>
      <c r="K46" s="83"/>
      <c r="L46" s="84"/>
      <c r="M46" s="84"/>
      <c r="N46" s="84"/>
    </row>
    <row r="47" spans="1:14" x14ac:dyDescent="0.25">
      <c r="A47" t="s">
        <v>181</v>
      </c>
      <c r="B47" s="86">
        <v>789</v>
      </c>
      <c r="C47" s="86">
        <v>922</v>
      </c>
      <c r="D47" s="87">
        <v>1711</v>
      </c>
      <c r="K47" s="83"/>
      <c r="L47" s="84"/>
      <c r="M47" s="84"/>
      <c r="N47" s="84"/>
    </row>
    <row r="48" spans="1:14" x14ac:dyDescent="0.25">
      <c r="A48" t="s">
        <v>182</v>
      </c>
      <c r="B48" s="86">
        <v>843</v>
      </c>
      <c r="C48" s="86">
        <v>944</v>
      </c>
      <c r="D48" s="87">
        <v>1787</v>
      </c>
      <c r="K48" s="83"/>
      <c r="L48" s="84"/>
      <c r="M48" s="84"/>
      <c r="N48" s="84"/>
    </row>
    <row r="49" spans="1:14" x14ac:dyDescent="0.25">
      <c r="A49" t="s">
        <v>183</v>
      </c>
      <c r="B49" s="88">
        <v>742</v>
      </c>
      <c r="C49" s="88">
        <v>914</v>
      </c>
      <c r="D49" s="89">
        <v>1656</v>
      </c>
      <c r="F49" s="91" t="s">
        <v>135</v>
      </c>
      <c r="G49" s="20">
        <f>SUM(B45:B49)</f>
        <v>4145</v>
      </c>
      <c r="H49" s="20">
        <f>SUM(C45:C49)</f>
        <v>4670</v>
      </c>
      <c r="I49" s="20">
        <f>SUM(D45:D49)</f>
        <v>8815</v>
      </c>
    </row>
    <row r="50" spans="1:14" x14ac:dyDescent="0.25">
      <c r="A50" t="s">
        <v>184</v>
      </c>
      <c r="B50" s="81">
        <v>714</v>
      </c>
      <c r="C50" s="81">
        <v>812</v>
      </c>
      <c r="D50" s="82">
        <v>1526</v>
      </c>
      <c r="K50" s="83"/>
      <c r="L50" s="84"/>
      <c r="M50" s="84"/>
      <c r="N50" s="84"/>
    </row>
    <row r="51" spans="1:14" x14ac:dyDescent="0.25">
      <c r="A51" t="s">
        <v>185</v>
      </c>
      <c r="B51" s="86">
        <v>671</v>
      </c>
      <c r="C51" s="86">
        <v>880</v>
      </c>
      <c r="D51" s="87">
        <v>1551</v>
      </c>
      <c r="K51" s="83"/>
      <c r="L51" s="84"/>
      <c r="M51" s="84"/>
      <c r="N51" s="84"/>
    </row>
    <row r="52" spans="1:14" x14ac:dyDescent="0.25">
      <c r="A52" t="s">
        <v>186</v>
      </c>
      <c r="B52" s="86">
        <v>649</v>
      </c>
      <c r="C52" s="86">
        <v>828</v>
      </c>
      <c r="D52" s="87">
        <v>1477</v>
      </c>
      <c r="K52" s="83"/>
      <c r="L52" s="84"/>
      <c r="M52" s="84"/>
      <c r="N52" s="84"/>
    </row>
    <row r="53" spans="1:14" x14ac:dyDescent="0.25">
      <c r="A53" t="s">
        <v>187</v>
      </c>
      <c r="B53" s="86">
        <v>579</v>
      </c>
      <c r="C53" s="86">
        <v>791</v>
      </c>
      <c r="D53" s="87">
        <v>1370</v>
      </c>
      <c r="K53" s="83"/>
      <c r="L53" s="84"/>
      <c r="M53" s="84"/>
      <c r="N53" s="84"/>
    </row>
    <row r="54" spans="1:14" x14ac:dyDescent="0.25">
      <c r="A54" t="s">
        <v>188</v>
      </c>
      <c r="B54" s="88">
        <v>609</v>
      </c>
      <c r="C54" s="88">
        <v>851</v>
      </c>
      <c r="D54" s="89">
        <v>1460</v>
      </c>
      <c r="F54" s="91" t="s">
        <v>137</v>
      </c>
      <c r="G54" s="20">
        <f>SUM(B50:B54)</f>
        <v>3222</v>
      </c>
      <c r="H54" s="20">
        <f>SUM(C50:C54)</f>
        <v>4162</v>
      </c>
      <c r="I54" s="20">
        <f>SUM(D50:D54)</f>
        <v>7384</v>
      </c>
    </row>
    <row r="55" spans="1:14" x14ac:dyDescent="0.25">
      <c r="A55" t="s">
        <v>189</v>
      </c>
      <c r="B55" s="81">
        <v>488</v>
      </c>
      <c r="C55" s="81">
        <v>817</v>
      </c>
      <c r="D55" s="82">
        <v>1305</v>
      </c>
      <c r="K55" s="83"/>
      <c r="L55" s="84"/>
      <c r="M55" s="84"/>
      <c r="N55" s="84"/>
    </row>
    <row r="56" spans="1:14" x14ac:dyDescent="0.25">
      <c r="A56" t="s">
        <v>190</v>
      </c>
      <c r="B56" s="86">
        <v>563</v>
      </c>
      <c r="C56" s="86">
        <v>821</v>
      </c>
      <c r="D56" s="87">
        <v>1384</v>
      </c>
      <c r="K56" s="83"/>
      <c r="L56" s="84"/>
      <c r="M56" s="84"/>
      <c r="N56" s="84"/>
    </row>
    <row r="57" spans="1:14" x14ac:dyDescent="0.25">
      <c r="A57" t="s">
        <v>191</v>
      </c>
      <c r="B57" s="86">
        <v>563</v>
      </c>
      <c r="C57" s="86">
        <v>824</v>
      </c>
      <c r="D57" s="87">
        <v>1387</v>
      </c>
      <c r="K57" s="83"/>
      <c r="L57" s="84"/>
      <c r="M57" s="84"/>
      <c r="N57" s="84"/>
    </row>
    <row r="58" spans="1:14" x14ac:dyDescent="0.25">
      <c r="A58" t="s">
        <v>192</v>
      </c>
      <c r="B58" s="86">
        <v>508</v>
      </c>
      <c r="C58" s="86">
        <v>794</v>
      </c>
      <c r="D58" s="87">
        <v>1302</v>
      </c>
      <c r="K58" s="83"/>
      <c r="L58" s="84"/>
      <c r="M58" s="84"/>
      <c r="N58" s="84"/>
    </row>
    <row r="59" spans="1:14" x14ac:dyDescent="0.25">
      <c r="A59" t="s">
        <v>193</v>
      </c>
      <c r="B59" s="88">
        <v>462</v>
      </c>
      <c r="C59" s="88">
        <v>773</v>
      </c>
      <c r="D59" s="89">
        <v>1235</v>
      </c>
      <c r="F59" s="91" t="s">
        <v>139</v>
      </c>
      <c r="G59" s="20">
        <f>SUM(B55:B59)</f>
        <v>2584</v>
      </c>
      <c r="H59" s="20">
        <f>SUM(C55:C59)</f>
        <v>4029</v>
      </c>
      <c r="I59" s="20">
        <f>SUM(D55:D59)</f>
        <v>6613</v>
      </c>
    </row>
    <row r="60" spans="1:14" x14ac:dyDescent="0.25">
      <c r="A60" t="s">
        <v>194</v>
      </c>
      <c r="B60" s="81">
        <v>357</v>
      </c>
      <c r="C60" s="81">
        <v>594</v>
      </c>
      <c r="D60" s="82">
        <v>951</v>
      </c>
      <c r="K60" s="83"/>
      <c r="L60" s="84"/>
      <c r="M60" s="84"/>
      <c r="N60" s="84"/>
    </row>
    <row r="61" spans="1:14" x14ac:dyDescent="0.25">
      <c r="A61" t="s">
        <v>195</v>
      </c>
      <c r="B61" s="86">
        <v>346</v>
      </c>
      <c r="C61" s="86">
        <v>586</v>
      </c>
      <c r="D61" s="87">
        <v>932</v>
      </c>
      <c r="K61" s="83"/>
      <c r="L61" s="84"/>
      <c r="M61" s="84"/>
      <c r="N61" s="84"/>
    </row>
    <row r="62" spans="1:14" x14ac:dyDescent="0.25">
      <c r="A62" t="s">
        <v>196</v>
      </c>
      <c r="B62" s="86">
        <v>367</v>
      </c>
      <c r="C62" s="86">
        <v>593</v>
      </c>
      <c r="D62" s="87">
        <v>960</v>
      </c>
      <c r="K62" s="83"/>
      <c r="L62" s="84"/>
      <c r="M62" s="84"/>
      <c r="N62" s="84"/>
    </row>
    <row r="63" spans="1:14" x14ac:dyDescent="0.25">
      <c r="A63" t="s">
        <v>197</v>
      </c>
      <c r="B63" s="86">
        <v>287</v>
      </c>
      <c r="C63" s="86">
        <v>549</v>
      </c>
      <c r="D63" s="87">
        <v>836</v>
      </c>
      <c r="K63" s="83"/>
      <c r="L63" s="84"/>
      <c r="M63" s="84"/>
      <c r="N63" s="84"/>
    </row>
    <row r="64" spans="1:14" x14ac:dyDescent="0.25">
      <c r="A64" t="s">
        <v>198</v>
      </c>
      <c r="B64" s="86">
        <v>313</v>
      </c>
      <c r="C64" s="86">
        <v>563</v>
      </c>
      <c r="D64" s="87">
        <v>876</v>
      </c>
      <c r="F64" s="91" t="s">
        <v>141</v>
      </c>
      <c r="G64" s="20">
        <f>SUM(B60:B64)</f>
        <v>1670</v>
      </c>
      <c r="H64" s="20">
        <f>SUM(C60:C64)</f>
        <v>2885</v>
      </c>
      <c r="I64" s="20">
        <f>SUM(D60:D64)</f>
        <v>4555</v>
      </c>
    </row>
    <row r="65" spans="1:14" x14ac:dyDescent="0.25">
      <c r="A65" t="s">
        <v>199</v>
      </c>
      <c r="B65" s="81">
        <v>225</v>
      </c>
      <c r="C65" s="81">
        <v>585</v>
      </c>
      <c r="D65" s="82">
        <v>810</v>
      </c>
      <c r="K65" s="83"/>
      <c r="L65" s="84"/>
      <c r="M65" s="84"/>
      <c r="N65" s="84"/>
    </row>
    <row r="66" spans="1:14" x14ac:dyDescent="0.25">
      <c r="A66" t="s">
        <v>200</v>
      </c>
      <c r="B66" s="86">
        <v>283</v>
      </c>
      <c r="C66" s="86">
        <v>525</v>
      </c>
      <c r="D66" s="87">
        <v>808</v>
      </c>
      <c r="K66" s="83"/>
      <c r="L66" s="84"/>
      <c r="M66" s="84"/>
      <c r="N66" s="84"/>
    </row>
    <row r="67" spans="1:14" x14ac:dyDescent="0.25">
      <c r="A67" t="s">
        <v>201</v>
      </c>
      <c r="B67" s="86">
        <v>245</v>
      </c>
      <c r="C67" s="86">
        <v>491</v>
      </c>
      <c r="D67" s="87">
        <v>736</v>
      </c>
      <c r="K67" s="83"/>
      <c r="L67" s="84"/>
      <c r="M67" s="84"/>
      <c r="N67" s="84"/>
    </row>
    <row r="68" spans="1:14" x14ac:dyDescent="0.25">
      <c r="A68" t="s">
        <v>202</v>
      </c>
      <c r="B68" s="86">
        <v>217</v>
      </c>
      <c r="C68" s="86">
        <v>420</v>
      </c>
      <c r="D68" s="87">
        <v>637</v>
      </c>
      <c r="K68" s="83"/>
      <c r="L68" s="84"/>
      <c r="M68" s="84"/>
      <c r="N68" s="84"/>
    </row>
    <row r="69" spans="1:14" x14ac:dyDescent="0.25">
      <c r="A69" t="s">
        <v>203</v>
      </c>
      <c r="B69" s="88">
        <v>211</v>
      </c>
      <c r="C69" s="88">
        <v>390</v>
      </c>
      <c r="D69" s="89">
        <v>601</v>
      </c>
      <c r="F69" s="91" t="s">
        <v>143</v>
      </c>
      <c r="G69" s="20">
        <f>SUM(B65:B69)</f>
        <v>1181</v>
      </c>
      <c r="H69" s="20">
        <f>SUM(C65:C69)</f>
        <v>2411</v>
      </c>
      <c r="I69" s="20">
        <f>SUM(D65:D69)</f>
        <v>3592</v>
      </c>
    </row>
    <row r="70" spans="1:14" x14ac:dyDescent="0.25">
      <c r="A70" t="s">
        <v>204</v>
      </c>
      <c r="B70" s="81">
        <v>188</v>
      </c>
      <c r="C70" s="81">
        <v>356</v>
      </c>
      <c r="D70" s="82">
        <v>544</v>
      </c>
      <c r="K70" s="83"/>
      <c r="L70" s="84"/>
      <c r="M70" s="84"/>
      <c r="N70" s="84"/>
    </row>
    <row r="71" spans="1:14" x14ac:dyDescent="0.25">
      <c r="A71" t="s">
        <v>205</v>
      </c>
      <c r="B71" s="86">
        <v>168</v>
      </c>
      <c r="C71" s="86">
        <v>362</v>
      </c>
      <c r="D71" s="87">
        <v>530</v>
      </c>
      <c r="K71" s="83"/>
      <c r="L71" s="84"/>
      <c r="M71" s="84"/>
      <c r="N71" s="84"/>
    </row>
    <row r="72" spans="1:14" x14ac:dyDescent="0.25">
      <c r="A72" t="s">
        <v>206</v>
      </c>
      <c r="B72" s="86">
        <v>156</v>
      </c>
      <c r="C72" s="86">
        <v>357</v>
      </c>
      <c r="D72" s="87">
        <v>513</v>
      </c>
      <c r="K72" s="83"/>
      <c r="L72" s="84"/>
      <c r="M72" s="84"/>
      <c r="N72" s="84"/>
    </row>
    <row r="73" spans="1:14" x14ac:dyDescent="0.25">
      <c r="A73" t="s">
        <v>207</v>
      </c>
      <c r="B73" s="86">
        <v>124</v>
      </c>
      <c r="C73" s="86">
        <v>280</v>
      </c>
      <c r="D73" s="87">
        <v>404</v>
      </c>
      <c r="K73" s="83"/>
      <c r="L73" s="84"/>
      <c r="M73" s="84"/>
      <c r="N73" s="84"/>
    </row>
    <row r="74" spans="1:14" x14ac:dyDescent="0.25">
      <c r="A74" t="s">
        <v>208</v>
      </c>
      <c r="B74" s="88">
        <v>113</v>
      </c>
      <c r="C74" s="88">
        <v>260</v>
      </c>
      <c r="D74" s="89">
        <v>373</v>
      </c>
      <c r="F74" s="91" t="s">
        <v>145</v>
      </c>
      <c r="G74" s="20">
        <f>SUM(B70:B74)</f>
        <v>749</v>
      </c>
      <c r="H74" s="20">
        <f>SUM(C70:C74)</f>
        <v>1615</v>
      </c>
      <c r="I74" s="20">
        <f>SUM(D70:D74)</f>
        <v>2364</v>
      </c>
    </row>
    <row r="75" spans="1:14" x14ac:dyDescent="0.25">
      <c r="A75" t="s">
        <v>209</v>
      </c>
      <c r="B75" s="81">
        <v>109</v>
      </c>
      <c r="C75" s="81">
        <v>244</v>
      </c>
      <c r="D75" s="82">
        <v>353</v>
      </c>
      <c r="K75" s="83"/>
      <c r="L75" s="84"/>
      <c r="M75" s="84"/>
      <c r="N75" s="84"/>
    </row>
    <row r="76" spans="1:14" x14ac:dyDescent="0.25">
      <c r="A76" t="s">
        <v>210</v>
      </c>
      <c r="B76" s="86">
        <v>108</v>
      </c>
      <c r="C76" s="86">
        <v>201</v>
      </c>
      <c r="D76" s="87">
        <v>309</v>
      </c>
      <c r="K76" s="83"/>
      <c r="L76" s="84"/>
      <c r="M76" s="84"/>
      <c r="N76" s="84"/>
    </row>
    <row r="77" spans="1:14" x14ac:dyDescent="0.25">
      <c r="A77" t="s">
        <v>211</v>
      </c>
      <c r="B77" s="86">
        <v>86</v>
      </c>
      <c r="C77" s="86">
        <v>198</v>
      </c>
      <c r="D77" s="87">
        <v>284</v>
      </c>
      <c r="K77" s="83"/>
      <c r="L77" s="84"/>
      <c r="M77" s="84"/>
      <c r="N77" s="84"/>
    </row>
    <row r="78" spans="1:14" x14ac:dyDescent="0.25">
      <c r="A78" t="s">
        <v>212</v>
      </c>
      <c r="B78" s="86">
        <v>79</v>
      </c>
      <c r="C78" s="86">
        <v>153</v>
      </c>
      <c r="D78" s="87">
        <v>232</v>
      </c>
      <c r="K78" s="83"/>
      <c r="L78" s="84"/>
      <c r="M78" s="84"/>
      <c r="N78" s="84"/>
    </row>
    <row r="79" spans="1:14" x14ac:dyDescent="0.25">
      <c r="A79" t="s">
        <v>213</v>
      </c>
      <c r="B79" s="88">
        <v>71</v>
      </c>
      <c r="C79" s="88">
        <v>142</v>
      </c>
      <c r="D79" s="89">
        <v>213</v>
      </c>
      <c r="F79" s="91" t="s">
        <v>147</v>
      </c>
      <c r="G79" s="20">
        <f>SUM(B75:B79)</f>
        <v>453</v>
      </c>
      <c r="H79" s="20">
        <f>SUM(C75:C79)</f>
        <v>938</v>
      </c>
      <c r="I79" s="20">
        <f>SUM(D75:D79)</f>
        <v>1391</v>
      </c>
    </row>
    <row r="80" spans="1:14" x14ac:dyDescent="0.25">
      <c r="A80" t="s">
        <v>214</v>
      </c>
      <c r="B80" s="81">
        <v>67</v>
      </c>
      <c r="C80" s="81">
        <v>117</v>
      </c>
      <c r="D80" s="82">
        <v>184</v>
      </c>
      <c r="K80" s="83"/>
      <c r="L80" s="84"/>
      <c r="M80" s="84"/>
      <c r="N80" s="84"/>
    </row>
    <row r="81" spans="1:14" x14ac:dyDescent="0.25">
      <c r="A81" t="s">
        <v>215</v>
      </c>
      <c r="B81" s="86">
        <v>49</v>
      </c>
      <c r="C81" s="86">
        <v>101</v>
      </c>
      <c r="D81" s="87">
        <v>150</v>
      </c>
      <c r="K81" s="83"/>
      <c r="L81" s="84"/>
      <c r="M81" s="84"/>
      <c r="N81" s="84"/>
    </row>
    <row r="82" spans="1:14" x14ac:dyDescent="0.25">
      <c r="A82" t="s">
        <v>216</v>
      </c>
      <c r="B82" s="86">
        <v>41</v>
      </c>
      <c r="C82" s="86">
        <v>66</v>
      </c>
      <c r="D82" s="87">
        <v>107</v>
      </c>
      <c r="K82" s="83"/>
      <c r="L82" s="84"/>
      <c r="M82" s="84"/>
      <c r="N82" s="84"/>
    </row>
    <row r="83" spans="1:14" x14ac:dyDescent="0.25">
      <c r="A83" t="s">
        <v>217</v>
      </c>
      <c r="B83" s="86">
        <v>41</v>
      </c>
      <c r="C83" s="86">
        <v>75</v>
      </c>
      <c r="D83" s="87">
        <v>116</v>
      </c>
      <c r="K83" s="83"/>
      <c r="L83" s="84"/>
      <c r="M83" s="84"/>
      <c r="N83" s="84"/>
    </row>
    <row r="84" spans="1:14" x14ac:dyDescent="0.25">
      <c r="A84" t="s">
        <v>218</v>
      </c>
      <c r="B84" s="86">
        <v>38</v>
      </c>
      <c r="C84" s="86">
        <v>91</v>
      </c>
      <c r="D84" s="87">
        <v>129</v>
      </c>
      <c r="F84" s="91" t="s">
        <v>149</v>
      </c>
      <c r="G84" s="20">
        <f>SUM(B80:B84)</f>
        <v>236</v>
      </c>
      <c r="H84" s="20">
        <f>SUM(C80:C84)</f>
        <v>450</v>
      </c>
      <c r="I84" s="20">
        <f>SUM(D80:D84)</f>
        <v>686</v>
      </c>
    </row>
    <row r="85" spans="1:14" x14ac:dyDescent="0.25">
      <c r="A85" t="s">
        <v>219</v>
      </c>
      <c r="B85" s="81">
        <v>36</v>
      </c>
      <c r="C85" s="81">
        <v>79</v>
      </c>
      <c r="D85" s="82">
        <v>115</v>
      </c>
    </row>
    <row r="86" spans="1:14" x14ac:dyDescent="0.25">
      <c r="A86" t="s">
        <v>220</v>
      </c>
      <c r="B86" s="86">
        <v>45</v>
      </c>
      <c r="C86" s="86">
        <v>61</v>
      </c>
      <c r="D86" s="87">
        <v>106</v>
      </c>
    </row>
    <row r="87" spans="1:14" x14ac:dyDescent="0.25">
      <c r="A87" t="s">
        <v>221</v>
      </c>
      <c r="B87" s="86">
        <v>32</v>
      </c>
      <c r="C87" s="86">
        <v>50</v>
      </c>
      <c r="D87" s="87">
        <v>82</v>
      </c>
    </row>
    <row r="88" spans="1:14" x14ac:dyDescent="0.25">
      <c r="A88" t="s">
        <v>222</v>
      </c>
      <c r="B88" s="86">
        <v>28</v>
      </c>
      <c r="C88" s="86">
        <v>39</v>
      </c>
      <c r="D88" s="87">
        <v>67</v>
      </c>
    </row>
    <row r="89" spans="1:14" x14ac:dyDescent="0.25">
      <c r="A89" t="s">
        <v>223</v>
      </c>
      <c r="B89" s="88">
        <v>32</v>
      </c>
      <c r="C89" s="88">
        <v>40</v>
      </c>
      <c r="D89" s="89">
        <v>72</v>
      </c>
      <c r="F89" s="91" t="s">
        <v>151</v>
      </c>
      <c r="G89" s="20">
        <f>SUM(B85:B89)</f>
        <v>173</v>
      </c>
      <c r="H89" s="20">
        <f>SUM(C85:C89)</f>
        <v>269</v>
      </c>
      <c r="I89" s="20">
        <f>SUM(D85:D89)</f>
        <v>442</v>
      </c>
    </row>
    <row r="90" spans="1:14" x14ac:dyDescent="0.25">
      <c r="A90" t="s">
        <v>224</v>
      </c>
      <c r="B90" s="81">
        <v>19</v>
      </c>
      <c r="C90" s="81">
        <v>34</v>
      </c>
      <c r="D90" s="82">
        <v>53</v>
      </c>
    </row>
    <row r="91" spans="1:14" x14ac:dyDescent="0.25">
      <c r="A91" t="s">
        <v>225</v>
      </c>
      <c r="B91" s="86">
        <v>11</v>
      </c>
      <c r="C91" s="86">
        <v>28</v>
      </c>
      <c r="D91" s="87">
        <v>39</v>
      </c>
    </row>
    <row r="92" spans="1:14" x14ac:dyDescent="0.25">
      <c r="A92" t="s">
        <v>226</v>
      </c>
      <c r="B92" s="86">
        <v>11</v>
      </c>
      <c r="C92" s="86">
        <v>33</v>
      </c>
      <c r="D92" s="87">
        <v>44</v>
      </c>
    </row>
    <row r="93" spans="1:14" x14ac:dyDescent="0.25">
      <c r="A93" t="s">
        <v>227</v>
      </c>
      <c r="B93" s="86">
        <v>11</v>
      </c>
      <c r="C93" s="86">
        <v>21</v>
      </c>
      <c r="D93" s="87">
        <v>32</v>
      </c>
    </row>
    <row r="94" spans="1:14" x14ac:dyDescent="0.25">
      <c r="A94" t="s">
        <v>228</v>
      </c>
      <c r="B94" s="88">
        <v>11</v>
      </c>
      <c r="C94" s="88">
        <v>19</v>
      </c>
      <c r="D94" s="89">
        <v>30</v>
      </c>
      <c r="F94" s="91" t="s">
        <v>153</v>
      </c>
      <c r="G94" s="20">
        <f>SUM(B90:B94)</f>
        <v>63</v>
      </c>
      <c r="H94" s="20">
        <f>SUM(C90:C94)</f>
        <v>135</v>
      </c>
      <c r="I94" s="20">
        <f>SUM(D90:D94)</f>
        <v>198</v>
      </c>
    </row>
    <row r="95" spans="1:14" x14ac:dyDescent="0.25">
      <c r="A95" t="s">
        <v>229</v>
      </c>
      <c r="B95" s="81">
        <v>4</v>
      </c>
      <c r="C95" s="81">
        <v>13</v>
      </c>
      <c r="D95" s="82">
        <v>17</v>
      </c>
    </row>
    <row r="96" spans="1:14" x14ac:dyDescent="0.25">
      <c r="A96" t="s">
        <v>230</v>
      </c>
      <c r="B96" s="86">
        <v>1</v>
      </c>
      <c r="C96" s="86">
        <v>13</v>
      </c>
      <c r="D96" s="87">
        <v>14</v>
      </c>
    </row>
    <row r="97" spans="1:9" x14ac:dyDescent="0.25">
      <c r="A97" t="s">
        <v>231</v>
      </c>
      <c r="B97" s="86">
        <v>3</v>
      </c>
      <c r="C97" s="86">
        <v>5</v>
      </c>
      <c r="D97" s="87">
        <v>8</v>
      </c>
    </row>
    <row r="98" spans="1:9" x14ac:dyDescent="0.25">
      <c r="A98" t="s">
        <v>232</v>
      </c>
      <c r="B98" s="86">
        <v>3</v>
      </c>
      <c r="C98" s="86">
        <v>12</v>
      </c>
      <c r="D98" s="87">
        <v>15</v>
      </c>
    </row>
    <row r="99" spans="1:9" x14ac:dyDescent="0.25">
      <c r="A99" t="s">
        <v>233</v>
      </c>
      <c r="B99" s="88">
        <v>1</v>
      </c>
      <c r="C99" s="88">
        <v>1</v>
      </c>
      <c r="D99" s="89">
        <v>2</v>
      </c>
      <c r="F99" s="91" t="s">
        <v>155</v>
      </c>
      <c r="G99" s="20">
        <f>SUM(B95:B99)</f>
        <v>12</v>
      </c>
      <c r="H99" s="20">
        <f>SUM(C95:C99)</f>
        <v>44</v>
      </c>
      <c r="I99" s="20">
        <f>SUM(D95:D99)</f>
        <v>56</v>
      </c>
    </row>
    <row r="100" spans="1:9" x14ac:dyDescent="0.25">
      <c r="A100" t="s">
        <v>234</v>
      </c>
      <c r="B100" s="81">
        <v>1</v>
      </c>
      <c r="C100" s="81">
        <v>4</v>
      </c>
      <c r="D100" s="82">
        <v>5</v>
      </c>
    </row>
    <row r="101" spans="1:9" x14ac:dyDescent="0.25">
      <c r="A101" t="s">
        <v>235</v>
      </c>
      <c r="B101" s="86">
        <v>0</v>
      </c>
      <c r="C101" s="86">
        <v>3</v>
      </c>
      <c r="D101" s="87">
        <v>3</v>
      </c>
    </row>
    <row r="102" spans="1:9" x14ac:dyDescent="0.25">
      <c r="A102" t="s">
        <v>236</v>
      </c>
      <c r="B102" s="86">
        <v>0</v>
      </c>
      <c r="C102" s="86">
        <v>2</v>
      </c>
      <c r="D102" s="87">
        <v>2</v>
      </c>
    </row>
    <row r="103" spans="1:9" x14ac:dyDescent="0.25">
      <c r="A103" t="s">
        <v>237</v>
      </c>
      <c r="B103" s="86">
        <v>0</v>
      </c>
      <c r="C103" s="86">
        <v>0</v>
      </c>
      <c r="D103" s="87">
        <v>0</v>
      </c>
    </row>
    <row r="104" spans="1:9" x14ac:dyDescent="0.25">
      <c r="A104" t="s">
        <v>238</v>
      </c>
      <c r="B104" s="88">
        <v>0</v>
      </c>
      <c r="C104" s="88">
        <v>0</v>
      </c>
      <c r="D104" s="89">
        <v>0</v>
      </c>
      <c r="F104" s="91" t="s">
        <v>157</v>
      </c>
      <c r="G104" s="20">
        <f>SUM(B100:B104)</f>
        <v>1</v>
      </c>
      <c r="H104" s="20">
        <f>SUM(C100:C104)</f>
        <v>9</v>
      </c>
      <c r="I104" s="20">
        <f>SUM(D100:D104)</f>
        <v>10</v>
      </c>
    </row>
    <row r="105" spans="1:9" x14ac:dyDescent="0.25">
      <c r="A105" t="s">
        <v>239</v>
      </c>
      <c r="B105" s="84">
        <v>1</v>
      </c>
      <c r="C105" s="84">
        <v>1</v>
      </c>
      <c r="D105" s="84">
        <v>2</v>
      </c>
      <c r="F105" s="91" t="s">
        <v>159</v>
      </c>
      <c r="G105" s="84">
        <f>B105</f>
        <v>1</v>
      </c>
      <c r="H105" s="84">
        <f>C105</f>
        <v>1</v>
      </c>
      <c r="I105" s="84">
        <f>D105</f>
        <v>2</v>
      </c>
    </row>
    <row r="106" spans="1:9" x14ac:dyDescent="0.25">
      <c r="A106" t="s">
        <v>240</v>
      </c>
      <c r="B106" s="84">
        <v>38497</v>
      </c>
      <c r="C106" s="84">
        <v>43841</v>
      </c>
      <c r="D106" s="84">
        <v>82338</v>
      </c>
      <c r="G106" s="20">
        <f>SUM(G9:G105)</f>
        <v>38497</v>
      </c>
      <c r="H106" s="20">
        <f>SUM(H9:H105)</f>
        <v>43841</v>
      </c>
      <c r="I106" s="20">
        <f>SUM(I9:I105)</f>
        <v>82338</v>
      </c>
    </row>
    <row r="107" spans="1:9" x14ac:dyDescent="0.25">
      <c r="F107" s="20"/>
      <c r="G107" s="20"/>
      <c r="H107" s="20"/>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N27"/>
  <sheetViews>
    <sheetView tabSelected="1" zoomScaleNormal="100" workbookViewId="0">
      <selection activeCell="F33" sqref="F33"/>
    </sheetView>
  </sheetViews>
  <sheetFormatPr defaultRowHeight="15" x14ac:dyDescent="0.25"/>
  <cols>
    <col min="1" max="1" width="62" customWidth="1"/>
    <col min="2" max="2" width="9.85546875" bestFit="1" customWidth="1"/>
    <col min="3" max="3" width="10" bestFit="1" customWidth="1"/>
    <col min="4" max="4" width="9.85546875" bestFit="1" customWidth="1"/>
    <col min="5" max="5" width="10" bestFit="1" customWidth="1"/>
    <col min="6" max="6" width="9.85546875" bestFit="1" customWidth="1"/>
    <col min="7" max="7" width="10" bestFit="1" customWidth="1"/>
    <col min="8" max="8" width="8" customWidth="1"/>
    <col min="9" max="9" width="12.7109375" bestFit="1" customWidth="1"/>
    <col min="14" max="14" width="11" bestFit="1" customWidth="1"/>
  </cols>
  <sheetData>
    <row r="2" spans="1:9" s="22" customFormat="1" x14ac:dyDescent="0.25">
      <c r="A2" s="255" t="s">
        <v>509</v>
      </c>
    </row>
    <row r="3" spans="1:9" s="51" customFormat="1" ht="17.100000000000001" customHeight="1" x14ac:dyDescent="0.2">
      <c r="A3" s="295" t="s">
        <v>494</v>
      </c>
      <c r="B3" s="293" t="s">
        <v>495</v>
      </c>
      <c r="C3" s="293"/>
      <c r="D3" s="292" t="s">
        <v>496</v>
      </c>
      <c r="E3" s="292"/>
      <c r="F3" s="292" t="s">
        <v>497</v>
      </c>
      <c r="G3" s="292"/>
      <c r="H3" s="292" t="s">
        <v>510</v>
      </c>
      <c r="I3" s="292"/>
    </row>
    <row r="4" spans="1:9" s="51" customFormat="1" ht="17.100000000000001" customHeight="1" thickBot="1" x14ac:dyDescent="0.25">
      <c r="A4" s="296"/>
      <c r="B4" s="256" t="s">
        <v>498</v>
      </c>
      <c r="C4" s="256" t="s">
        <v>499</v>
      </c>
      <c r="D4" s="256" t="s">
        <v>498</v>
      </c>
      <c r="E4" s="256" t="s">
        <v>499</v>
      </c>
      <c r="F4" s="256" t="s">
        <v>498</v>
      </c>
      <c r="G4" s="256" t="s">
        <v>499</v>
      </c>
      <c r="H4" s="256" t="s">
        <v>498</v>
      </c>
      <c r="I4" s="256" t="s">
        <v>499</v>
      </c>
    </row>
    <row r="5" spans="1:9" s="174" customFormat="1" ht="17.100000000000001" customHeight="1" x14ac:dyDescent="0.2">
      <c r="A5" s="257" t="s">
        <v>500</v>
      </c>
      <c r="B5" s="58">
        <v>23666</v>
      </c>
      <c r="C5" s="58">
        <v>3722</v>
      </c>
      <c r="D5" s="58">
        <v>22874</v>
      </c>
      <c r="E5" s="58">
        <v>3867</v>
      </c>
      <c r="F5" s="58">
        <v>22614</v>
      </c>
      <c r="G5" s="58">
        <v>3881</v>
      </c>
      <c r="H5" s="58">
        <v>21694</v>
      </c>
      <c r="I5" s="58">
        <v>3651</v>
      </c>
    </row>
    <row r="6" spans="1:9" s="174" customFormat="1" ht="17.100000000000001" customHeight="1" x14ac:dyDescent="0.2">
      <c r="A6" s="257" t="s">
        <v>501</v>
      </c>
      <c r="B6" s="58">
        <v>15912</v>
      </c>
      <c r="C6" s="58">
        <v>1871</v>
      </c>
      <c r="D6" s="58">
        <v>15732</v>
      </c>
      <c r="E6" s="58">
        <v>2034</v>
      </c>
      <c r="F6" s="58">
        <v>15913</v>
      </c>
      <c r="G6" s="58">
        <v>2258</v>
      </c>
      <c r="H6" s="58">
        <v>16160</v>
      </c>
      <c r="I6" s="58">
        <v>2117</v>
      </c>
    </row>
    <row r="7" spans="1:9" s="174" customFormat="1" ht="17.100000000000001" customHeight="1" x14ac:dyDescent="0.2">
      <c r="A7" s="257" t="s">
        <v>502</v>
      </c>
      <c r="B7" s="58">
        <v>5525</v>
      </c>
      <c r="C7" s="258">
        <v>927</v>
      </c>
      <c r="D7" s="58">
        <v>5495</v>
      </c>
      <c r="E7" s="258">
        <v>948</v>
      </c>
      <c r="F7" s="58">
        <v>5539</v>
      </c>
      <c r="G7" s="258">
        <v>953</v>
      </c>
      <c r="H7" s="58">
        <v>5057</v>
      </c>
      <c r="I7" s="258">
        <v>894</v>
      </c>
    </row>
    <row r="8" spans="1:9" s="174" customFormat="1" ht="17.100000000000001" customHeight="1" x14ac:dyDescent="0.2">
      <c r="A8" s="257" t="s">
        <v>503</v>
      </c>
      <c r="B8" s="258">
        <v>72</v>
      </c>
      <c r="C8" s="259">
        <v>2</v>
      </c>
      <c r="D8" s="258">
        <v>59</v>
      </c>
      <c r="E8" s="259">
        <v>0</v>
      </c>
      <c r="F8" s="258">
        <v>45</v>
      </c>
      <c r="G8" s="259">
        <v>5</v>
      </c>
      <c r="H8" s="258">
        <v>68</v>
      </c>
      <c r="I8" s="259">
        <v>15</v>
      </c>
    </row>
    <row r="9" spans="1:9" s="51" customFormat="1" ht="17.100000000000001" customHeight="1" x14ac:dyDescent="0.2">
      <c r="A9" s="260" t="s">
        <v>115</v>
      </c>
      <c r="B9" s="261">
        <v>45175</v>
      </c>
      <c r="C9" s="261">
        <v>6522</v>
      </c>
      <c r="D9" s="261">
        <v>44160</v>
      </c>
      <c r="E9" s="261">
        <v>6849</v>
      </c>
      <c r="F9" s="261">
        <v>44111</v>
      </c>
      <c r="G9" s="261">
        <v>7097</v>
      </c>
      <c r="H9" s="261">
        <v>42979</v>
      </c>
      <c r="I9" s="261">
        <v>6677</v>
      </c>
    </row>
    <row r="11" spans="1:9" x14ac:dyDescent="0.25">
      <c r="I11" s="75" t="s">
        <v>511</v>
      </c>
    </row>
    <row r="13" spans="1:9" x14ac:dyDescent="0.25">
      <c r="B13" s="294" t="s">
        <v>498</v>
      </c>
      <c r="C13" s="294"/>
      <c r="D13" s="294"/>
      <c r="E13" s="294"/>
      <c r="F13" s="294"/>
      <c r="G13" s="294"/>
      <c r="H13" s="22"/>
    </row>
    <row r="14" spans="1:9" x14ac:dyDescent="0.25">
      <c r="B14" s="186" t="s">
        <v>504</v>
      </c>
      <c r="C14" s="186" t="s">
        <v>505</v>
      </c>
      <c r="D14" s="186" t="s">
        <v>506</v>
      </c>
      <c r="E14" s="186" t="s">
        <v>507</v>
      </c>
      <c r="F14" s="186" t="s">
        <v>508</v>
      </c>
      <c r="G14" s="186" t="s">
        <v>512</v>
      </c>
    </row>
    <row r="15" spans="1:9" x14ac:dyDescent="0.25">
      <c r="A15" s="3" t="s">
        <v>500</v>
      </c>
      <c r="B15" s="20">
        <v>24944</v>
      </c>
      <c r="C15" s="20">
        <v>24201</v>
      </c>
      <c r="D15" s="20">
        <v>23666</v>
      </c>
      <c r="E15" s="20">
        <v>22874</v>
      </c>
      <c r="F15" s="20">
        <v>22614</v>
      </c>
      <c r="G15" s="20">
        <v>21694</v>
      </c>
    </row>
    <row r="16" spans="1:9" x14ac:dyDescent="0.25">
      <c r="A16" s="3" t="s">
        <v>501</v>
      </c>
      <c r="B16" s="20">
        <v>17054</v>
      </c>
      <c r="C16" s="20">
        <v>16222</v>
      </c>
      <c r="D16" s="20">
        <v>15912</v>
      </c>
      <c r="E16" s="20">
        <v>15732</v>
      </c>
      <c r="F16" s="20">
        <v>15913</v>
      </c>
      <c r="G16" s="20">
        <v>16160</v>
      </c>
    </row>
    <row r="17" spans="1:14" x14ac:dyDescent="0.25">
      <c r="A17" s="3" t="s">
        <v>502</v>
      </c>
      <c r="B17" s="20">
        <v>6103</v>
      </c>
      <c r="C17" s="20">
        <v>5856</v>
      </c>
      <c r="D17" s="20">
        <v>5525</v>
      </c>
      <c r="E17" s="20">
        <v>5495</v>
      </c>
      <c r="F17" s="20">
        <v>5539</v>
      </c>
      <c r="G17" s="20">
        <v>5057</v>
      </c>
    </row>
    <row r="18" spans="1:14" x14ac:dyDescent="0.25">
      <c r="A18" s="3" t="s">
        <v>503</v>
      </c>
      <c r="B18" s="20">
        <v>153</v>
      </c>
      <c r="C18" s="20">
        <v>99</v>
      </c>
      <c r="D18" s="20">
        <v>72</v>
      </c>
      <c r="E18" s="20">
        <v>59</v>
      </c>
      <c r="F18" s="20">
        <v>45</v>
      </c>
      <c r="G18" s="20">
        <v>68</v>
      </c>
    </row>
    <row r="19" spans="1:14" x14ac:dyDescent="0.25">
      <c r="A19" s="3" t="s">
        <v>513</v>
      </c>
      <c r="B19" s="65">
        <v>48254</v>
      </c>
      <c r="C19" s="65">
        <v>46378</v>
      </c>
      <c r="D19" s="65">
        <v>45175</v>
      </c>
      <c r="E19" s="65">
        <v>44160</v>
      </c>
      <c r="F19" s="65">
        <v>44111</v>
      </c>
      <c r="G19" s="65">
        <v>42979</v>
      </c>
    </row>
    <row r="20" spans="1:14" x14ac:dyDescent="0.25">
      <c r="I20" s="20"/>
      <c r="J20" s="20"/>
      <c r="K20" s="20"/>
      <c r="L20" s="20"/>
      <c r="M20" s="20"/>
      <c r="N20" s="262"/>
    </row>
    <row r="21" spans="1:14" ht="18.75" x14ac:dyDescent="0.3">
      <c r="B21" s="294" t="s">
        <v>499</v>
      </c>
      <c r="C21" s="294"/>
      <c r="D21" s="294"/>
      <c r="E21" s="294"/>
      <c r="F21" s="294"/>
      <c r="G21" s="294"/>
      <c r="H21" s="297"/>
      <c r="M21" s="263"/>
      <c r="N21" s="263"/>
    </row>
    <row r="22" spans="1:14" x14ac:dyDescent="0.25">
      <c r="B22" s="3" t="s">
        <v>504</v>
      </c>
      <c r="C22" s="3" t="s">
        <v>505</v>
      </c>
      <c r="D22" s="3" t="s">
        <v>506</v>
      </c>
      <c r="E22" s="3" t="s">
        <v>507</v>
      </c>
      <c r="F22" s="3" t="s">
        <v>508</v>
      </c>
      <c r="G22" s="3" t="s">
        <v>512</v>
      </c>
      <c r="H22" s="264"/>
    </row>
    <row r="23" spans="1:14" x14ac:dyDescent="0.25">
      <c r="A23" s="3" t="s">
        <v>500</v>
      </c>
      <c r="B23" s="20">
        <v>4158</v>
      </c>
      <c r="C23" s="20">
        <v>3913</v>
      </c>
      <c r="D23" s="20">
        <v>3722</v>
      </c>
      <c r="E23" s="20">
        <v>3867</v>
      </c>
      <c r="F23" s="20">
        <v>3881</v>
      </c>
      <c r="G23" s="20">
        <v>3651</v>
      </c>
      <c r="H23" s="265"/>
    </row>
    <row r="24" spans="1:14" x14ac:dyDescent="0.25">
      <c r="A24" s="3" t="s">
        <v>501</v>
      </c>
      <c r="B24" s="20">
        <v>1903</v>
      </c>
      <c r="C24" s="20">
        <v>1843</v>
      </c>
      <c r="D24" s="20">
        <v>1871</v>
      </c>
      <c r="E24" s="20">
        <v>2034</v>
      </c>
      <c r="F24" s="20">
        <v>2258</v>
      </c>
      <c r="G24" s="20">
        <v>2117</v>
      </c>
    </row>
    <row r="25" spans="1:14" x14ac:dyDescent="0.25">
      <c r="A25" s="3" t="s">
        <v>502</v>
      </c>
      <c r="B25" s="20">
        <v>1027</v>
      </c>
      <c r="C25" s="20">
        <v>929</v>
      </c>
      <c r="D25" s="20">
        <v>927</v>
      </c>
      <c r="E25" s="20">
        <v>948</v>
      </c>
      <c r="F25" s="20">
        <v>953</v>
      </c>
      <c r="G25" s="20">
        <v>894</v>
      </c>
    </row>
    <row r="26" spans="1:14" x14ac:dyDescent="0.25">
      <c r="A26" s="3" t="s">
        <v>503</v>
      </c>
      <c r="B26" s="20">
        <v>5</v>
      </c>
      <c r="C26" s="20">
        <v>2</v>
      </c>
      <c r="D26" s="20">
        <v>2</v>
      </c>
      <c r="E26" s="20">
        <v>0</v>
      </c>
      <c r="F26" s="20">
        <v>5</v>
      </c>
      <c r="G26" s="20">
        <v>15</v>
      </c>
    </row>
    <row r="27" spans="1:14" x14ac:dyDescent="0.25">
      <c r="A27" s="3" t="s">
        <v>513</v>
      </c>
      <c r="B27" s="65">
        <v>7093</v>
      </c>
      <c r="C27" s="65">
        <v>6687</v>
      </c>
      <c r="D27" s="65">
        <v>6522</v>
      </c>
      <c r="E27" s="65">
        <v>6849</v>
      </c>
      <c r="F27" s="65">
        <v>7097</v>
      </c>
      <c r="G27" s="65">
        <v>6677</v>
      </c>
      <c r="I27" s="75" t="s">
        <v>514</v>
      </c>
    </row>
  </sheetData>
  <mergeCells count="7">
    <mergeCell ref="B21:G21"/>
    <mergeCell ref="A3:A4"/>
    <mergeCell ref="B3:C3"/>
    <mergeCell ref="D3:E3"/>
    <mergeCell ref="F3:G3"/>
    <mergeCell ref="H3:I3"/>
    <mergeCell ref="B13:G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K29"/>
  <sheetViews>
    <sheetView zoomScale="115" zoomScaleNormal="115" workbookViewId="0">
      <selection activeCell="H11" sqref="H11"/>
    </sheetView>
  </sheetViews>
  <sheetFormatPr defaultRowHeight="15" x14ac:dyDescent="0.25"/>
  <sheetData>
    <row r="2" spans="1:11" x14ac:dyDescent="0.25">
      <c r="A2" s="47" t="s">
        <v>88</v>
      </c>
      <c r="K2" s="48" t="s">
        <v>73</v>
      </c>
    </row>
    <row r="3" spans="1:11" x14ac:dyDescent="0.25">
      <c r="A3" s="47"/>
    </row>
    <row r="4" spans="1:11" x14ac:dyDescent="0.25">
      <c r="A4" s="49" t="s">
        <v>74</v>
      </c>
    </row>
    <row r="5" spans="1:11" x14ac:dyDescent="0.25">
      <c r="B5" s="50">
        <v>2016</v>
      </c>
      <c r="C5" s="50">
        <v>2017</v>
      </c>
      <c r="D5" s="50">
        <v>2018</v>
      </c>
      <c r="E5" s="50">
        <v>2019</v>
      </c>
    </row>
    <row r="6" spans="1:11" x14ac:dyDescent="0.25">
      <c r="A6" s="51" t="s">
        <v>75</v>
      </c>
      <c r="B6" s="16">
        <v>302311</v>
      </c>
      <c r="C6" s="16">
        <v>300762</v>
      </c>
      <c r="D6" s="16">
        <v>299084</v>
      </c>
      <c r="E6" s="16">
        <v>297313</v>
      </c>
      <c r="J6" s="52"/>
    </row>
    <row r="7" spans="1:11" x14ac:dyDescent="0.25">
      <c r="A7" s="51" t="s">
        <v>76</v>
      </c>
      <c r="B7" s="16">
        <v>308326</v>
      </c>
      <c r="C7" s="16">
        <v>307687</v>
      </c>
      <c r="D7" s="16">
        <v>305894</v>
      </c>
      <c r="E7" s="16">
        <v>305291</v>
      </c>
      <c r="J7" s="52"/>
    </row>
    <row r="8" spans="1:11" x14ac:dyDescent="0.25">
      <c r="A8" s="51" t="s">
        <v>77</v>
      </c>
      <c r="B8" s="16">
        <v>320710</v>
      </c>
      <c r="C8" s="16">
        <v>320008</v>
      </c>
      <c r="D8" s="16">
        <v>318034</v>
      </c>
      <c r="E8" s="16">
        <v>317366</v>
      </c>
      <c r="J8" s="52"/>
    </row>
    <row r="9" spans="1:11" x14ac:dyDescent="0.25">
      <c r="A9" s="51" t="s">
        <v>78</v>
      </c>
      <c r="B9" s="16">
        <v>387947</v>
      </c>
      <c r="C9" s="16">
        <v>385473</v>
      </c>
      <c r="D9" s="16">
        <v>383047</v>
      </c>
      <c r="E9" s="16">
        <v>380675</v>
      </c>
      <c r="J9" s="52"/>
    </row>
    <row r="10" spans="1:11" x14ac:dyDescent="0.25">
      <c r="A10" s="50" t="s">
        <v>79</v>
      </c>
      <c r="B10" s="19">
        <v>1319294</v>
      </c>
      <c r="C10" s="19">
        <v>1313930</v>
      </c>
      <c r="D10" s="19">
        <v>1306059</v>
      </c>
      <c r="E10" s="19">
        <v>1300645</v>
      </c>
      <c r="J10" s="53"/>
    </row>
    <row r="11" spans="1:11" x14ac:dyDescent="0.25">
      <c r="A11" s="50" t="s">
        <v>34</v>
      </c>
      <c r="B11" s="19">
        <v>60163712</v>
      </c>
      <c r="C11" s="19">
        <v>60066734</v>
      </c>
      <c r="D11" s="19">
        <v>59937769</v>
      </c>
      <c r="E11" s="19">
        <v>59816673</v>
      </c>
      <c r="J11" s="52"/>
    </row>
    <row r="16" spans="1:11" ht="18" x14ac:dyDescent="0.25">
      <c r="A16" s="30" t="s">
        <v>80</v>
      </c>
      <c r="B16" s="54"/>
    </row>
    <row r="17" spans="1:9" ht="18" x14ac:dyDescent="0.25">
      <c r="B17" s="54"/>
    </row>
    <row r="18" spans="1:9" x14ac:dyDescent="0.25">
      <c r="A18" s="55" t="s">
        <v>19</v>
      </c>
      <c r="B18" s="56" t="s">
        <v>81</v>
      </c>
      <c r="C18" s="56" t="s">
        <v>82</v>
      </c>
      <c r="D18" s="56" t="s">
        <v>83</v>
      </c>
      <c r="E18" s="56" t="s">
        <v>84</v>
      </c>
      <c r="F18" s="56" t="s">
        <v>79</v>
      </c>
      <c r="G18" s="56" t="s">
        <v>34</v>
      </c>
    </row>
    <row r="19" spans="1:9" x14ac:dyDescent="0.25">
      <c r="A19" s="57">
        <v>2016</v>
      </c>
      <c r="B19" s="16">
        <v>302311</v>
      </c>
      <c r="C19" s="16">
        <v>308326</v>
      </c>
      <c r="D19" s="16">
        <v>320710</v>
      </c>
      <c r="E19" s="16">
        <v>387947</v>
      </c>
      <c r="F19" s="16">
        <v>1319294</v>
      </c>
      <c r="G19" s="16">
        <v>60163712</v>
      </c>
    </row>
    <row r="20" spans="1:9" x14ac:dyDescent="0.25">
      <c r="A20" s="57">
        <v>2017</v>
      </c>
      <c r="B20" s="16">
        <v>300762</v>
      </c>
      <c r="C20" s="16">
        <v>307687</v>
      </c>
      <c r="D20" s="16">
        <v>320008</v>
      </c>
      <c r="E20" s="16">
        <v>385473</v>
      </c>
      <c r="F20" s="16">
        <v>1313930</v>
      </c>
      <c r="G20" s="16">
        <v>60066734</v>
      </c>
    </row>
    <row r="21" spans="1:9" x14ac:dyDescent="0.25">
      <c r="A21" s="57">
        <v>2018</v>
      </c>
      <c r="B21" s="16">
        <v>299084</v>
      </c>
      <c r="C21" s="16">
        <v>305894</v>
      </c>
      <c r="D21" s="16">
        <v>318034</v>
      </c>
      <c r="E21" s="16">
        <v>383047</v>
      </c>
      <c r="F21" s="16">
        <v>1306059</v>
      </c>
      <c r="G21" s="16">
        <v>59937769</v>
      </c>
    </row>
    <row r="22" spans="1:9" x14ac:dyDescent="0.25">
      <c r="A22" s="57">
        <v>2019</v>
      </c>
      <c r="B22" s="16">
        <v>297313</v>
      </c>
      <c r="C22" s="16">
        <v>305291</v>
      </c>
      <c r="D22" s="16">
        <v>317366</v>
      </c>
      <c r="E22" s="16">
        <v>380675</v>
      </c>
      <c r="F22" s="16">
        <v>1300645</v>
      </c>
      <c r="G22" s="16">
        <v>59816673</v>
      </c>
    </row>
    <row r="23" spans="1:9" x14ac:dyDescent="0.25">
      <c r="A23" s="57">
        <v>2020</v>
      </c>
      <c r="B23" s="58">
        <v>294838</v>
      </c>
      <c r="C23" s="58">
        <v>303900</v>
      </c>
      <c r="D23" s="58">
        <v>316363</v>
      </c>
      <c r="E23" s="58">
        <v>378840</v>
      </c>
      <c r="F23" s="59">
        <v>1293941</v>
      </c>
      <c r="G23" s="59">
        <v>59641488</v>
      </c>
      <c r="H23" s="60"/>
      <c r="I23" s="20"/>
    </row>
    <row r="24" spans="1:9" x14ac:dyDescent="0.25">
      <c r="A24" s="57">
        <v>2021</v>
      </c>
      <c r="B24" s="58">
        <v>290811</v>
      </c>
      <c r="C24" s="58">
        <v>301104</v>
      </c>
      <c r="D24" s="58">
        <v>313882</v>
      </c>
      <c r="E24" s="58">
        <v>375215</v>
      </c>
      <c r="F24" s="59">
        <v>1281012</v>
      </c>
      <c r="G24" s="59">
        <v>59236213</v>
      </c>
      <c r="H24" s="60"/>
      <c r="I24" s="20"/>
    </row>
    <row r="25" spans="1:9" x14ac:dyDescent="0.25">
      <c r="A25" s="57" t="s">
        <v>85</v>
      </c>
      <c r="B25" s="58">
        <v>288439</v>
      </c>
      <c r="C25" s="58">
        <v>299402</v>
      </c>
      <c r="D25" s="58">
        <v>313346</v>
      </c>
      <c r="E25" s="58">
        <v>372473</v>
      </c>
      <c r="F25" s="59">
        <v>1273660</v>
      </c>
      <c r="G25" s="59">
        <v>58983122</v>
      </c>
      <c r="H25" s="60"/>
      <c r="I25" s="20"/>
    </row>
    <row r="26" spans="1:9" ht="33.75" x14ac:dyDescent="0.25">
      <c r="A26" s="61" t="s">
        <v>86</v>
      </c>
      <c r="B26" s="62">
        <f>B25-B19</f>
        <v>-13872</v>
      </c>
      <c r="C26" s="62">
        <f t="shared" ref="C26:G26" si="0">C25-C19</f>
        <v>-8924</v>
      </c>
      <c r="D26" s="62">
        <f t="shared" si="0"/>
        <v>-7364</v>
      </c>
      <c r="E26" s="62">
        <f t="shared" si="0"/>
        <v>-15474</v>
      </c>
      <c r="F26" s="62">
        <f t="shared" si="0"/>
        <v>-45634</v>
      </c>
      <c r="G26" s="62">
        <f t="shared" si="0"/>
        <v>-1180590</v>
      </c>
    </row>
    <row r="27" spans="1:9" ht="22.5" x14ac:dyDescent="0.25">
      <c r="A27" s="61" t="s">
        <v>87</v>
      </c>
      <c r="B27" s="63">
        <f>(B25-B19)/B19*100</f>
        <v>-4.5886520834504863</v>
      </c>
      <c r="C27" s="63">
        <f>(C24-C19)/C19*100</f>
        <v>-2.3423259796449214</v>
      </c>
      <c r="D27" s="63">
        <f>(D24-D19)/D19*100</f>
        <v>-2.1290262230675689</v>
      </c>
      <c r="E27" s="63">
        <f>(E24-E19)/E19*100</f>
        <v>-3.2818915985946537</v>
      </c>
      <c r="F27" s="63">
        <f>(F24-F19)/F19*100</f>
        <v>-2.9017034868649443</v>
      </c>
      <c r="G27" s="63">
        <f>(G24-G19)/G19*100</f>
        <v>-1.5416252906735544</v>
      </c>
    </row>
    <row r="29" spans="1:9" x14ac:dyDescent="0.25">
      <c r="A29" t="s">
        <v>89</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73"/>
  <sheetViews>
    <sheetView topLeftCell="A4" zoomScaleNormal="100" workbookViewId="0">
      <selection activeCell="G33" sqref="G33"/>
    </sheetView>
  </sheetViews>
  <sheetFormatPr defaultRowHeight="15" x14ac:dyDescent="0.25"/>
  <cols>
    <col min="3" max="10" width="10.140625" bestFit="1" customWidth="1"/>
  </cols>
  <sheetData>
    <row r="1" spans="1:20" x14ac:dyDescent="0.25">
      <c r="A1" s="23" t="s">
        <v>16</v>
      </c>
    </row>
    <row r="2" spans="1:20" x14ac:dyDescent="0.25">
      <c r="A2" s="49" t="s">
        <v>90</v>
      </c>
    </row>
    <row r="3" spans="1:20" x14ac:dyDescent="0.25">
      <c r="A3" s="47" t="s">
        <v>91</v>
      </c>
      <c r="L3" s="30" t="s">
        <v>92</v>
      </c>
    </row>
    <row r="4" spans="1:20" x14ac:dyDescent="0.25">
      <c r="B4" s="49"/>
    </row>
    <row r="5" spans="1:20" x14ac:dyDescent="0.25">
      <c r="C5" s="50">
        <v>2015</v>
      </c>
      <c r="D5" s="50">
        <v>2016</v>
      </c>
      <c r="E5" s="50">
        <v>2017</v>
      </c>
      <c r="F5" s="50">
        <v>2018</v>
      </c>
      <c r="G5" s="50">
        <v>2019</v>
      </c>
      <c r="H5" s="50">
        <v>2020</v>
      </c>
      <c r="I5" s="64">
        <v>2021</v>
      </c>
      <c r="J5" s="64" t="s">
        <v>32</v>
      </c>
      <c r="K5" s="64"/>
    </row>
    <row r="6" spans="1:20" x14ac:dyDescent="0.25">
      <c r="A6" t="s">
        <v>75</v>
      </c>
      <c r="B6" t="s">
        <v>93</v>
      </c>
      <c r="C6" s="20">
        <v>149250</v>
      </c>
      <c r="D6" s="20">
        <v>148536</v>
      </c>
      <c r="E6" s="20">
        <v>148006</v>
      </c>
      <c r="F6" s="20">
        <v>147673</v>
      </c>
      <c r="G6" s="20">
        <v>147031</v>
      </c>
      <c r="H6" s="20">
        <v>145759</v>
      </c>
      <c r="I6" s="20">
        <v>143924</v>
      </c>
      <c r="J6" s="20">
        <v>142809</v>
      </c>
      <c r="K6" s="20"/>
    </row>
    <row r="7" spans="1:20" x14ac:dyDescent="0.25">
      <c r="A7" t="s">
        <v>75</v>
      </c>
      <c r="B7" t="s">
        <v>94</v>
      </c>
      <c r="C7" s="20">
        <v>154886</v>
      </c>
      <c r="D7" s="20">
        <v>153775</v>
      </c>
      <c r="E7" s="20">
        <v>152756</v>
      </c>
      <c r="F7" s="20">
        <v>151411</v>
      </c>
      <c r="G7" s="20">
        <v>150282</v>
      </c>
      <c r="H7" s="20">
        <v>149079</v>
      </c>
      <c r="I7" s="20">
        <v>146887</v>
      </c>
      <c r="J7" s="20">
        <v>145630</v>
      </c>
      <c r="K7" s="20"/>
    </row>
    <row r="8" spans="1:20" s="3" customFormat="1" x14ac:dyDescent="0.25">
      <c r="A8" s="3" t="s">
        <v>75</v>
      </c>
      <c r="B8" s="3" t="s">
        <v>95</v>
      </c>
      <c r="C8" s="65">
        <v>304136</v>
      </c>
      <c r="D8" s="65">
        <v>302311</v>
      </c>
      <c r="E8" s="65">
        <v>300762</v>
      </c>
      <c r="F8" s="65">
        <v>299084</v>
      </c>
      <c r="G8" s="65">
        <v>297313</v>
      </c>
      <c r="H8" s="65">
        <v>294838</v>
      </c>
      <c r="I8" s="65">
        <v>290811</v>
      </c>
      <c r="J8" s="65">
        <v>288439</v>
      </c>
      <c r="K8" s="65"/>
      <c r="L8"/>
      <c r="M8"/>
      <c r="N8"/>
      <c r="O8"/>
      <c r="P8"/>
      <c r="Q8"/>
      <c r="R8"/>
      <c r="S8"/>
      <c r="T8"/>
    </row>
    <row r="9" spans="1:20" x14ac:dyDescent="0.25">
      <c r="A9" t="s">
        <v>76</v>
      </c>
      <c r="B9" t="s">
        <v>93</v>
      </c>
      <c r="C9" s="20">
        <v>151111</v>
      </c>
      <c r="D9" s="20">
        <v>150453</v>
      </c>
      <c r="E9" s="20">
        <v>150243</v>
      </c>
      <c r="F9" s="20">
        <v>149492</v>
      </c>
      <c r="G9" s="20">
        <v>149439</v>
      </c>
      <c r="H9" s="20">
        <v>148705</v>
      </c>
      <c r="I9" s="20">
        <v>147348</v>
      </c>
      <c r="J9" s="20">
        <v>146446</v>
      </c>
      <c r="K9" s="20"/>
    </row>
    <row r="10" spans="1:20" x14ac:dyDescent="0.25">
      <c r="A10" t="s">
        <v>76</v>
      </c>
      <c r="B10" t="s">
        <v>94</v>
      </c>
      <c r="C10" s="20">
        <v>158563</v>
      </c>
      <c r="D10" s="20">
        <v>157873</v>
      </c>
      <c r="E10" s="20">
        <v>157444</v>
      </c>
      <c r="F10" s="20">
        <v>156402</v>
      </c>
      <c r="G10" s="20">
        <v>155852</v>
      </c>
      <c r="H10" s="20">
        <v>155195</v>
      </c>
      <c r="I10" s="20">
        <v>153756</v>
      </c>
      <c r="J10" s="20">
        <v>152956</v>
      </c>
      <c r="K10" s="20"/>
    </row>
    <row r="11" spans="1:20" s="3" customFormat="1" x14ac:dyDescent="0.25">
      <c r="A11" s="3" t="s">
        <v>76</v>
      </c>
      <c r="B11" s="3" t="s">
        <v>95</v>
      </c>
      <c r="C11" s="65">
        <v>309674</v>
      </c>
      <c r="D11" s="65">
        <v>308326</v>
      </c>
      <c r="E11" s="65">
        <v>307687</v>
      </c>
      <c r="F11" s="65">
        <v>305894</v>
      </c>
      <c r="G11" s="65">
        <v>305291</v>
      </c>
      <c r="H11" s="65">
        <v>303900</v>
      </c>
      <c r="I11" s="65">
        <v>301104</v>
      </c>
      <c r="J11" s="65">
        <v>299402</v>
      </c>
      <c r="K11" s="65"/>
      <c r="L11"/>
      <c r="M11"/>
      <c r="N11"/>
      <c r="O11"/>
      <c r="P11"/>
      <c r="Q11"/>
      <c r="R11"/>
      <c r="S11"/>
      <c r="T11"/>
    </row>
    <row r="12" spans="1:20" x14ac:dyDescent="0.25">
      <c r="A12" t="s">
        <v>77</v>
      </c>
      <c r="B12" t="s">
        <v>93</v>
      </c>
      <c r="C12" s="20">
        <v>154767</v>
      </c>
      <c r="D12" s="20">
        <v>154194</v>
      </c>
      <c r="E12" s="20">
        <v>153854</v>
      </c>
      <c r="F12" s="20">
        <v>153091</v>
      </c>
      <c r="G12" s="20">
        <v>153039</v>
      </c>
      <c r="H12" s="20">
        <v>152614</v>
      </c>
      <c r="I12" s="20">
        <v>151451</v>
      </c>
      <c r="J12" s="20">
        <v>151340</v>
      </c>
      <c r="K12" s="20"/>
    </row>
    <row r="13" spans="1:20" x14ac:dyDescent="0.25">
      <c r="A13" t="s">
        <v>77</v>
      </c>
      <c r="B13" t="s">
        <v>94</v>
      </c>
      <c r="C13" s="20">
        <v>167063</v>
      </c>
      <c r="D13" s="20">
        <v>166516</v>
      </c>
      <c r="E13" s="20">
        <v>166154</v>
      </c>
      <c r="F13" s="20">
        <v>164943</v>
      </c>
      <c r="G13" s="20">
        <v>164327</v>
      </c>
      <c r="H13" s="20">
        <v>163749</v>
      </c>
      <c r="I13" s="20">
        <v>162431</v>
      </c>
      <c r="J13" s="20">
        <v>162006</v>
      </c>
      <c r="K13" s="20"/>
    </row>
    <row r="14" spans="1:20" s="3" customFormat="1" x14ac:dyDescent="0.25">
      <c r="A14" s="3" t="s">
        <v>77</v>
      </c>
      <c r="B14" s="3" t="s">
        <v>95</v>
      </c>
      <c r="C14" s="65">
        <v>321830</v>
      </c>
      <c r="D14" s="65">
        <v>320710</v>
      </c>
      <c r="E14" s="65">
        <v>320008</v>
      </c>
      <c r="F14" s="65">
        <v>318034</v>
      </c>
      <c r="G14" s="65">
        <v>317366</v>
      </c>
      <c r="H14" s="65">
        <v>316363</v>
      </c>
      <c r="I14" s="65">
        <v>313882</v>
      </c>
      <c r="J14" s="65">
        <v>313346</v>
      </c>
      <c r="K14" s="65"/>
      <c r="L14"/>
      <c r="M14"/>
      <c r="N14"/>
      <c r="O14"/>
      <c r="P14"/>
      <c r="Q14"/>
      <c r="R14"/>
      <c r="S14"/>
      <c r="T14"/>
    </row>
    <row r="15" spans="1:20" x14ac:dyDescent="0.25">
      <c r="A15" t="s">
        <v>78</v>
      </c>
      <c r="B15" t="s">
        <v>93</v>
      </c>
      <c r="C15" s="20">
        <v>189551</v>
      </c>
      <c r="D15" s="20">
        <v>188464</v>
      </c>
      <c r="E15" s="20">
        <v>187354</v>
      </c>
      <c r="F15" s="20">
        <v>186476</v>
      </c>
      <c r="G15" s="20">
        <v>185552</v>
      </c>
      <c r="H15" s="20">
        <v>184665</v>
      </c>
      <c r="I15" s="20">
        <v>182862</v>
      </c>
      <c r="J15" s="20">
        <v>181554</v>
      </c>
      <c r="K15" s="20"/>
    </row>
    <row r="16" spans="1:20" x14ac:dyDescent="0.25">
      <c r="A16" t="s">
        <v>78</v>
      </c>
      <c r="B16" t="s">
        <v>94</v>
      </c>
      <c r="C16" s="20">
        <v>200645</v>
      </c>
      <c r="D16" s="20">
        <v>199483</v>
      </c>
      <c r="E16" s="20">
        <v>198119</v>
      </c>
      <c r="F16" s="20">
        <v>196571</v>
      </c>
      <c r="G16" s="20">
        <v>195123</v>
      </c>
      <c r="H16" s="20">
        <v>194175</v>
      </c>
      <c r="I16" s="20">
        <v>192353</v>
      </c>
      <c r="J16" s="20">
        <v>190919</v>
      </c>
      <c r="K16" s="20"/>
    </row>
    <row r="17" spans="1:20" s="3" customFormat="1" x14ac:dyDescent="0.25">
      <c r="A17" s="3" t="s">
        <v>78</v>
      </c>
      <c r="B17" s="3" t="s">
        <v>95</v>
      </c>
      <c r="C17" s="65">
        <v>390196</v>
      </c>
      <c r="D17" s="65">
        <v>387947</v>
      </c>
      <c r="E17" s="65">
        <v>385473</v>
      </c>
      <c r="F17" s="65">
        <v>383047</v>
      </c>
      <c r="G17" s="65">
        <v>380675</v>
      </c>
      <c r="H17" s="65">
        <v>378840</v>
      </c>
      <c r="I17" s="65">
        <v>375215</v>
      </c>
      <c r="J17" s="65">
        <v>372473</v>
      </c>
      <c r="K17" s="65"/>
      <c r="L17" s="30" t="s">
        <v>96</v>
      </c>
      <c r="M17"/>
      <c r="N17"/>
      <c r="O17"/>
      <c r="P17"/>
      <c r="Q17"/>
      <c r="R17"/>
      <c r="S17"/>
      <c r="T17"/>
    </row>
    <row r="18" spans="1:20" s="3" customFormat="1" x14ac:dyDescent="0.25">
      <c r="A18" s="66" t="s">
        <v>97</v>
      </c>
      <c r="B18" s="66" t="s">
        <v>93</v>
      </c>
      <c r="C18" s="67">
        <v>644679</v>
      </c>
      <c r="D18" s="67">
        <v>641647</v>
      </c>
      <c r="E18" s="67">
        <v>639457</v>
      </c>
      <c r="F18" s="67">
        <v>636732</v>
      </c>
      <c r="G18" s="67">
        <v>635061</v>
      </c>
      <c r="H18" s="67">
        <v>631743</v>
      </c>
      <c r="I18" s="67">
        <v>625585</v>
      </c>
      <c r="J18" s="65">
        <v>622149</v>
      </c>
      <c r="K18" s="65"/>
      <c r="L18"/>
      <c r="M18"/>
      <c r="N18"/>
      <c r="O18"/>
      <c r="P18"/>
      <c r="Q18"/>
      <c r="R18"/>
      <c r="S18"/>
      <c r="T18"/>
    </row>
    <row r="19" spans="1:20" s="3" customFormat="1" x14ac:dyDescent="0.25">
      <c r="A19" s="66" t="s">
        <v>97</v>
      </c>
      <c r="B19" s="66" t="s">
        <v>94</v>
      </c>
      <c r="C19" s="67">
        <v>681157</v>
      </c>
      <c r="D19" s="67">
        <v>677647</v>
      </c>
      <c r="E19" s="67">
        <v>674473</v>
      </c>
      <c r="F19" s="67">
        <v>669327</v>
      </c>
      <c r="G19" s="67">
        <v>665584</v>
      </c>
      <c r="H19" s="67">
        <v>662198</v>
      </c>
      <c r="I19" s="67">
        <v>655427</v>
      </c>
      <c r="J19" s="65">
        <v>651511</v>
      </c>
      <c r="K19" s="65"/>
      <c r="L19"/>
      <c r="M19"/>
      <c r="N19"/>
      <c r="O19"/>
      <c r="P19"/>
      <c r="Q19"/>
      <c r="R19"/>
      <c r="S19"/>
      <c r="T19"/>
    </row>
    <row r="20" spans="1:20" s="3" customFormat="1" x14ac:dyDescent="0.25">
      <c r="A20" s="3" t="s">
        <v>97</v>
      </c>
      <c r="B20" s="3" t="s">
        <v>95</v>
      </c>
      <c r="C20" s="65">
        <v>1325836</v>
      </c>
      <c r="D20" s="65">
        <v>1319294</v>
      </c>
      <c r="E20" s="65">
        <v>1313930</v>
      </c>
      <c r="F20" s="65">
        <v>1306059</v>
      </c>
      <c r="G20" s="65">
        <v>1300645</v>
      </c>
      <c r="H20" s="65">
        <v>1293941</v>
      </c>
      <c r="I20" s="65">
        <v>1281012</v>
      </c>
      <c r="J20" s="65">
        <v>1273660</v>
      </c>
      <c r="K20" s="65"/>
      <c r="L20"/>
      <c r="M20"/>
      <c r="N20" s="20"/>
      <c r="O20"/>
      <c r="P20"/>
      <c r="Q20"/>
      <c r="R20"/>
      <c r="S20"/>
      <c r="T20"/>
    </row>
    <row r="21" spans="1:20" s="3" customFormat="1" x14ac:dyDescent="0.25">
      <c r="A21" s="66" t="s">
        <v>34</v>
      </c>
      <c r="B21" s="66" t="s">
        <v>93</v>
      </c>
      <c r="C21" s="67">
        <v>29228315</v>
      </c>
      <c r="D21" s="67">
        <v>29193044</v>
      </c>
      <c r="E21" s="67">
        <v>29178654</v>
      </c>
      <c r="F21" s="67">
        <v>29156469</v>
      </c>
      <c r="G21" s="67">
        <v>29131195</v>
      </c>
      <c r="H21" s="20">
        <v>29050096</v>
      </c>
      <c r="I21" s="20">
        <v>28866226</v>
      </c>
      <c r="J21" s="65">
        <v>28747417</v>
      </c>
      <c r="K21" s="65"/>
      <c r="L21"/>
      <c r="M21"/>
      <c r="N21" s="20"/>
      <c r="O21"/>
      <c r="P21"/>
      <c r="Q21"/>
      <c r="R21"/>
      <c r="S21"/>
      <c r="T21"/>
    </row>
    <row r="22" spans="1:20" s="3" customFormat="1" x14ac:dyDescent="0.25">
      <c r="A22" s="66" t="s">
        <v>34</v>
      </c>
      <c r="B22" s="66" t="s">
        <v>94</v>
      </c>
      <c r="C22" s="67">
        <v>31067182</v>
      </c>
      <c r="D22" s="67">
        <v>30970668</v>
      </c>
      <c r="E22" s="67">
        <v>30888080</v>
      </c>
      <c r="F22" s="67">
        <v>30781300</v>
      </c>
      <c r="G22" s="67">
        <v>30685478</v>
      </c>
      <c r="H22" s="67">
        <v>30591392</v>
      </c>
      <c r="I22" s="67">
        <v>30369987</v>
      </c>
      <c r="J22" s="65">
        <v>30235705</v>
      </c>
      <c r="K22" s="65"/>
      <c r="N22" s="20"/>
    </row>
    <row r="23" spans="1:20" s="3" customFormat="1" x14ac:dyDescent="0.25">
      <c r="A23" s="3" t="s">
        <v>34</v>
      </c>
      <c r="B23" s="3" t="s">
        <v>95</v>
      </c>
      <c r="C23" s="65">
        <v>60295497</v>
      </c>
      <c r="D23" s="65">
        <v>60163712</v>
      </c>
      <c r="E23" s="65">
        <v>60066734</v>
      </c>
      <c r="F23" s="65">
        <v>59937769</v>
      </c>
      <c r="G23" s="65">
        <v>59816673</v>
      </c>
      <c r="H23" s="65">
        <v>59641488</v>
      </c>
      <c r="I23" s="65">
        <v>59236213</v>
      </c>
      <c r="J23" s="65">
        <v>58983122</v>
      </c>
      <c r="K23" s="65"/>
      <c r="L23"/>
      <c r="M23"/>
      <c r="N23" s="20"/>
      <c r="O23"/>
      <c r="P23"/>
      <c r="Q23"/>
      <c r="R23"/>
      <c r="S23"/>
      <c r="T23"/>
    </row>
    <row r="24" spans="1:20" s="3" customFormat="1" x14ac:dyDescent="0.25">
      <c r="C24" s="65"/>
      <c r="D24" s="65"/>
      <c r="E24" s="65"/>
      <c r="F24" s="65"/>
      <c r="G24" s="65"/>
      <c r="H24" s="65"/>
      <c r="I24" s="65"/>
      <c r="J24" s="65"/>
      <c r="K24" s="65"/>
      <c r="L24"/>
      <c r="M24"/>
      <c r="N24" s="20"/>
      <c r="O24"/>
      <c r="P24"/>
      <c r="Q24"/>
      <c r="R24"/>
      <c r="S24"/>
      <c r="T24"/>
    </row>
    <row r="25" spans="1:20" s="3" customFormat="1" x14ac:dyDescent="0.25">
      <c r="A25" t="s">
        <v>98</v>
      </c>
      <c r="C25" s="65"/>
      <c r="D25" s="65"/>
      <c r="E25" s="65"/>
      <c r="F25" s="65"/>
      <c r="G25" s="65"/>
      <c r="H25" s="65"/>
      <c r="I25" s="65"/>
      <c r="J25" s="65"/>
      <c r="K25" s="65"/>
      <c r="N25" s="20"/>
    </row>
    <row r="26" spans="1:20" s="3" customFormat="1" x14ac:dyDescent="0.25">
      <c r="C26" s="65"/>
      <c r="D26" s="65"/>
      <c r="E26" s="65"/>
      <c r="F26" s="65"/>
      <c r="G26" s="65"/>
      <c r="H26" s="65"/>
      <c r="I26" s="65"/>
      <c r="J26" s="65"/>
      <c r="K26" s="65"/>
      <c r="L26"/>
      <c r="M26"/>
      <c r="N26" s="20"/>
      <c r="O26"/>
      <c r="P26"/>
      <c r="Q26"/>
      <c r="R26"/>
      <c r="S26"/>
      <c r="T26"/>
    </row>
    <row r="27" spans="1:20" x14ac:dyDescent="0.25">
      <c r="N27" s="20"/>
    </row>
    <row r="28" spans="1:20" x14ac:dyDescent="0.25">
      <c r="L28" s="3"/>
      <c r="M28" s="3"/>
      <c r="N28" s="20"/>
      <c r="O28" s="3"/>
      <c r="P28" s="3"/>
      <c r="Q28" s="3"/>
      <c r="R28" s="3"/>
      <c r="S28" s="3"/>
      <c r="T28" s="3"/>
    </row>
    <row r="29" spans="1:20" x14ac:dyDescent="0.25">
      <c r="N29" s="20"/>
    </row>
    <row r="30" spans="1:20" x14ac:dyDescent="0.25">
      <c r="N30" s="20"/>
    </row>
    <row r="31" spans="1:20" x14ac:dyDescent="0.25">
      <c r="L31" s="45" t="s">
        <v>99</v>
      </c>
      <c r="M31" s="3"/>
      <c r="N31" s="20"/>
      <c r="O31" s="3"/>
      <c r="P31" s="3"/>
      <c r="Q31" s="3"/>
      <c r="R31" s="3"/>
      <c r="S31" s="3"/>
      <c r="T31" s="3"/>
    </row>
    <row r="32" spans="1:20" x14ac:dyDescent="0.25">
      <c r="A32" s="30"/>
      <c r="L32" s="3"/>
      <c r="M32" s="3"/>
      <c r="N32" s="20"/>
      <c r="O32" s="3"/>
      <c r="P32" s="3"/>
      <c r="Q32" s="3"/>
      <c r="R32" s="3"/>
      <c r="S32" s="3"/>
      <c r="T32" s="3"/>
    </row>
    <row r="33" spans="12:20" x14ac:dyDescent="0.25">
      <c r="L33" s="3"/>
      <c r="M33" s="3"/>
      <c r="N33" s="20"/>
      <c r="O33" s="3"/>
      <c r="P33" s="3"/>
      <c r="Q33" s="3"/>
      <c r="R33" s="3"/>
      <c r="S33" s="3"/>
      <c r="T33" s="3"/>
    </row>
    <row r="34" spans="12:20" x14ac:dyDescent="0.25">
      <c r="L34" s="3"/>
      <c r="M34" s="3"/>
      <c r="N34" s="20"/>
      <c r="O34" s="3"/>
      <c r="P34" s="3"/>
      <c r="Q34" s="3"/>
      <c r="R34" s="3"/>
      <c r="S34" s="3"/>
      <c r="T34" s="3"/>
    </row>
    <row r="35" spans="12:20" x14ac:dyDescent="0.25">
      <c r="L35" s="3"/>
      <c r="M35" s="3"/>
      <c r="N35" s="20"/>
      <c r="O35" s="3"/>
      <c r="P35" s="3"/>
      <c r="Q35" s="3"/>
      <c r="R35" s="3"/>
      <c r="S35" s="3"/>
      <c r="T35" s="3"/>
    </row>
    <row r="36" spans="12:20" x14ac:dyDescent="0.25">
      <c r="L36" s="3"/>
      <c r="M36" s="3"/>
      <c r="N36" s="20"/>
      <c r="O36" s="3"/>
      <c r="P36" s="3"/>
      <c r="Q36" s="3"/>
      <c r="R36" s="3"/>
      <c r="S36" s="3"/>
      <c r="T36" s="3"/>
    </row>
    <row r="37" spans="12:20" x14ac:dyDescent="0.25">
      <c r="L37" s="3"/>
      <c r="M37" s="3"/>
      <c r="N37" s="20"/>
      <c r="O37" s="3"/>
      <c r="P37" s="3"/>
      <c r="Q37" s="3"/>
      <c r="R37" s="3"/>
      <c r="S37" s="3"/>
      <c r="T37" s="3"/>
    </row>
    <row r="38" spans="12:20" x14ac:dyDescent="0.25">
      <c r="L38" s="3"/>
      <c r="M38" s="3"/>
      <c r="N38" s="3"/>
      <c r="O38" s="3"/>
      <c r="P38" s="3"/>
      <c r="Q38" s="3"/>
      <c r="R38" s="3"/>
      <c r="S38" s="3"/>
      <c r="T38" s="3"/>
    </row>
    <row r="39" spans="12:20" x14ac:dyDescent="0.25">
      <c r="L39" s="3"/>
      <c r="M39" s="3"/>
      <c r="N39" s="3"/>
      <c r="O39" s="3"/>
      <c r="P39" s="3"/>
      <c r="Q39" s="3"/>
      <c r="R39" s="3"/>
      <c r="S39" s="3"/>
      <c r="T39" s="3"/>
    </row>
    <row r="40" spans="12:20" x14ac:dyDescent="0.25">
      <c r="L40" s="3"/>
      <c r="M40" s="3"/>
      <c r="N40" s="3"/>
      <c r="O40" s="3"/>
      <c r="P40" s="3"/>
      <c r="Q40" s="3"/>
      <c r="R40" s="3"/>
      <c r="S40" s="3"/>
      <c r="T40" s="3"/>
    </row>
    <row r="45" spans="12:20" x14ac:dyDescent="0.25">
      <c r="L45" s="30" t="s">
        <v>100</v>
      </c>
    </row>
    <row r="59" spans="12:12" x14ac:dyDescent="0.25">
      <c r="L59" s="30" t="s">
        <v>101</v>
      </c>
    </row>
    <row r="73" spans="12:12" x14ac:dyDescent="0.25">
      <c r="L73" s="30" t="s">
        <v>102</v>
      </c>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C142"/>
  <sheetViews>
    <sheetView zoomScale="85" zoomScaleNormal="85" workbookViewId="0">
      <pane xSplit="1" ySplit="5" topLeftCell="B6" activePane="bottomRight" state="frozen"/>
      <selection activeCell="S134" sqref="S134"/>
      <selection pane="topRight" activeCell="S134" sqref="S134"/>
      <selection pane="bottomLeft" activeCell="S134" sqref="S134"/>
      <selection pane="bottomRight"/>
    </sheetView>
  </sheetViews>
  <sheetFormatPr defaultColWidth="62.85546875" defaultRowHeight="15" x14ac:dyDescent="0.25"/>
  <cols>
    <col min="1" max="1" width="21.5703125" style="27" customWidth="1"/>
    <col min="2" max="2" width="12" customWidth="1"/>
    <col min="3" max="3" width="5.42578125" customWidth="1"/>
    <col min="4" max="10" width="7.140625" bestFit="1" customWidth="1"/>
    <col min="11" max="13" width="7" bestFit="1" customWidth="1"/>
    <col min="14" max="14" width="6" bestFit="1" customWidth="1"/>
    <col min="15" max="15" width="6.7109375" bestFit="1" customWidth="1"/>
    <col min="16" max="18" width="6.7109375" customWidth="1"/>
    <col min="19" max="19" width="6.85546875" bestFit="1" customWidth="1"/>
    <col min="20" max="20" width="6" customWidth="1"/>
    <col min="21" max="21" width="5" customWidth="1"/>
    <col min="22" max="22" width="62.85546875" style="22"/>
    <col min="23" max="23" width="16" bestFit="1" customWidth="1"/>
    <col min="24" max="24" width="63.140625" style="22" bestFit="1" customWidth="1"/>
    <col min="26" max="26" width="62.85546875" customWidth="1"/>
    <col min="28" max="28" width="62.85546875" customWidth="1"/>
  </cols>
  <sheetData>
    <row r="1" spans="1:25" x14ac:dyDescent="0.25">
      <c r="A1" s="23" t="s">
        <v>16</v>
      </c>
    </row>
    <row r="3" spans="1:25" ht="18.75" x14ac:dyDescent="0.3">
      <c r="A3" s="266" t="s">
        <v>17</v>
      </c>
      <c r="B3" s="266"/>
      <c r="C3" s="25"/>
      <c r="I3" s="26"/>
    </row>
    <row r="4" spans="1:25" ht="18.75" x14ac:dyDescent="0.3">
      <c r="A4" s="266"/>
      <c r="B4" s="266"/>
      <c r="C4" s="25"/>
    </row>
    <row r="5" spans="1:25" x14ac:dyDescent="0.25">
      <c r="A5" s="27" t="s">
        <v>18</v>
      </c>
      <c r="B5" t="s">
        <v>19</v>
      </c>
      <c r="C5" s="28" t="s">
        <v>20</v>
      </c>
      <c r="D5" s="28" t="s">
        <v>21</v>
      </c>
      <c r="E5" s="28" t="s">
        <v>22</v>
      </c>
      <c r="F5" s="28" t="s">
        <v>23</v>
      </c>
      <c r="G5" s="28" t="s">
        <v>24</v>
      </c>
      <c r="H5" s="28" t="s">
        <v>25</v>
      </c>
      <c r="I5" s="28" t="s">
        <v>26</v>
      </c>
      <c r="J5" s="28" t="s">
        <v>27</v>
      </c>
      <c r="K5" s="28" t="s">
        <v>28</v>
      </c>
      <c r="L5" s="28" t="s">
        <v>29</v>
      </c>
      <c r="M5" s="28">
        <v>2015</v>
      </c>
      <c r="N5" s="28">
        <v>2016</v>
      </c>
      <c r="O5" s="28">
        <v>2017</v>
      </c>
      <c r="P5" s="28">
        <v>2018</v>
      </c>
      <c r="Q5" s="28">
        <v>2019</v>
      </c>
      <c r="R5" s="28" t="s">
        <v>30</v>
      </c>
      <c r="S5" s="28" t="s">
        <v>31</v>
      </c>
      <c r="T5" s="28" t="s">
        <v>32</v>
      </c>
    </row>
    <row r="6" spans="1:25" ht="30" x14ac:dyDescent="0.25">
      <c r="A6" s="29" t="s">
        <v>33</v>
      </c>
      <c r="B6" t="s">
        <v>34</v>
      </c>
      <c r="C6">
        <v>9.6</v>
      </c>
      <c r="D6">
        <v>9.6</v>
      </c>
      <c r="E6">
        <v>9.6999999999999993</v>
      </c>
      <c r="F6">
        <v>9.8000000000000007</v>
      </c>
      <c r="G6">
        <v>9.6</v>
      </c>
      <c r="H6">
        <v>9.5</v>
      </c>
      <c r="I6">
        <v>9.1999999999999993</v>
      </c>
      <c r="J6">
        <v>9</v>
      </c>
      <c r="K6">
        <v>8.5</v>
      </c>
      <c r="L6">
        <v>8.3000000000000007</v>
      </c>
      <c r="M6">
        <v>8</v>
      </c>
      <c r="N6">
        <v>7.8</v>
      </c>
      <c r="O6">
        <v>7.6</v>
      </c>
      <c r="P6">
        <v>7.3</v>
      </c>
      <c r="Q6" s="21">
        <v>7</v>
      </c>
      <c r="R6">
        <v>6.8</v>
      </c>
      <c r="S6">
        <v>6.8</v>
      </c>
      <c r="T6" t="s">
        <v>35</v>
      </c>
      <c r="V6" s="30" t="s">
        <v>36</v>
      </c>
      <c r="W6" s="2" t="s">
        <v>37</v>
      </c>
      <c r="X6" s="31"/>
      <c r="Y6" s="32"/>
    </row>
    <row r="7" spans="1:25" x14ac:dyDescent="0.25">
      <c r="B7" t="s">
        <v>38</v>
      </c>
      <c r="C7">
        <v>8.6999999999999993</v>
      </c>
      <c r="D7">
        <v>8.6</v>
      </c>
      <c r="E7">
        <v>8.8000000000000007</v>
      </c>
      <c r="F7">
        <v>9</v>
      </c>
      <c r="G7">
        <v>8.6999999999999993</v>
      </c>
      <c r="H7">
        <v>9</v>
      </c>
      <c r="I7">
        <v>8.6999999999999993</v>
      </c>
      <c r="J7">
        <v>8.5</v>
      </c>
      <c r="K7">
        <v>8.1999999999999993</v>
      </c>
      <c r="L7">
        <v>7.9</v>
      </c>
      <c r="M7">
        <v>7.7</v>
      </c>
      <c r="N7">
        <v>7.6</v>
      </c>
      <c r="O7">
        <v>7.2</v>
      </c>
      <c r="P7">
        <v>6.8</v>
      </c>
      <c r="Q7">
        <v>6.6</v>
      </c>
      <c r="R7">
        <v>6.4</v>
      </c>
      <c r="S7">
        <v>6.5</v>
      </c>
      <c r="T7" t="s">
        <v>35</v>
      </c>
    </row>
    <row r="8" spans="1:25" x14ac:dyDescent="0.25">
      <c r="B8" t="s">
        <v>39</v>
      </c>
      <c r="C8">
        <v>8</v>
      </c>
      <c r="D8">
        <v>7.8</v>
      </c>
      <c r="E8">
        <v>8.3000000000000007</v>
      </c>
      <c r="F8">
        <v>8.3000000000000007</v>
      </c>
      <c r="G8">
        <v>8.1999999999999993</v>
      </c>
      <c r="H8">
        <v>8.6999999999999993</v>
      </c>
      <c r="I8">
        <v>8.6</v>
      </c>
      <c r="J8">
        <v>8.6999999999999993</v>
      </c>
      <c r="K8">
        <v>8</v>
      </c>
      <c r="L8">
        <v>7.7</v>
      </c>
      <c r="M8">
        <v>7.8</v>
      </c>
      <c r="N8">
        <v>7.5</v>
      </c>
      <c r="O8">
        <v>7.1</v>
      </c>
      <c r="P8">
        <v>6.9</v>
      </c>
      <c r="Q8">
        <v>6.3</v>
      </c>
      <c r="R8">
        <v>6.4</v>
      </c>
      <c r="S8">
        <v>6</v>
      </c>
      <c r="T8" t="s">
        <v>35</v>
      </c>
    </row>
    <row r="9" spans="1:25" x14ac:dyDescent="0.25">
      <c r="B9" t="s">
        <v>40</v>
      </c>
      <c r="C9">
        <v>9.4</v>
      </c>
      <c r="D9">
        <v>8.8000000000000007</v>
      </c>
      <c r="E9">
        <v>9.1</v>
      </c>
      <c r="F9">
        <v>9.3000000000000007</v>
      </c>
      <c r="G9">
        <v>9</v>
      </c>
      <c r="H9">
        <v>8.9</v>
      </c>
      <c r="I9">
        <v>8.6</v>
      </c>
      <c r="J9">
        <v>8.4</v>
      </c>
      <c r="K9">
        <v>8.4</v>
      </c>
      <c r="L9">
        <v>8</v>
      </c>
      <c r="M9">
        <v>7.7</v>
      </c>
      <c r="N9">
        <v>7.8</v>
      </c>
      <c r="O9">
        <v>7.5</v>
      </c>
      <c r="P9">
        <v>6.8</v>
      </c>
      <c r="Q9">
        <v>6.7</v>
      </c>
      <c r="R9">
        <v>6.4</v>
      </c>
      <c r="S9">
        <v>6.6</v>
      </c>
      <c r="T9" t="s">
        <v>35</v>
      </c>
    </row>
    <row r="10" spans="1:25" x14ac:dyDescent="0.25">
      <c r="B10" t="s">
        <v>41</v>
      </c>
      <c r="C10">
        <v>9.1999999999999993</v>
      </c>
      <c r="D10">
        <v>9.5</v>
      </c>
      <c r="E10">
        <v>9.5</v>
      </c>
      <c r="F10">
        <v>9.6999999999999993</v>
      </c>
      <c r="G10">
        <v>9.1</v>
      </c>
      <c r="H10">
        <v>9.5</v>
      </c>
      <c r="I10">
        <v>9.3000000000000007</v>
      </c>
      <c r="J10">
        <v>8.8000000000000007</v>
      </c>
      <c r="K10">
        <v>8.6</v>
      </c>
      <c r="L10">
        <v>8.3000000000000007</v>
      </c>
      <c r="M10">
        <v>7.9</v>
      </c>
      <c r="N10">
        <v>7.9</v>
      </c>
      <c r="O10">
        <v>7.3</v>
      </c>
      <c r="P10">
        <v>6.9</v>
      </c>
      <c r="Q10">
        <v>6.8</v>
      </c>
      <c r="R10">
        <v>6.8</v>
      </c>
      <c r="S10">
        <v>7</v>
      </c>
      <c r="T10" t="s">
        <v>35</v>
      </c>
    </row>
    <row r="11" spans="1:25" x14ac:dyDescent="0.25">
      <c r="B11" t="s">
        <v>42</v>
      </c>
      <c r="C11">
        <v>8.4</v>
      </c>
      <c r="D11">
        <v>8.4</v>
      </c>
      <c r="E11">
        <v>8.6</v>
      </c>
      <c r="F11">
        <v>8.8000000000000007</v>
      </c>
      <c r="G11">
        <v>8.6</v>
      </c>
      <c r="H11">
        <v>8.8000000000000007</v>
      </c>
      <c r="I11">
        <v>8.3000000000000007</v>
      </c>
      <c r="J11">
        <v>8.3000000000000007</v>
      </c>
      <c r="K11">
        <v>7.7</v>
      </c>
      <c r="L11">
        <v>7.7</v>
      </c>
      <c r="M11">
        <v>7.4</v>
      </c>
      <c r="N11">
        <v>7.3</v>
      </c>
      <c r="O11">
        <v>7</v>
      </c>
      <c r="P11">
        <v>6.6</v>
      </c>
      <c r="Q11">
        <v>6.4</v>
      </c>
      <c r="R11">
        <v>6.1</v>
      </c>
      <c r="S11">
        <v>6.4</v>
      </c>
      <c r="T11" t="s">
        <v>35</v>
      </c>
    </row>
    <row r="12" spans="1:25" ht="30" x14ac:dyDescent="0.25">
      <c r="A12" s="29" t="s">
        <v>43</v>
      </c>
      <c r="B12" t="s">
        <v>34</v>
      </c>
      <c r="C12">
        <v>9.8000000000000007</v>
      </c>
      <c r="D12">
        <v>9.6</v>
      </c>
      <c r="E12">
        <v>9.8000000000000007</v>
      </c>
      <c r="F12">
        <v>9.9</v>
      </c>
      <c r="G12">
        <v>10</v>
      </c>
      <c r="H12">
        <v>9.9</v>
      </c>
      <c r="I12">
        <v>10</v>
      </c>
      <c r="J12">
        <v>10.3</v>
      </c>
      <c r="K12">
        <v>10</v>
      </c>
      <c r="L12">
        <v>9.8000000000000007</v>
      </c>
      <c r="M12">
        <v>10.7</v>
      </c>
      <c r="N12">
        <v>10.1</v>
      </c>
      <c r="O12">
        <v>10.7</v>
      </c>
      <c r="P12">
        <v>10.5</v>
      </c>
      <c r="Q12">
        <v>10.6</v>
      </c>
      <c r="R12">
        <v>12.5</v>
      </c>
      <c r="S12">
        <v>12</v>
      </c>
      <c r="T12" t="s">
        <v>35</v>
      </c>
    </row>
    <row r="13" spans="1:25" x14ac:dyDescent="0.25">
      <c r="B13" t="s">
        <v>38</v>
      </c>
      <c r="C13">
        <v>10.5</v>
      </c>
      <c r="D13">
        <v>10.3</v>
      </c>
      <c r="E13">
        <v>10.6</v>
      </c>
      <c r="F13">
        <v>10.5</v>
      </c>
      <c r="G13">
        <v>11.2</v>
      </c>
      <c r="H13">
        <v>10.9</v>
      </c>
      <c r="I13">
        <v>10.9</v>
      </c>
      <c r="J13">
        <v>11.1</v>
      </c>
      <c r="K13">
        <v>10.9</v>
      </c>
      <c r="L13">
        <v>10.8</v>
      </c>
      <c r="M13">
        <v>11.6</v>
      </c>
      <c r="N13">
        <v>11</v>
      </c>
      <c r="O13">
        <v>11.7</v>
      </c>
      <c r="P13">
        <v>11.2</v>
      </c>
      <c r="Q13">
        <v>11.3</v>
      </c>
      <c r="R13">
        <v>12.4</v>
      </c>
      <c r="S13">
        <v>13</v>
      </c>
      <c r="T13" t="s">
        <v>35</v>
      </c>
    </row>
    <row r="14" spans="1:25" x14ac:dyDescent="0.25">
      <c r="B14" t="s">
        <v>39</v>
      </c>
      <c r="C14">
        <v>11.5</v>
      </c>
      <c r="D14">
        <v>10.9</v>
      </c>
      <c r="E14">
        <v>11.4</v>
      </c>
      <c r="F14">
        <v>11.5</v>
      </c>
      <c r="G14">
        <v>12.9</v>
      </c>
      <c r="H14">
        <v>11.9</v>
      </c>
      <c r="I14">
        <v>11.7</v>
      </c>
      <c r="J14">
        <v>11.9</v>
      </c>
      <c r="K14">
        <v>11.7</v>
      </c>
      <c r="L14">
        <v>11.5</v>
      </c>
      <c r="M14">
        <v>11.9</v>
      </c>
      <c r="N14">
        <v>11.8</v>
      </c>
      <c r="O14">
        <v>11.9</v>
      </c>
      <c r="P14">
        <v>11.6</v>
      </c>
      <c r="Q14">
        <v>12</v>
      </c>
      <c r="R14">
        <v>12.8</v>
      </c>
      <c r="S14">
        <v>13.2</v>
      </c>
      <c r="T14" t="s">
        <v>35</v>
      </c>
    </row>
    <row r="15" spans="1:25" x14ac:dyDescent="0.25">
      <c r="B15" t="s">
        <v>40</v>
      </c>
      <c r="C15">
        <v>10.1</v>
      </c>
      <c r="D15">
        <v>9.1999999999999993</v>
      </c>
      <c r="E15">
        <v>9.9</v>
      </c>
      <c r="F15">
        <v>10</v>
      </c>
      <c r="G15">
        <v>10.199999999999999</v>
      </c>
      <c r="H15">
        <v>10.3</v>
      </c>
      <c r="I15">
        <v>10.3</v>
      </c>
      <c r="J15">
        <v>10.3</v>
      </c>
      <c r="K15">
        <v>10.5</v>
      </c>
      <c r="L15">
        <v>10.199999999999999</v>
      </c>
      <c r="M15">
        <v>11.3</v>
      </c>
      <c r="N15">
        <v>10.4</v>
      </c>
      <c r="O15">
        <v>11.4</v>
      </c>
      <c r="P15">
        <v>10.3</v>
      </c>
      <c r="Q15">
        <v>10.9</v>
      </c>
      <c r="R15">
        <v>12.3</v>
      </c>
      <c r="S15">
        <v>12.4</v>
      </c>
      <c r="T15" t="s">
        <v>35</v>
      </c>
    </row>
    <row r="16" spans="1:25" x14ac:dyDescent="0.25">
      <c r="B16" t="s">
        <v>41</v>
      </c>
      <c r="C16">
        <v>10.1</v>
      </c>
      <c r="D16">
        <v>10.1</v>
      </c>
      <c r="E16">
        <v>9.9</v>
      </c>
      <c r="F16">
        <v>9.6</v>
      </c>
      <c r="G16">
        <v>10.5</v>
      </c>
      <c r="H16">
        <v>10.3</v>
      </c>
      <c r="I16">
        <v>10.6</v>
      </c>
      <c r="J16">
        <v>10.8</v>
      </c>
      <c r="K16">
        <v>10</v>
      </c>
      <c r="L16">
        <v>10.4</v>
      </c>
      <c r="M16">
        <v>11</v>
      </c>
      <c r="N16">
        <v>10.199999999999999</v>
      </c>
      <c r="O16">
        <v>11.1</v>
      </c>
      <c r="P16">
        <v>10.9</v>
      </c>
      <c r="Q16">
        <v>10.6</v>
      </c>
      <c r="R16">
        <v>12.2</v>
      </c>
      <c r="S16">
        <v>12.8</v>
      </c>
      <c r="T16" t="s">
        <v>35</v>
      </c>
    </row>
    <row r="17" spans="1:25" x14ac:dyDescent="0.25">
      <c r="B17" t="s">
        <v>42</v>
      </c>
      <c r="C17">
        <v>10.5</v>
      </c>
      <c r="D17">
        <v>10.8</v>
      </c>
      <c r="E17">
        <v>11.1</v>
      </c>
      <c r="F17">
        <v>10.9</v>
      </c>
      <c r="G17">
        <v>11.1</v>
      </c>
      <c r="H17">
        <v>11</v>
      </c>
      <c r="I17">
        <v>11</v>
      </c>
      <c r="J17">
        <v>11.3</v>
      </c>
      <c r="K17">
        <v>11.3</v>
      </c>
      <c r="L17">
        <v>11</v>
      </c>
      <c r="M17">
        <v>12</v>
      </c>
      <c r="N17">
        <v>11.5</v>
      </c>
      <c r="O17">
        <v>12.3</v>
      </c>
      <c r="P17">
        <v>11.8</v>
      </c>
      <c r="Q17">
        <v>11.5</v>
      </c>
      <c r="R17">
        <v>12.5</v>
      </c>
      <c r="S17">
        <v>13.6</v>
      </c>
      <c r="T17" t="s">
        <v>35</v>
      </c>
    </row>
    <row r="18" spans="1:25" ht="30" x14ac:dyDescent="0.25">
      <c r="A18" s="29" t="s">
        <v>44</v>
      </c>
      <c r="B18" t="s">
        <v>34</v>
      </c>
      <c r="C18">
        <v>-0.2</v>
      </c>
      <c r="D18">
        <v>0</v>
      </c>
      <c r="E18">
        <v>-0.1</v>
      </c>
      <c r="F18">
        <v>-0.1</v>
      </c>
      <c r="G18">
        <v>-0.4</v>
      </c>
      <c r="H18">
        <v>-0.4</v>
      </c>
      <c r="I18">
        <v>-0.8</v>
      </c>
      <c r="J18">
        <v>-1.3</v>
      </c>
      <c r="K18">
        <v>-1.4</v>
      </c>
      <c r="L18">
        <v>-1.6</v>
      </c>
      <c r="M18">
        <v>-2.7</v>
      </c>
      <c r="N18">
        <v>-2.2999999999999998</v>
      </c>
      <c r="O18">
        <v>-3.2</v>
      </c>
      <c r="P18">
        <v>-3.2</v>
      </c>
      <c r="Q18">
        <v>-3.6</v>
      </c>
      <c r="R18">
        <v>-5.6</v>
      </c>
      <c r="S18">
        <v>-5.2</v>
      </c>
      <c r="T18" t="s">
        <v>35</v>
      </c>
    </row>
    <row r="19" spans="1:25" x14ac:dyDescent="0.25">
      <c r="B19" t="s">
        <v>38</v>
      </c>
      <c r="C19">
        <v>-1.8</v>
      </c>
      <c r="D19">
        <v>-1.7</v>
      </c>
      <c r="E19">
        <v>-1.8</v>
      </c>
      <c r="F19">
        <v>-1.5</v>
      </c>
      <c r="G19">
        <v>-2.4</v>
      </c>
      <c r="H19">
        <v>-1.9</v>
      </c>
      <c r="I19">
        <v>-2.2000000000000002</v>
      </c>
      <c r="J19">
        <v>-2.5</v>
      </c>
      <c r="K19">
        <v>-2.7</v>
      </c>
      <c r="L19">
        <v>-2.9</v>
      </c>
      <c r="M19">
        <v>-3.9</v>
      </c>
      <c r="N19">
        <v>-3.4</v>
      </c>
      <c r="O19">
        <v>-4.5</v>
      </c>
      <c r="P19">
        <v>-4.4000000000000004</v>
      </c>
      <c r="Q19">
        <v>-4.7</v>
      </c>
      <c r="R19">
        <v>-6.1</v>
      </c>
      <c r="S19">
        <v>-6.6</v>
      </c>
      <c r="T19" t="s">
        <v>35</v>
      </c>
    </row>
    <row r="20" spans="1:25" x14ac:dyDescent="0.25">
      <c r="B20" t="s">
        <v>39</v>
      </c>
      <c r="C20">
        <v>-3.4</v>
      </c>
      <c r="D20">
        <v>-3.1</v>
      </c>
      <c r="E20">
        <v>-3.1</v>
      </c>
      <c r="F20">
        <v>-3.2</v>
      </c>
      <c r="G20">
        <v>-4.7</v>
      </c>
      <c r="H20">
        <v>-3.2</v>
      </c>
      <c r="I20">
        <v>-3.1</v>
      </c>
      <c r="J20">
        <v>-3.2</v>
      </c>
      <c r="K20">
        <v>-3.6</v>
      </c>
      <c r="L20">
        <v>-3.8</v>
      </c>
      <c r="M20">
        <v>-4.0999999999999996</v>
      </c>
      <c r="N20">
        <v>-4.3</v>
      </c>
      <c r="O20">
        <v>-4.8</v>
      </c>
      <c r="P20">
        <v>-4.7</v>
      </c>
      <c r="Q20">
        <v>-5.7</v>
      </c>
      <c r="R20">
        <v>-6.4</v>
      </c>
      <c r="S20">
        <v>-7.2</v>
      </c>
      <c r="T20" t="s">
        <v>35</v>
      </c>
      <c r="V20" s="30" t="s">
        <v>45</v>
      </c>
      <c r="W20" s="2" t="s">
        <v>37</v>
      </c>
      <c r="X20" s="33"/>
      <c r="Y20" s="34"/>
    </row>
    <row r="21" spans="1:25" x14ac:dyDescent="0.25">
      <c r="B21" t="s">
        <v>40</v>
      </c>
      <c r="C21">
        <v>-0.6</v>
      </c>
      <c r="D21">
        <v>-0.4</v>
      </c>
      <c r="E21">
        <v>-0.8</v>
      </c>
      <c r="F21">
        <v>-0.7</v>
      </c>
      <c r="G21">
        <v>-1.3</v>
      </c>
      <c r="H21">
        <v>-1.4</v>
      </c>
      <c r="I21">
        <v>-1.6</v>
      </c>
      <c r="J21">
        <v>-1.9</v>
      </c>
      <c r="K21">
        <v>-2.1</v>
      </c>
      <c r="L21">
        <v>-2.2000000000000002</v>
      </c>
      <c r="M21">
        <v>-3.5</v>
      </c>
      <c r="N21">
        <v>-2.6</v>
      </c>
      <c r="O21">
        <v>-3.9</v>
      </c>
      <c r="P21">
        <v>-3.5</v>
      </c>
      <c r="Q21">
        <v>-4.3</v>
      </c>
      <c r="R21">
        <v>-5.8</v>
      </c>
      <c r="S21">
        <v>-5.9</v>
      </c>
      <c r="T21" t="s">
        <v>35</v>
      </c>
    </row>
    <row r="22" spans="1:25" x14ac:dyDescent="0.25">
      <c r="B22" t="s">
        <v>41</v>
      </c>
      <c r="C22">
        <v>-0.9</v>
      </c>
      <c r="D22">
        <v>-0.6</v>
      </c>
      <c r="E22">
        <v>-0.4</v>
      </c>
      <c r="F22">
        <v>0.1</v>
      </c>
      <c r="G22">
        <v>-1.4</v>
      </c>
      <c r="H22">
        <v>-0.8</v>
      </c>
      <c r="I22">
        <v>-1.3</v>
      </c>
      <c r="J22">
        <v>-2</v>
      </c>
      <c r="K22">
        <v>-1.4</v>
      </c>
      <c r="L22">
        <v>-2.1</v>
      </c>
      <c r="M22">
        <v>-3.1</v>
      </c>
      <c r="N22">
        <v>-2.2000000000000002</v>
      </c>
      <c r="O22">
        <v>-3.8</v>
      </c>
      <c r="P22">
        <v>-4</v>
      </c>
      <c r="Q22">
        <v>-3.7</v>
      </c>
      <c r="R22">
        <v>-5.5</v>
      </c>
      <c r="S22">
        <v>-5.8</v>
      </c>
      <c r="T22" t="s">
        <v>35</v>
      </c>
    </row>
    <row r="23" spans="1:25" x14ac:dyDescent="0.25">
      <c r="B23" t="s">
        <v>42</v>
      </c>
      <c r="C23">
        <v>-2.1</v>
      </c>
      <c r="D23">
        <v>-2.4</v>
      </c>
      <c r="E23">
        <v>-2.5</v>
      </c>
      <c r="F23">
        <v>-2.2000000000000002</v>
      </c>
      <c r="G23">
        <v>-2.5</v>
      </c>
      <c r="H23">
        <v>-2.2000000000000002</v>
      </c>
      <c r="I23">
        <v>-2.7</v>
      </c>
      <c r="J23">
        <v>-3</v>
      </c>
      <c r="K23">
        <v>-3.7</v>
      </c>
      <c r="L23">
        <v>-3.4</v>
      </c>
      <c r="M23">
        <v>-4.5999999999999996</v>
      </c>
      <c r="N23">
        <v>-4.2</v>
      </c>
      <c r="O23">
        <v>-5.4</v>
      </c>
      <c r="P23">
        <v>-5.2</v>
      </c>
      <c r="Q23">
        <v>-5.0999999999999996</v>
      </c>
      <c r="R23">
        <v>-6.5</v>
      </c>
      <c r="S23">
        <v>-7.2</v>
      </c>
      <c r="T23" t="s">
        <v>35</v>
      </c>
    </row>
    <row r="24" spans="1:25" ht="30" x14ac:dyDescent="0.25">
      <c r="A24" s="27" t="s">
        <v>46</v>
      </c>
      <c r="B24" t="s">
        <v>34</v>
      </c>
      <c r="C24">
        <v>4.3</v>
      </c>
      <c r="D24">
        <v>4.2</v>
      </c>
      <c r="E24">
        <v>4.3</v>
      </c>
      <c r="F24">
        <v>4.2</v>
      </c>
      <c r="G24">
        <v>3.9</v>
      </c>
      <c r="H24">
        <v>3.7</v>
      </c>
      <c r="I24">
        <v>3.4</v>
      </c>
      <c r="J24">
        <v>3.5</v>
      </c>
      <c r="K24">
        <v>3.2</v>
      </c>
      <c r="L24">
        <v>3.1</v>
      </c>
      <c r="M24">
        <v>3.2</v>
      </c>
      <c r="N24">
        <v>3.4</v>
      </c>
      <c r="O24">
        <v>3.2</v>
      </c>
      <c r="P24">
        <v>3.2</v>
      </c>
      <c r="Q24">
        <v>3.1</v>
      </c>
      <c r="R24">
        <v>1.6</v>
      </c>
      <c r="S24">
        <v>3</v>
      </c>
      <c r="T24" t="s">
        <v>35</v>
      </c>
    </row>
    <row r="25" spans="1:25" x14ac:dyDescent="0.25">
      <c r="B25" t="s">
        <v>38</v>
      </c>
      <c r="C25">
        <v>4.2</v>
      </c>
      <c r="D25">
        <v>4.0999999999999996</v>
      </c>
      <c r="E25">
        <v>4</v>
      </c>
      <c r="F25">
        <v>3.8</v>
      </c>
      <c r="G25">
        <v>3.6</v>
      </c>
      <c r="H25">
        <v>3.4</v>
      </c>
      <c r="I25">
        <v>2.9</v>
      </c>
      <c r="J25">
        <v>3.1</v>
      </c>
      <c r="K25">
        <v>3.1</v>
      </c>
      <c r="L25">
        <v>2.9</v>
      </c>
      <c r="M25">
        <v>2.9</v>
      </c>
      <c r="N25">
        <v>3.1</v>
      </c>
      <c r="O25">
        <v>2.9</v>
      </c>
      <c r="P25">
        <v>3</v>
      </c>
      <c r="Q25">
        <v>2.9</v>
      </c>
      <c r="R25">
        <v>1.4</v>
      </c>
      <c r="S25">
        <v>2.8</v>
      </c>
      <c r="T25" t="s">
        <v>35</v>
      </c>
    </row>
    <row r="26" spans="1:25" x14ac:dyDescent="0.25">
      <c r="B26" t="s">
        <v>39</v>
      </c>
      <c r="C26">
        <v>3.9</v>
      </c>
      <c r="D26">
        <v>3.8</v>
      </c>
      <c r="E26">
        <v>3.9</v>
      </c>
      <c r="F26">
        <v>3.5</v>
      </c>
      <c r="G26">
        <v>3.2</v>
      </c>
      <c r="H26">
        <v>3.4</v>
      </c>
      <c r="I26">
        <v>2.9</v>
      </c>
      <c r="J26">
        <v>3.1</v>
      </c>
      <c r="K26">
        <v>2.9</v>
      </c>
      <c r="L26">
        <v>2.8</v>
      </c>
      <c r="M26">
        <v>2.9</v>
      </c>
      <c r="N26">
        <v>3.2</v>
      </c>
      <c r="O26">
        <v>2.9</v>
      </c>
      <c r="P26">
        <v>3</v>
      </c>
      <c r="Q26">
        <v>2.9</v>
      </c>
      <c r="R26">
        <v>1.3</v>
      </c>
      <c r="S26">
        <v>2.7</v>
      </c>
      <c r="T26" t="s">
        <v>35</v>
      </c>
    </row>
    <row r="27" spans="1:25" x14ac:dyDescent="0.25">
      <c r="B27" t="s">
        <v>40</v>
      </c>
      <c r="C27">
        <v>4.2</v>
      </c>
      <c r="D27">
        <v>4.2</v>
      </c>
      <c r="E27">
        <v>4</v>
      </c>
      <c r="F27">
        <v>4.0999999999999996</v>
      </c>
      <c r="G27">
        <v>4.0999999999999996</v>
      </c>
      <c r="H27">
        <v>3.7</v>
      </c>
      <c r="I27">
        <v>2.9</v>
      </c>
      <c r="J27">
        <v>3</v>
      </c>
      <c r="K27">
        <v>3.1</v>
      </c>
      <c r="L27">
        <v>3</v>
      </c>
      <c r="M27">
        <v>2.9</v>
      </c>
      <c r="N27">
        <v>3.1</v>
      </c>
      <c r="O27">
        <v>2.6</v>
      </c>
      <c r="P27">
        <v>3.3</v>
      </c>
      <c r="Q27">
        <v>3.1</v>
      </c>
      <c r="R27">
        <v>1.4</v>
      </c>
      <c r="S27">
        <v>2.8</v>
      </c>
      <c r="T27" t="s">
        <v>35</v>
      </c>
    </row>
    <row r="28" spans="1:25" x14ac:dyDescent="0.25">
      <c r="B28" t="s">
        <v>41</v>
      </c>
      <c r="C28">
        <v>4.4000000000000004</v>
      </c>
      <c r="D28">
        <v>4.2</v>
      </c>
      <c r="E28">
        <v>4.2</v>
      </c>
      <c r="F28">
        <v>3.4</v>
      </c>
      <c r="G28">
        <v>3.2</v>
      </c>
      <c r="H28">
        <v>2.9</v>
      </c>
      <c r="I28">
        <v>2.9</v>
      </c>
      <c r="J28">
        <v>3.3</v>
      </c>
      <c r="K28">
        <v>3.2</v>
      </c>
      <c r="L28">
        <v>2.9</v>
      </c>
      <c r="M28">
        <v>3</v>
      </c>
      <c r="N28">
        <v>3.1</v>
      </c>
      <c r="O28">
        <v>2.9</v>
      </c>
      <c r="P28">
        <v>2.7</v>
      </c>
      <c r="Q28">
        <v>2.8</v>
      </c>
      <c r="R28">
        <v>1.3</v>
      </c>
      <c r="S28">
        <v>2.7</v>
      </c>
      <c r="T28" t="s">
        <v>35</v>
      </c>
    </row>
    <row r="29" spans="1:25" x14ac:dyDescent="0.25">
      <c r="B29" t="s">
        <v>42</v>
      </c>
      <c r="C29">
        <v>4.2</v>
      </c>
      <c r="D29">
        <v>4.2</v>
      </c>
      <c r="E29">
        <v>4</v>
      </c>
      <c r="F29">
        <v>3.9</v>
      </c>
      <c r="G29">
        <v>3.7</v>
      </c>
      <c r="H29">
        <v>3.5</v>
      </c>
      <c r="I29">
        <v>2.9</v>
      </c>
      <c r="J29">
        <v>3</v>
      </c>
      <c r="K29">
        <v>3.3</v>
      </c>
      <c r="L29">
        <v>2.9</v>
      </c>
      <c r="M29">
        <v>2.9</v>
      </c>
      <c r="N29">
        <v>3.1</v>
      </c>
      <c r="O29">
        <v>3</v>
      </c>
      <c r="P29">
        <v>2.9</v>
      </c>
      <c r="Q29">
        <v>2.9</v>
      </c>
      <c r="R29">
        <v>1.4</v>
      </c>
      <c r="S29">
        <v>2.9</v>
      </c>
      <c r="T29" t="s">
        <v>35</v>
      </c>
    </row>
    <row r="30" spans="1:25" ht="45" x14ac:dyDescent="0.25">
      <c r="A30" s="27" t="s">
        <v>47</v>
      </c>
      <c r="B30" t="s">
        <v>34</v>
      </c>
      <c r="C30">
        <v>0</v>
      </c>
      <c r="D30">
        <v>0</v>
      </c>
      <c r="E30">
        <v>0</v>
      </c>
      <c r="F30">
        <v>0</v>
      </c>
      <c r="G30">
        <v>0</v>
      </c>
      <c r="H30">
        <v>0</v>
      </c>
      <c r="I30">
        <v>-0.2</v>
      </c>
      <c r="J30">
        <v>0.2</v>
      </c>
      <c r="K30">
        <v>-0.2</v>
      </c>
      <c r="L30">
        <v>0</v>
      </c>
      <c r="M30">
        <v>-0.2</v>
      </c>
      <c r="N30">
        <v>-0.3</v>
      </c>
      <c r="O30">
        <v>-0.3</v>
      </c>
      <c r="P30">
        <v>-0.3</v>
      </c>
      <c r="Q30">
        <v>0</v>
      </c>
      <c r="R30">
        <v>0</v>
      </c>
      <c r="S30">
        <v>0</v>
      </c>
      <c r="T30" t="s">
        <v>35</v>
      </c>
    </row>
    <row r="31" spans="1:25" x14ac:dyDescent="0.25">
      <c r="B31" t="s">
        <v>38</v>
      </c>
      <c r="C31">
        <v>2.1</v>
      </c>
      <c r="D31">
        <v>0.6</v>
      </c>
      <c r="E31">
        <v>1.7</v>
      </c>
      <c r="F31">
        <v>1.2</v>
      </c>
      <c r="G31">
        <v>0.4</v>
      </c>
      <c r="H31">
        <v>0.5</v>
      </c>
      <c r="I31">
        <v>0.3</v>
      </c>
      <c r="J31">
        <v>1.3</v>
      </c>
      <c r="K31">
        <v>-0.3</v>
      </c>
      <c r="L31">
        <v>-0.5</v>
      </c>
      <c r="M31">
        <v>-0.8</v>
      </c>
      <c r="N31">
        <v>-1.1000000000000001</v>
      </c>
      <c r="O31">
        <v>-2.1</v>
      </c>
      <c r="P31">
        <v>-0.6</v>
      </c>
      <c r="Q31">
        <v>-1</v>
      </c>
      <c r="R31">
        <v>-0.1</v>
      </c>
      <c r="S31">
        <v>-0.1</v>
      </c>
      <c r="T31" t="s">
        <v>35</v>
      </c>
    </row>
    <row r="32" spans="1:25" x14ac:dyDescent="0.25">
      <c r="B32" t="s">
        <v>39</v>
      </c>
      <c r="C32">
        <v>1</v>
      </c>
      <c r="D32">
        <v>-2.1</v>
      </c>
      <c r="E32">
        <v>-1.9</v>
      </c>
      <c r="F32">
        <v>-1.2</v>
      </c>
      <c r="G32">
        <v>-2.4</v>
      </c>
      <c r="H32">
        <v>-1.7</v>
      </c>
      <c r="I32">
        <v>-2</v>
      </c>
      <c r="J32">
        <v>-0.7</v>
      </c>
      <c r="K32">
        <v>-0.3</v>
      </c>
      <c r="L32">
        <v>-2</v>
      </c>
      <c r="M32">
        <v>-2.4</v>
      </c>
      <c r="N32">
        <v>-3</v>
      </c>
      <c r="O32">
        <v>-3.1</v>
      </c>
      <c r="P32">
        <v>-2.5</v>
      </c>
      <c r="Q32">
        <v>-2.4</v>
      </c>
      <c r="R32">
        <v>-1.1000000000000001</v>
      </c>
      <c r="S32">
        <v>-1.3</v>
      </c>
      <c r="T32" t="s">
        <v>35</v>
      </c>
    </row>
    <row r="33" spans="1:25" x14ac:dyDescent="0.25">
      <c r="B33" t="s">
        <v>40</v>
      </c>
      <c r="C33">
        <v>3.7</v>
      </c>
      <c r="D33">
        <v>1.9</v>
      </c>
      <c r="E33">
        <v>2.1</v>
      </c>
      <c r="F33">
        <v>2.2000000000000002</v>
      </c>
      <c r="G33">
        <v>1</v>
      </c>
      <c r="H33">
        <v>0.4</v>
      </c>
      <c r="I33">
        <v>0.8</v>
      </c>
      <c r="J33">
        <v>0.4</v>
      </c>
      <c r="K33">
        <v>-0.5</v>
      </c>
      <c r="L33">
        <v>-0.6</v>
      </c>
      <c r="M33">
        <v>-0.6</v>
      </c>
      <c r="N33">
        <v>-0.7</v>
      </c>
      <c r="O33">
        <v>-2.6</v>
      </c>
      <c r="P33">
        <v>-0.9</v>
      </c>
      <c r="Q33">
        <v>-1.7</v>
      </c>
      <c r="R33">
        <v>-0.4</v>
      </c>
      <c r="S33">
        <v>-0.8</v>
      </c>
      <c r="T33" t="s">
        <v>35</v>
      </c>
    </row>
    <row r="34" spans="1:25" x14ac:dyDescent="0.25">
      <c r="B34" t="s">
        <v>41</v>
      </c>
      <c r="C34">
        <v>4.3</v>
      </c>
      <c r="D34">
        <v>4</v>
      </c>
      <c r="E34">
        <v>5.2</v>
      </c>
      <c r="F34">
        <v>3.5</v>
      </c>
      <c r="G34">
        <v>2.7</v>
      </c>
      <c r="H34">
        <v>3.2</v>
      </c>
      <c r="I34">
        <v>1.9</v>
      </c>
      <c r="J34">
        <v>2.9</v>
      </c>
      <c r="K34">
        <v>0.1</v>
      </c>
      <c r="L34">
        <v>0.5</v>
      </c>
      <c r="M34">
        <v>0.8</v>
      </c>
      <c r="N34">
        <v>0.8</v>
      </c>
      <c r="O34">
        <v>-1.9</v>
      </c>
      <c r="P34">
        <v>1.3</v>
      </c>
      <c r="Q34">
        <v>0.4</v>
      </c>
      <c r="R34">
        <v>1.2</v>
      </c>
      <c r="S34">
        <v>2.8</v>
      </c>
      <c r="T34" t="s">
        <v>35</v>
      </c>
      <c r="V34" s="35" t="s">
        <v>48</v>
      </c>
      <c r="W34" s="2" t="s">
        <v>37</v>
      </c>
      <c r="X34" s="33"/>
      <c r="Y34" s="34"/>
    </row>
    <row r="35" spans="1:25" x14ac:dyDescent="0.25">
      <c r="B35" t="s">
        <v>42</v>
      </c>
      <c r="C35">
        <v>0.1</v>
      </c>
      <c r="D35">
        <v>-1.1000000000000001</v>
      </c>
      <c r="E35">
        <v>1.5</v>
      </c>
      <c r="F35">
        <v>0.4</v>
      </c>
      <c r="G35">
        <v>0.3</v>
      </c>
      <c r="H35">
        <v>0</v>
      </c>
      <c r="I35">
        <v>0.5</v>
      </c>
      <c r="J35">
        <v>2.2000000000000002</v>
      </c>
      <c r="K35">
        <v>-0.3</v>
      </c>
      <c r="L35">
        <v>0</v>
      </c>
      <c r="M35">
        <v>-0.9</v>
      </c>
      <c r="N35">
        <v>-1.4</v>
      </c>
      <c r="O35">
        <v>-1.1000000000000001</v>
      </c>
      <c r="P35">
        <v>-0.6</v>
      </c>
      <c r="Q35">
        <v>-0.5</v>
      </c>
      <c r="R35">
        <v>-0.1</v>
      </c>
      <c r="S35">
        <v>-1</v>
      </c>
      <c r="T35" t="s">
        <v>35</v>
      </c>
    </row>
    <row r="36" spans="1:25" ht="45" x14ac:dyDescent="0.25">
      <c r="A36" s="36" t="s">
        <v>49</v>
      </c>
      <c r="B36" t="s">
        <v>34</v>
      </c>
      <c r="C36">
        <v>3.5</v>
      </c>
      <c r="D36">
        <v>2.7</v>
      </c>
      <c r="E36">
        <v>7.5</v>
      </c>
      <c r="F36">
        <v>6.1</v>
      </c>
      <c r="G36">
        <v>3.6</v>
      </c>
      <c r="H36">
        <v>3.4</v>
      </c>
      <c r="I36">
        <v>2.8</v>
      </c>
      <c r="J36">
        <v>4.0999999999999996</v>
      </c>
      <c r="K36">
        <v>3</v>
      </c>
      <c r="L36">
        <v>2.2999999999999998</v>
      </c>
      <c r="M36">
        <v>2.2000000000000002</v>
      </c>
      <c r="N36">
        <v>2.4</v>
      </c>
      <c r="O36">
        <v>3.1</v>
      </c>
      <c r="P36">
        <v>2.9</v>
      </c>
      <c r="Q36">
        <v>2.6</v>
      </c>
      <c r="R36">
        <v>1.5</v>
      </c>
      <c r="S36">
        <v>2.7</v>
      </c>
      <c r="T36" t="s">
        <v>35</v>
      </c>
    </row>
    <row r="37" spans="1:25" x14ac:dyDescent="0.25">
      <c r="B37" t="s">
        <v>38</v>
      </c>
      <c r="C37">
        <v>2.6</v>
      </c>
      <c r="D37">
        <v>2.2999999999999998</v>
      </c>
      <c r="E37">
        <v>9.6999999999999993</v>
      </c>
      <c r="F37">
        <v>6.5</v>
      </c>
      <c r="G37">
        <v>3.3</v>
      </c>
      <c r="H37">
        <v>1.1000000000000001</v>
      </c>
      <c r="I37">
        <v>2.2999999999999998</v>
      </c>
      <c r="J37">
        <v>3.4</v>
      </c>
      <c r="K37">
        <v>2.2000000000000002</v>
      </c>
      <c r="L37">
        <v>1.7</v>
      </c>
      <c r="M37">
        <v>1.7</v>
      </c>
      <c r="N37">
        <v>2.2999999999999998</v>
      </c>
      <c r="O37">
        <v>2.8</v>
      </c>
      <c r="P37">
        <v>3.4</v>
      </c>
      <c r="Q37">
        <v>2.4</v>
      </c>
      <c r="R37">
        <v>1.3</v>
      </c>
      <c r="S37">
        <v>2.6</v>
      </c>
      <c r="T37" t="s">
        <v>35</v>
      </c>
    </row>
    <row r="38" spans="1:25" x14ac:dyDescent="0.25">
      <c r="B38" t="s">
        <v>39</v>
      </c>
      <c r="C38">
        <v>2.7</v>
      </c>
      <c r="D38">
        <v>2</v>
      </c>
      <c r="E38">
        <v>10.1</v>
      </c>
      <c r="F38">
        <v>5.5</v>
      </c>
      <c r="G38">
        <v>2</v>
      </c>
      <c r="H38">
        <v>2.6</v>
      </c>
      <c r="I38">
        <v>3.5</v>
      </c>
      <c r="J38">
        <v>4.9000000000000004</v>
      </c>
      <c r="K38">
        <v>3.4</v>
      </c>
      <c r="L38">
        <v>2.7</v>
      </c>
      <c r="M38">
        <v>2.6</v>
      </c>
      <c r="N38">
        <v>3.7</v>
      </c>
      <c r="O38">
        <v>4.9000000000000004</v>
      </c>
      <c r="P38">
        <v>3.8</v>
      </c>
      <c r="Q38">
        <v>2.6</v>
      </c>
      <c r="R38">
        <v>1.8</v>
      </c>
      <c r="S38">
        <v>3.4</v>
      </c>
      <c r="T38" t="s">
        <v>35</v>
      </c>
    </row>
    <row r="39" spans="1:25" x14ac:dyDescent="0.25">
      <c r="B39" t="s">
        <v>40</v>
      </c>
      <c r="C39">
        <v>5.0999999999999996</v>
      </c>
      <c r="D39">
        <v>4</v>
      </c>
      <c r="E39">
        <v>10.4</v>
      </c>
      <c r="F39">
        <v>8.4</v>
      </c>
      <c r="G39">
        <v>5</v>
      </c>
      <c r="H39">
        <v>0.7</v>
      </c>
      <c r="I39">
        <v>2.2999999999999998</v>
      </c>
      <c r="J39">
        <v>3.7</v>
      </c>
      <c r="K39">
        <v>2.1</v>
      </c>
      <c r="L39">
        <v>2.2000000000000002</v>
      </c>
      <c r="M39">
        <v>2.2999999999999998</v>
      </c>
      <c r="N39">
        <v>2.8</v>
      </c>
      <c r="O39">
        <v>2.2999999999999998</v>
      </c>
      <c r="P39">
        <v>4.3</v>
      </c>
      <c r="Q39">
        <v>2.9</v>
      </c>
      <c r="R39">
        <v>1.3</v>
      </c>
      <c r="S39">
        <v>2.6</v>
      </c>
      <c r="T39" t="s">
        <v>35</v>
      </c>
    </row>
    <row r="40" spans="1:25" x14ac:dyDescent="0.25">
      <c r="B40" t="s">
        <v>41</v>
      </c>
      <c r="C40">
        <v>2.5</v>
      </c>
      <c r="D40">
        <v>1.5</v>
      </c>
      <c r="E40">
        <v>9.3000000000000007</v>
      </c>
      <c r="F40">
        <v>6.2</v>
      </c>
      <c r="G40">
        <v>4.4000000000000004</v>
      </c>
      <c r="H40">
        <v>1.1000000000000001</v>
      </c>
      <c r="I40">
        <v>1.5</v>
      </c>
      <c r="J40">
        <v>3</v>
      </c>
      <c r="K40">
        <v>2.4</v>
      </c>
      <c r="L40">
        <v>1.3</v>
      </c>
      <c r="M40">
        <v>0.9</v>
      </c>
      <c r="N40">
        <v>1.5</v>
      </c>
      <c r="O40">
        <v>2</v>
      </c>
      <c r="P40">
        <v>3.2</v>
      </c>
      <c r="Q40">
        <v>2.7</v>
      </c>
      <c r="R40">
        <v>1.5</v>
      </c>
      <c r="S40">
        <v>2.1</v>
      </c>
      <c r="T40" t="s">
        <v>35</v>
      </c>
    </row>
    <row r="41" spans="1:25" x14ac:dyDescent="0.25">
      <c r="B41" t="s">
        <v>42</v>
      </c>
      <c r="C41">
        <v>0.7</v>
      </c>
      <c r="D41">
        <v>2.1</v>
      </c>
      <c r="E41">
        <v>9.1999999999999993</v>
      </c>
      <c r="F41">
        <v>6.1</v>
      </c>
      <c r="G41">
        <v>2.2000000000000002</v>
      </c>
      <c r="H41">
        <v>0.1</v>
      </c>
      <c r="I41">
        <v>2.1</v>
      </c>
      <c r="J41">
        <v>2.2000000000000002</v>
      </c>
      <c r="K41">
        <v>1.1000000000000001</v>
      </c>
      <c r="L41">
        <v>0.9</v>
      </c>
      <c r="M41">
        <v>1.1000000000000001</v>
      </c>
      <c r="N41">
        <v>1.6</v>
      </c>
      <c r="O41">
        <v>2.1</v>
      </c>
      <c r="P41">
        <v>2.6</v>
      </c>
      <c r="Q41">
        <v>1.5</v>
      </c>
      <c r="R41">
        <v>0.9</v>
      </c>
      <c r="S41">
        <v>2.4</v>
      </c>
      <c r="T41" t="s">
        <v>35</v>
      </c>
    </row>
    <row r="42" spans="1:25" ht="45" x14ac:dyDescent="0.25">
      <c r="A42" s="27" t="s">
        <v>50</v>
      </c>
      <c r="B42" t="s">
        <v>34</v>
      </c>
      <c r="J42">
        <v>1.9</v>
      </c>
      <c r="K42">
        <v>16.8</v>
      </c>
      <c r="L42">
        <v>-0.6</v>
      </c>
      <c r="M42">
        <v>-1.4</v>
      </c>
      <c r="N42">
        <v>-1</v>
      </c>
      <c r="O42">
        <v>-1.4</v>
      </c>
      <c r="P42">
        <v>-1.4</v>
      </c>
      <c r="Q42">
        <v>-2.2000000000000002</v>
      </c>
      <c r="R42">
        <v>-2.6</v>
      </c>
      <c r="S42">
        <v>-1.7</v>
      </c>
      <c r="T42" t="s">
        <v>35</v>
      </c>
    </row>
    <row r="43" spans="1:25" x14ac:dyDescent="0.25">
      <c r="B43" t="s">
        <v>38</v>
      </c>
      <c r="J43">
        <v>2.5</v>
      </c>
      <c r="K43">
        <v>17</v>
      </c>
      <c r="L43">
        <v>-0.1</v>
      </c>
      <c r="M43">
        <v>-0.9</v>
      </c>
      <c r="N43">
        <v>-1.1000000000000001</v>
      </c>
      <c r="O43">
        <v>-1.5</v>
      </c>
      <c r="P43">
        <v>-1.1000000000000001</v>
      </c>
      <c r="Q43">
        <v>-2.2000000000000002</v>
      </c>
      <c r="R43">
        <v>-5.2</v>
      </c>
      <c r="S43">
        <v>-1.7</v>
      </c>
      <c r="T43" t="s">
        <v>35</v>
      </c>
    </row>
    <row r="44" spans="1:25" x14ac:dyDescent="0.25">
      <c r="B44" t="s">
        <v>39</v>
      </c>
      <c r="J44">
        <v>7.9</v>
      </c>
      <c r="K44">
        <v>20.100000000000001</v>
      </c>
      <c r="L44">
        <v>-2.8</v>
      </c>
      <c r="M44">
        <v>-1.5</v>
      </c>
      <c r="N44">
        <v>-0.8</v>
      </c>
      <c r="O44">
        <v>-2</v>
      </c>
      <c r="P44">
        <v>-1.2</v>
      </c>
      <c r="Q44">
        <v>-3.3</v>
      </c>
      <c r="R44">
        <v>-8.1</v>
      </c>
      <c r="S44">
        <v>-3.1</v>
      </c>
      <c r="T44" t="s">
        <v>35</v>
      </c>
    </row>
    <row r="45" spans="1:25" x14ac:dyDescent="0.25">
      <c r="B45" t="s">
        <v>40</v>
      </c>
      <c r="J45">
        <v>0.4</v>
      </c>
      <c r="K45">
        <v>13.9</v>
      </c>
      <c r="L45">
        <v>0.8</v>
      </c>
      <c r="M45">
        <v>-0.9</v>
      </c>
      <c r="N45">
        <v>-1</v>
      </c>
      <c r="O45">
        <v>-0.9</v>
      </c>
      <c r="P45">
        <v>-0.6</v>
      </c>
      <c r="Q45">
        <v>-1.7</v>
      </c>
      <c r="R45">
        <v>-4.3</v>
      </c>
      <c r="S45">
        <v>-1.6</v>
      </c>
      <c r="T45" t="s">
        <v>35</v>
      </c>
    </row>
    <row r="46" spans="1:25" x14ac:dyDescent="0.25">
      <c r="B46" t="s">
        <v>41</v>
      </c>
      <c r="J46">
        <v>0.3</v>
      </c>
      <c r="K46">
        <v>19.8</v>
      </c>
      <c r="L46">
        <v>1.4</v>
      </c>
      <c r="M46">
        <v>-1</v>
      </c>
      <c r="N46">
        <v>-2.1</v>
      </c>
      <c r="O46">
        <v>-2.2000000000000002</v>
      </c>
      <c r="P46">
        <v>-2</v>
      </c>
      <c r="Q46">
        <v>-3.4</v>
      </c>
      <c r="R46">
        <v>-5.0999999999999996</v>
      </c>
      <c r="S46">
        <v>-0.7</v>
      </c>
      <c r="T46" t="s">
        <v>35</v>
      </c>
    </row>
    <row r="47" spans="1:25" x14ac:dyDescent="0.25">
      <c r="B47" t="s">
        <v>42</v>
      </c>
      <c r="J47">
        <v>1.9</v>
      </c>
      <c r="K47">
        <v>14.9</v>
      </c>
      <c r="L47">
        <v>0</v>
      </c>
      <c r="M47">
        <v>-0.3</v>
      </c>
      <c r="N47">
        <v>-0.6</v>
      </c>
      <c r="O47">
        <v>-0.9</v>
      </c>
      <c r="P47">
        <v>-0.8</v>
      </c>
      <c r="Q47">
        <v>-0.8</v>
      </c>
      <c r="R47">
        <v>-3.9</v>
      </c>
      <c r="S47">
        <v>-1.6</v>
      </c>
      <c r="T47" t="s">
        <v>35</v>
      </c>
    </row>
    <row r="48" spans="1:25" ht="30" x14ac:dyDescent="0.25">
      <c r="A48" s="27" t="s">
        <v>51</v>
      </c>
      <c r="B48" t="s">
        <v>34</v>
      </c>
      <c r="C48">
        <v>3.5</v>
      </c>
      <c r="D48">
        <v>2.7</v>
      </c>
      <c r="E48">
        <v>7.5</v>
      </c>
      <c r="F48">
        <v>6.1</v>
      </c>
      <c r="G48">
        <v>3.6</v>
      </c>
      <c r="H48">
        <v>3.4</v>
      </c>
      <c r="I48">
        <v>2.7</v>
      </c>
      <c r="J48">
        <v>6.2</v>
      </c>
      <c r="K48">
        <v>19.7</v>
      </c>
      <c r="L48">
        <v>1.8</v>
      </c>
      <c r="M48">
        <v>0.5</v>
      </c>
      <c r="N48">
        <v>1.1000000000000001</v>
      </c>
      <c r="O48">
        <v>1.4</v>
      </c>
      <c r="P48">
        <v>1.2</v>
      </c>
      <c r="Q48">
        <v>0.4</v>
      </c>
      <c r="R48">
        <v>-1.1000000000000001</v>
      </c>
      <c r="S48">
        <v>1</v>
      </c>
      <c r="T48" t="s">
        <v>35</v>
      </c>
      <c r="V48" s="30"/>
    </row>
    <row r="49" spans="1:22" x14ac:dyDescent="0.25">
      <c r="B49" t="s">
        <v>38</v>
      </c>
      <c r="C49">
        <v>4.7</v>
      </c>
      <c r="D49">
        <v>2.9</v>
      </c>
      <c r="E49">
        <v>11.5</v>
      </c>
      <c r="F49">
        <v>7.7</v>
      </c>
      <c r="G49">
        <v>3.8</v>
      </c>
      <c r="H49">
        <v>1.5</v>
      </c>
      <c r="I49">
        <v>2.6</v>
      </c>
      <c r="J49">
        <v>7.2</v>
      </c>
      <c r="K49">
        <v>18.899999999999999</v>
      </c>
      <c r="L49">
        <v>1.1000000000000001</v>
      </c>
      <c r="M49">
        <v>0</v>
      </c>
      <c r="N49">
        <v>0.2</v>
      </c>
      <c r="O49">
        <v>-0.8</v>
      </c>
      <c r="P49">
        <v>1.7</v>
      </c>
      <c r="Q49">
        <v>-0.8</v>
      </c>
      <c r="R49">
        <v>-4</v>
      </c>
      <c r="S49">
        <v>0.8</v>
      </c>
      <c r="T49" t="s">
        <v>35</v>
      </c>
    </row>
    <row r="50" spans="1:22" x14ac:dyDescent="0.25">
      <c r="B50" t="s">
        <v>39</v>
      </c>
      <c r="C50">
        <v>3.8</v>
      </c>
      <c r="D50">
        <v>-0.1</v>
      </c>
      <c r="E50">
        <v>8.1999999999999993</v>
      </c>
      <c r="F50">
        <v>4.2</v>
      </c>
      <c r="G50">
        <v>-0.3</v>
      </c>
      <c r="H50">
        <v>1</v>
      </c>
      <c r="I50">
        <v>1.5</v>
      </c>
      <c r="J50">
        <v>12.1</v>
      </c>
      <c r="K50">
        <v>23.2</v>
      </c>
      <c r="L50">
        <v>-2.2000000000000002</v>
      </c>
      <c r="M50">
        <v>-1.3</v>
      </c>
      <c r="N50">
        <v>-0.1</v>
      </c>
      <c r="O50">
        <v>-0.2</v>
      </c>
      <c r="P50">
        <v>0.1</v>
      </c>
      <c r="Q50">
        <v>-3.1</v>
      </c>
      <c r="R50">
        <v>-7.4</v>
      </c>
      <c r="S50">
        <v>-1</v>
      </c>
      <c r="T50" t="s">
        <v>35</v>
      </c>
    </row>
    <row r="51" spans="1:22" x14ac:dyDescent="0.25">
      <c r="B51" t="s">
        <v>40</v>
      </c>
      <c r="C51">
        <v>8.8000000000000007</v>
      </c>
      <c r="D51">
        <v>5.9</v>
      </c>
      <c r="E51">
        <v>12.6</v>
      </c>
      <c r="F51">
        <v>10.6</v>
      </c>
      <c r="G51">
        <v>6</v>
      </c>
      <c r="H51">
        <v>1.1000000000000001</v>
      </c>
      <c r="I51">
        <v>3.1</v>
      </c>
      <c r="J51">
        <v>4.4000000000000004</v>
      </c>
      <c r="K51">
        <v>15.5</v>
      </c>
      <c r="L51">
        <v>2.4</v>
      </c>
      <c r="M51">
        <v>0.9</v>
      </c>
      <c r="N51">
        <v>1.1000000000000001</v>
      </c>
      <c r="O51">
        <v>-1.2</v>
      </c>
      <c r="P51">
        <v>2.8</v>
      </c>
      <c r="Q51">
        <v>-0.5</v>
      </c>
      <c r="R51">
        <v>-3.4</v>
      </c>
      <c r="S51">
        <v>0.2</v>
      </c>
      <c r="T51" t="s">
        <v>35</v>
      </c>
    </row>
    <row r="52" spans="1:22" x14ac:dyDescent="0.25">
      <c r="B52" t="s">
        <v>41</v>
      </c>
      <c r="C52">
        <v>6.8</v>
      </c>
      <c r="D52">
        <v>5.5</v>
      </c>
      <c r="E52">
        <v>14.5</v>
      </c>
      <c r="F52">
        <v>9.6999999999999993</v>
      </c>
      <c r="G52">
        <v>7.1</v>
      </c>
      <c r="H52">
        <v>4.3</v>
      </c>
      <c r="I52">
        <v>3.4</v>
      </c>
      <c r="J52">
        <v>6.3</v>
      </c>
      <c r="K52">
        <v>22.3</v>
      </c>
      <c r="L52">
        <v>3.2</v>
      </c>
      <c r="M52">
        <v>0.6</v>
      </c>
      <c r="N52">
        <v>0.2</v>
      </c>
      <c r="O52">
        <v>-2.1</v>
      </c>
      <c r="P52">
        <v>2.5</v>
      </c>
      <c r="Q52">
        <v>-0.3</v>
      </c>
      <c r="R52">
        <v>-2.4</v>
      </c>
      <c r="S52">
        <v>4.0999999999999996</v>
      </c>
      <c r="T52" t="s">
        <v>35</v>
      </c>
    </row>
    <row r="53" spans="1:22" x14ac:dyDescent="0.25">
      <c r="B53" t="s">
        <v>42</v>
      </c>
      <c r="C53">
        <v>0.8</v>
      </c>
      <c r="D53">
        <v>1</v>
      </c>
      <c r="E53">
        <v>10.8</v>
      </c>
      <c r="F53">
        <v>6.5</v>
      </c>
      <c r="G53">
        <v>2.6</v>
      </c>
      <c r="H53">
        <v>0</v>
      </c>
      <c r="I53">
        <v>2.6</v>
      </c>
      <c r="J53">
        <v>6.3</v>
      </c>
      <c r="K53">
        <v>15.6</v>
      </c>
      <c r="L53">
        <v>0.9</v>
      </c>
      <c r="M53">
        <v>0</v>
      </c>
      <c r="N53">
        <v>-0.4</v>
      </c>
      <c r="O53">
        <v>0.1</v>
      </c>
      <c r="P53">
        <v>1.2</v>
      </c>
      <c r="Q53">
        <v>0.2</v>
      </c>
      <c r="R53">
        <v>-3.1</v>
      </c>
      <c r="S53">
        <v>-0.2</v>
      </c>
      <c r="T53" t="s">
        <v>35</v>
      </c>
    </row>
    <row r="54" spans="1:22" ht="30" x14ac:dyDescent="0.25">
      <c r="A54" s="37" t="s">
        <v>52</v>
      </c>
      <c r="B54" t="s">
        <v>34</v>
      </c>
      <c r="C54">
        <v>3.3</v>
      </c>
      <c r="D54">
        <v>2.7</v>
      </c>
      <c r="E54">
        <v>7.3</v>
      </c>
      <c r="F54">
        <v>5.9</v>
      </c>
      <c r="G54">
        <v>3.2</v>
      </c>
      <c r="H54">
        <v>2.9</v>
      </c>
      <c r="I54">
        <v>1.9</v>
      </c>
      <c r="J54">
        <v>4.9000000000000004</v>
      </c>
      <c r="K54">
        <v>18.2</v>
      </c>
      <c r="L54">
        <v>0.2</v>
      </c>
      <c r="M54">
        <v>-2.1</v>
      </c>
      <c r="N54">
        <v>-1.3</v>
      </c>
      <c r="O54">
        <v>-1.8</v>
      </c>
      <c r="P54">
        <v>-2</v>
      </c>
      <c r="Q54">
        <v>-3.2</v>
      </c>
      <c r="R54">
        <v>-6.7</v>
      </c>
      <c r="S54">
        <v>-4.3</v>
      </c>
      <c r="T54" t="s">
        <v>35</v>
      </c>
    </row>
    <row r="55" spans="1:22" x14ac:dyDescent="0.25">
      <c r="B55" t="s">
        <v>38</v>
      </c>
      <c r="C55">
        <v>3</v>
      </c>
      <c r="D55">
        <v>1.3</v>
      </c>
      <c r="E55">
        <v>9.6999999999999993</v>
      </c>
      <c r="F55">
        <v>6.2</v>
      </c>
      <c r="G55">
        <v>1.3</v>
      </c>
      <c r="H55">
        <v>-0.4</v>
      </c>
      <c r="I55">
        <v>0.4</v>
      </c>
      <c r="J55">
        <v>4.7</v>
      </c>
      <c r="K55">
        <v>16.2</v>
      </c>
      <c r="L55">
        <v>-1.8</v>
      </c>
      <c r="M55">
        <v>-3.8</v>
      </c>
      <c r="N55">
        <v>-3.2</v>
      </c>
      <c r="O55">
        <v>-5.3</v>
      </c>
      <c r="P55">
        <v>-2.7</v>
      </c>
      <c r="Q55">
        <v>-5.5</v>
      </c>
      <c r="R55">
        <v>-10.1</v>
      </c>
      <c r="S55">
        <v>-5.8</v>
      </c>
      <c r="T55" t="s">
        <v>35</v>
      </c>
    </row>
    <row r="56" spans="1:22" x14ac:dyDescent="0.25">
      <c r="B56" t="s">
        <v>39</v>
      </c>
      <c r="C56">
        <v>0.3</v>
      </c>
      <c r="D56">
        <v>-3.2</v>
      </c>
      <c r="E56">
        <v>5.0999999999999996</v>
      </c>
      <c r="F56">
        <v>1</v>
      </c>
      <c r="G56">
        <v>-5</v>
      </c>
      <c r="H56">
        <v>-2.2000000000000002</v>
      </c>
      <c r="I56">
        <v>-1.7</v>
      </c>
      <c r="J56">
        <v>9</v>
      </c>
      <c r="K56">
        <v>19.5</v>
      </c>
      <c r="L56">
        <v>-5.9</v>
      </c>
      <c r="M56">
        <v>-5.4</v>
      </c>
      <c r="N56">
        <v>-4.4000000000000004</v>
      </c>
      <c r="O56">
        <v>-5</v>
      </c>
      <c r="P56">
        <v>-4.5999999999999996</v>
      </c>
      <c r="Q56">
        <v>-8.8000000000000007</v>
      </c>
      <c r="R56">
        <v>-13.8</v>
      </c>
      <c r="S56">
        <v>-8.1999999999999993</v>
      </c>
      <c r="T56" t="s">
        <v>35</v>
      </c>
    </row>
    <row r="57" spans="1:22" x14ac:dyDescent="0.25">
      <c r="B57" t="s">
        <v>40</v>
      </c>
      <c r="C57">
        <v>8.1</v>
      </c>
      <c r="D57">
        <v>5.4</v>
      </c>
      <c r="E57">
        <v>11.8</v>
      </c>
      <c r="F57">
        <v>9.9</v>
      </c>
      <c r="G57">
        <v>4.7</v>
      </c>
      <c r="H57">
        <v>-0.3</v>
      </c>
      <c r="I57">
        <v>1.5</v>
      </c>
      <c r="J57">
        <v>2.5</v>
      </c>
      <c r="K57">
        <v>13.4</v>
      </c>
      <c r="L57">
        <v>0.2</v>
      </c>
      <c r="M57">
        <v>-2.7</v>
      </c>
      <c r="N57">
        <v>-1.5</v>
      </c>
      <c r="O57">
        <v>-5.0999999999999996</v>
      </c>
      <c r="P57">
        <v>-0.7</v>
      </c>
      <c r="Q57">
        <v>-4.8</v>
      </c>
      <c r="R57">
        <v>-9.1999999999999993</v>
      </c>
      <c r="S57">
        <v>-5.7</v>
      </c>
      <c r="T57" t="s">
        <v>35</v>
      </c>
    </row>
    <row r="58" spans="1:22" x14ac:dyDescent="0.25">
      <c r="B58" t="s">
        <v>41</v>
      </c>
      <c r="C58">
        <v>5.9</v>
      </c>
      <c r="D58">
        <v>4.9000000000000004</v>
      </c>
      <c r="E58">
        <v>14</v>
      </c>
      <c r="F58">
        <v>9.9</v>
      </c>
      <c r="G58">
        <v>5.7</v>
      </c>
      <c r="H58">
        <v>3.5</v>
      </c>
      <c r="I58">
        <v>2.1</v>
      </c>
      <c r="J58">
        <v>4.2</v>
      </c>
      <c r="K58">
        <v>20.9</v>
      </c>
      <c r="L58">
        <v>1.1000000000000001</v>
      </c>
      <c r="M58">
        <v>-2.4</v>
      </c>
      <c r="N58">
        <v>-2.1</v>
      </c>
      <c r="O58">
        <v>-5.9</v>
      </c>
      <c r="P58">
        <v>-1.5</v>
      </c>
      <c r="Q58">
        <v>-4</v>
      </c>
      <c r="R58">
        <v>-7.9</v>
      </c>
      <c r="S58">
        <v>-1.7</v>
      </c>
      <c r="T58" t="s">
        <v>35</v>
      </c>
    </row>
    <row r="59" spans="1:22" x14ac:dyDescent="0.25">
      <c r="B59" t="s">
        <v>42</v>
      </c>
      <c r="C59">
        <v>-1.3</v>
      </c>
      <c r="D59">
        <v>-1.4</v>
      </c>
      <c r="E59">
        <v>8.3000000000000007</v>
      </c>
      <c r="F59">
        <v>4.3</v>
      </c>
      <c r="G59">
        <v>0.1</v>
      </c>
      <c r="H59">
        <v>-2.2000000000000002</v>
      </c>
      <c r="I59">
        <v>-0.1</v>
      </c>
      <c r="J59">
        <v>3.3</v>
      </c>
      <c r="K59">
        <v>12</v>
      </c>
      <c r="L59">
        <v>-2.5</v>
      </c>
      <c r="M59">
        <v>-4.5999999999999996</v>
      </c>
      <c r="N59">
        <v>-4.5999999999999996</v>
      </c>
      <c r="O59">
        <v>-5.3</v>
      </c>
      <c r="P59">
        <v>-4</v>
      </c>
      <c r="Q59">
        <v>-4.9000000000000004</v>
      </c>
      <c r="R59">
        <v>-9.6</v>
      </c>
      <c r="S59">
        <v>-7.3</v>
      </c>
      <c r="T59" t="s">
        <v>35</v>
      </c>
    </row>
    <row r="60" spans="1:22" ht="30" x14ac:dyDescent="0.25">
      <c r="A60" s="27" t="s">
        <v>53</v>
      </c>
      <c r="B60" t="s">
        <v>34</v>
      </c>
      <c r="C60">
        <v>1.34</v>
      </c>
      <c r="D60">
        <v>1.37</v>
      </c>
      <c r="E60">
        <v>1.4</v>
      </c>
      <c r="F60">
        <v>1.45</v>
      </c>
      <c r="G60">
        <v>1.45</v>
      </c>
      <c r="H60">
        <v>1.46</v>
      </c>
      <c r="I60">
        <v>1.44</v>
      </c>
      <c r="J60">
        <v>1.42</v>
      </c>
      <c r="K60">
        <v>1.39</v>
      </c>
      <c r="L60">
        <v>1.37</v>
      </c>
      <c r="M60">
        <v>1.35</v>
      </c>
      <c r="N60">
        <v>1.34</v>
      </c>
      <c r="O60">
        <v>1.32</v>
      </c>
      <c r="P60">
        <v>1.29</v>
      </c>
      <c r="Q60">
        <v>1.27</v>
      </c>
      <c r="R60">
        <v>1.24</v>
      </c>
      <c r="S60">
        <v>1.25</v>
      </c>
      <c r="T60" t="s">
        <v>35</v>
      </c>
    </row>
    <row r="61" spans="1:22" x14ac:dyDescent="0.25">
      <c r="B61" t="s">
        <v>38</v>
      </c>
      <c r="C61">
        <v>1.23</v>
      </c>
      <c r="D61">
        <v>1.23</v>
      </c>
      <c r="E61">
        <v>1.28</v>
      </c>
      <c r="F61">
        <v>1.33</v>
      </c>
      <c r="G61">
        <v>1.31</v>
      </c>
      <c r="H61">
        <v>1.37</v>
      </c>
      <c r="I61">
        <v>1.35</v>
      </c>
      <c r="J61">
        <v>1.34</v>
      </c>
      <c r="K61">
        <v>1.3</v>
      </c>
      <c r="L61">
        <v>1.29</v>
      </c>
      <c r="M61">
        <v>1.28</v>
      </c>
      <c r="N61">
        <v>1.28</v>
      </c>
      <c r="O61">
        <v>1.24</v>
      </c>
      <c r="P61">
        <v>1.19</v>
      </c>
      <c r="Q61">
        <v>1.17</v>
      </c>
      <c r="R61">
        <v>1.17</v>
      </c>
      <c r="S61">
        <v>1.2</v>
      </c>
      <c r="T61" t="s">
        <v>35</v>
      </c>
    </row>
    <row r="62" spans="1:22" x14ac:dyDescent="0.25">
      <c r="B62" t="s">
        <v>39</v>
      </c>
      <c r="C62">
        <v>1.1499999999999999</v>
      </c>
      <c r="D62">
        <v>1.1399999999999999</v>
      </c>
      <c r="E62">
        <v>1.23</v>
      </c>
      <c r="F62">
        <v>1.24</v>
      </c>
      <c r="G62">
        <v>1.24</v>
      </c>
      <c r="H62">
        <v>1.35</v>
      </c>
      <c r="I62">
        <v>1.34</v>
      </c>
      <c r="J62">
        <v>1.37</v>
      </c>
      <c r="K62">
        <v>1.28</v>
      </c>
      <c r="L62">
        <v>1.26</v>
      </c>
      <c r="M62">
        <v>1.3</v>
      </c>
      <c r="N62">
        <v>1.26</v>
      </c>
      <c r="O62">
        <v>1.23</v>
      </c>
      <c r="P62">
        <v>1.2</v>
      </c>
      <c r="Q62">
        <v>1.1299999999999999</v>
      </c>
      <c r="R62">
        <v>1.1599999999999999</v>
      </c>
      <c r="S62">
        <v>1.1100000000000001</v>
      </c>
      <c r="T62" t="s">
        <v>35</v>
      </c>
    </row>
    <row r="63" spans="1:22" x14ac:dyDescent="0.25">
      <c r="B63" t="s">
        <v>40</v>
      </c>
      <c r="C63">
        <v>1.31</v>
      </c>
      <c r="D63">
        <v>1.24</v>
      </c>
      <c r="E63">
        <v>1.3</v>
      </c>
      <c r="F63">
        <v>1.36</v>
      </c>
      <c r="G63">
        <v>1.34</v>
      </c>
      <c r="H63">
        <v>1.35</v>
      </c>
      <c r="I63">
        <v>1.33</v>
      </c>
      <c r="J63">
        <v>1.3</v>
      </c>
      <c r="K63">
        <v>1.33</v>
      </c>
      <c r="L63">
        <v>1.28</v>
      </c>
      <c r="M63">
        <v>1.26</v>
      </c>
      <c r="N63">
        <v>1.29</v>
      </c>
      <c r="O63">
        <v>1.27</v>
      </c>
      <c r="P63">
        <v>1.17</v>
      </c>
      <c r="Q63">
        <v>1.17</v>
      </c>
      <c r="R63">
        <v>1.1499999999999999</v>
      </c>
      <c r="S63">
        <v>1.19</v>
      </c>
      <c r="T63" t="s">
        <v>35</v>
      </c>
    </row>
    <row r="64" spans="1:22" x14ac:dyDescent="0.25">
      <c r="B64" t="s">
        <v>41</v>
      </c>
      <c r="C64">
        <v>1.27</v>
      </c>
      <c r="D64">
        <v>1.34</v>
      </c>
      <c r="E64">
        <v>1.35</v>
      </c>
      <c r="F64">
        <v>1.41</v>
      </c>
      <c r="G64">
        <v>1.35</v>
      </c>
      <c r="H64">
        <v>1.42</v>
      </c>
      <c r="I64">
        <v>1.42</v>
      </c>
      <c r="J64">
        <v>1.37</v>
      </c>
      <c r="K64">
        <v>1.37</v>
      </c>
      <c r="L64">
        <v>1.36</v>
      </c>
      <c r="M64">
        <v>1.32</v>
      </c>
      <c r="N64">
        <v>1.34</v>
      </c>
      <c r="O64">
        <v>1.26</v>
      </c>
      <c r="P64">
        <v>1.22</v>
      </c>
      <c r="Q64">
        <v>1.23</v>
      </c>
      <c r="R64">
        <v>1.24</v>
      </c>
      <c r="S64">
        <v>1.29</v>
      </c>
      <c r="T64" t="s">
        <v>35</v>
      </c>
      <c r="V64" s="38"/>
    </row>
    <row r="65" spans="1:22" x14ac:dyDescent="0.25">
      <c r="B65" t="s">
        <v>42</v>
      </c>
      <c r="C65">
        <v>1.2</v>
      </c>
      <c r="D65">
        <v>1.22</v>
      </c>
      <c r="E65">
        <v>1.26</v>
      </c>
      <c r="F65">
        <v>1.3</v>
      </c>
      <c r="G65">
        <v>1.3</v>
      </c>
      <c r="H65">
        <v>1.35</v>
      </c>
      <c r="I65">
        <v>1.31</v>
      </c>
      <c r="J65">
        <v>1.32</v>
      </c>
      <c r="K65">
        <v>1.24</v>
      </c>
      <c r="L65">
        <v>1.26</v>
      </c>
      <c r="M65">
        <v>1.24</v>
      </c>
      <c r="N65">
        <v>1.25</v>
      </c>
      <c r="O65">
        <v>1.21</v>
      </c>
      <c r="P65">
        <v>1.18</v>
      </c>
      <c r="Q65">
        <v>1.1499999999999999</v>
      </c>
      <c r="R65">
        <v>1.1200000000000001</v>
      </c>
      <c r="S65">
        <v>1.2</v>
      </c>
      <c r="T65" t="s">
        <v>35</v>
      </c>
      <c r="V65" s="38"/>
    </row>
    <row r="66" spans="1:22" ht="30" x14ac:dyDescent="0.25">
      <c r="A66" s="27" t="s">
        <v>54</v>
      </c>
      <c r="B66" t="s">
        <v>34</v>
      </c>
      <c r="C66">
        <v>78.099999999999994</v>
      </c>
      <c r="D66">
        <v>78.400000000000006</v>
      </c>
      <c r="E66">
        <v>78.599999999999994</v>
      </c>
      <c r="F66">
        <v>78.7</v>
      </c>
      <c r="G66">
        <v>78.900000000000006</v>
      </c>
      <c r="H66">
        <v>79.3</v>
      </c>
      <c r="I66">
        <v>79.5</v>
      </c>
      <c r="J66">
        <v>79.599999999999994</v>
      </c>
      <c r="K66">
        <v>79.8</v>
      </c>
      <c r="L66">
        <v>80.3</v>
      </c>
      <c r="M66">
        <v>80.099999999999994</v>
      </c>
      <c r="N66">
        <v>80.599999999999994</v>
      </c>
      <c r="O66">
        <v>80.599999999999994</v>
      </c>
      <c r="P66">
        <v>80.900000000000006</v>
      </c>
      <c r="Q66">
        <v>81.099999999999994</v>
      </c>
      <c r="R66">
        <v>79.8</v>
      </c>
      <c r="S66">
        <v>80.099999999999994</v>
      </c>
      <c r="T66" t="s">
        <v>35</v>
      </c>
      <c r="V66" s="38"/>
    </row>
    <row r="67" spans="1:22" x14ac:dyDescent="0.25">
      <c r="B67" t="s">
        <v>38</v>
      </c>
      <c r="C67">
        <v>78.2</v>
      </c>
      <c r="D67">
        <v>78.599999999999994</v>
      </c>
      <c r="E67">
        <v>78.7</v>
      </c>
      <c r="F67">
        <v>78.7</v>
      </c>
      <c r="G67">
        <v>78.599999999999994</v>
      </c>
      <c r="H67">
        <v>79.099999999999994</v>
      </c>
      <c r="I67">
        <v>79.099999999999994</v>
      </c>
      <c r="J67">
        <v>79.599999999999994</v>
      </c>
      <c r="K67">
        <v>79.8</v>
      </c>
      <c r="L67">
        <v>80.2</v>
      </c>
      <c r="M67">
        <v>80.2</v>
      </c>
      <c r="N67">
        <v>80.599999999999994</v>
      </c>
      <c r="O67">
        <v>80.3</v>
      </c>
      <c r="P67">
        <v>80.8</v>
      </c>
      <c r="Q67">
        <v>81.099999999999994</v>
      </c>
      <c r="R67">
        <v>80.2</v>
      </c>
      <c r="S67">
        <v>80</v>
      </c>
      <c r="T67" t="s">
        <v>35</v>
      </c>
      <c r="V67" s="38"/>
    </row>
    <row r="68" spans="1:22" x14ac:dyDescent="0.25">
      <c r="B68" t="s">
        <v>39</v>
      </c>
      <c r="C68">
        <v>77.8</v>
      </c>
      <c r="D68">
        <v>78.2</v>
      </c>
      <c r="E68">
        <v>78.3</v>
      </c>
      <c r="F68">
        <v>78.2</v>
      </c>
      <c r="G68">
        <v>78</v>
      </c>
      <c r="H68">
        <v>78.400000000000006</v>
      </c>
      <c r="I68">
        <v>78.7</v>
      </c>
      <c r="J68">
        <v>79.3</v>
      </c>
      <c r="K68">
        <v>79.2</v>
      </c>
      <c r="L68">
        <v>79.8</v>
      </c>
      <c r="M68">
        <v>80.400000000000006</v>
      </c>
      <c r="N68">
        <v>79.900000000000006</v>
      </c>
      <c r="O68">
        <v>80.400000000000006</v>
      </c>
      <c r="P68">
        <v>80.900000000000006</v>
      </c>
      <c r="Q68">
        <v>80.900000000000006</v>
      </c>
      <c r="R68">
        <v>80.5</v>
      </c>
      <c r="S68">
        <v>80.3</v>
      </c>
      <c r="T68" t="s">
        <v>35</v>
      </c>
      <c r="V68" s="38"/>
    </row>
    <row r="69" spans="1:22" x14ac:dyDescent="0.25">
      <c r="B69" t="s">
        <v>40</v>
      </c>
      <c r="C69">
        <v>78</v>
      </c>
      <c r="D69">
        <v>79.099999999999994</v>
      </c>
      <c r="E69">
        <v>78.599999999999994</v>
      </c>
      <c r="F69">
        <v>78.599999999999994</v>
      </c>
      <c r="G69">
        <v>78.7</v>
      </c>
      <c r="H69">
        <v>78.599999999999994</v>
      </c>
      <c r="I69">
        <v>78.900000000000006</v>
      </c>
      <c r="J69">
        <v>79.8</v>
      </c>
      <c r="K69">
        <v>79.8</v>
      </c>
      <c r="L69">
        <v>80.2</v>
      </c>
      <c r="M69">
        <v>79.8</v>
      </c>
      <c r="N69">
        <v>80.900000000000006</v>
      </c>
      <c r="O69">
        <v>80.2</v>
      </c>
      <c r="P69">
        <v>80.900000000000006</v>
      </c>
      <c r="Q69">
        <v>80.7</v>
      </c>
      <c r="R69">
        <v>79.8</v>
      </c>
      <c r="S69">
        <v>80.2</v>
      </c>
      <c r="T69" t="s">
        <v>35</v>
      </c>
      <c r="V69" s="38"/>
    </row>
    <row r="70" spans="1:22" x14ac:dyDescent="0.25">
      <c r="B70" t="s">
        <v>41</v>
      </c>
      <c r="C70">
        <v>78.5</v>
      </c>
      <c r="D70">
        <v>78.5</v>
      </c>
      <c r="E70">
        <v>79.099999999999994</v>
      </c>
      <c r="F70">
        <v>79.400000000000006</v>
      </c>
      <c r="G70">
        <v>79.2</v>
      </c>
      <c r="H70">
        <v>79.2</v>
      </c>
      <c r="I70">
        <v>79.400000000000006</v>
      </c>
      <c r="J70">
        <v>79.8</v>
      </c>
      <c r="K70">
        <v>80.2</v>
      </c>
      <c r="L70">
        <v>80.400000000000006</v>
      </c>
      <c r="M70">
        <v>79.900000000000006</v>
      </c>
      <c r="N70">
        <v>80.8</v>
      </c>
      <c r="O70">
        <v>80.7</v>
      </c>
      <c r="P70">
        <v>80.7</v>
      </c>
      <c r="Q70">
        <v>81.3</v>
      </c>
      <c r="R70">
        <v>80.2</v>
      </c>
      <c r="S70">
        <v>79.8</v>
      </c>
      <c r="T70" t="s">
        <v>35</v>
      </c>
      <c r="V70" s="38"/>
    </row>
    <row r="71" spans="1:22" x14ac:dyDescent="0.25">
      <c r="B71" t="s">
        <v>42</v>
      </c>
      <c r="C71">
        <v>78.8</v>
      </c>
      <c r="D71">
        <v>78.8</v>
      </c>
      <c r="E71">
        <v>79.099999999999994</v>
      </c>
      <c r="F71">
        <v>79.2</v>
      </c>
      <c r="G71">
        <v>78.900000000000006</v>
      </c>
      <c r="H71">
        <v>79.599999999999994</v>
      </c>
      <c r="I71">
        <v>79.8</v>
      </c>
      <c r="J71">
        <v>79.7</v>
      </c>
      <c r="K71">
        <v>79.900000000000006</v>
      </c>
      <c r="L71">
        <v>80.5</v>
      </c>
      <c r="M71">
        <v>80.599999999999994</v>
      </c>
      <c r="N71">
        <v>80.7</v>
      </c>
      <c r="O71">
        <v>80.5</v>
      </c>
      <c r="P71">
        <v>80.7</v>
      </c>
      <c r="Q71">
        <v>81.5</v>
      </c>
      <c r="R71">
        <v>80.599999999999994</v>
      </c>
      <c r="S71">
        <v>80.2</v>
      </c>
      <c r="T71" t="s">
        <v>35</v>
      </c>
      <c r="V71" s="38"/>
    </row>
    <row r="72" spans="1:22" ht="30" x14ac:dyDescent="0.25">
      <c r="A72" s="27" t="s">
        <v>55</v>
      </c>
      <c r="B72" t="s">
        <v>34</v>
      </c>
      <c r="C72">
        <v>17.399999999999999</v>
      </c>
      <c r="D72">
        <v>17.7</v>
      </c>
      <c r="E72">
        <v>17.8</v>
      </c>
      <c r="F72">
        <v>17.8</v>
      </c>
      <c r="G72">
        <v>17.899999999999999</v>
      </c>
      <c r="H72">
        <v>18.2</v>
      </c>
      <c r="I72">
        <v>18.3</v>
      </c>
      <c r="J72">
        <v>18.3</v>
      </c>
      <c r="K72">
        <v>18.600000000000001</v>
      </c>
      <c r="L72">
        <v>18.899999999999999</v>
      </c>
      <c r="M72">
        <v>18.7</v>
      </c>
      <c r="N72">
        <v>19.100000000000001</v>
      </c>
      <c r="O72">
        <v>19</v>
      </c>
      <c r="P72">
        <v>19.3</v>
      </c>
      <c r="Q72">
        <v>19.399999999999999</v>
      </c>
      <c r="R72">
        <v>18.3</v>
      </c>
      <c r="S72">
        <v>18.600000000000001</v>
      </c>
      <c r="T72" t="s">
        <v>35</v>
      </c>
      <c r="V72" s="38"/>
    </row>
    <row r="73" spans="1:22" x14ac:dyDescent="0.25">
      <c r="B73" t="s">
        <v>38</v>
      </c>
      <c r="C73">
        <v>17.5</v>
      </c>
      <c r="D73">
        <v>17.899999999999999</v>
      </c>
      <c r="E73">
        <v>17.899999999999999</v>
      </c>
      <c r="F73">
        <v>18</v>
      </c>
      <c r="G73">
        <v>18</v>
      </c>
      <c r="H73">
        <v>18.2</v>
      </c>
      <c r="I73">
        <v>18.3</v>
      </c>
      <c r="J73">
        <v>18.5</v>
      </c>
      <c r="K73">
        <v>18.7</v>
      </c>
      <c r="L73">
        <v>18.899999999999999</v>
      </c>
      <c r="M73">
        <v>18.899999999999999</v>
      </c>
      <c r="N73">
        <v>19.2</v>
      </c>
      <c r="O73">
        <v>19</v>
      </c>
      <c r="P73">
        <v>19.3</v>
      </c>
      <c r="Q73">
        <v>19.600000000000001</v>
      </c>
      <c r="R73">
        <v>18.8</v>
      </c>
      <c r="S73">
        <v>18.600000000000001</v>
      </c>
      <c r="T73" t="s">
        <v>35</v>
      </c>
      <c r="V73" s="38"/>
    </row>
    <row r="74" spans="1:22" x14ac:dyDescent="0.25">
      <c r="B74" t="s">
        <v>39</v>
      </c>
      <c r="C74">
        <v>17.3</v>
      </c>
      <c r="D74">
        <v>17.8</v>
      </c>
      <c r="E74">
        <v>17.7</v>
      </c>
      <c r="F74">
        <v>17.7</v>
      </c>
      <c r="G74">
        <v>17.7</v>
      </c>
      <c r="H74">
        <v>18</v>
      </c>
      <c r="I74">
        <v>18.399999999999999</v>
      </c>
      <c r="J74">
        <v>18.399999999999999</v>
      </c>
      <c r="K74">
        <v>18.399999999999999</v>
      </c>
      <c r="L74">
        <v>18.899999999999999</v>
      </c>
      <c r="M74">
        <v>19</v>
      </c>
      <c r="N74">
        <v>18.899999999999999</v>
      </c>
      <c r="O74">
        <v>19.2</v>
      </c>
      <c r="P74">
        <v>19.399999999999999</v>
      </c>
      <c r="Q74">
        <v>19.399999999999999</v>
      </c>
      <c r="R74">
        <v>19</v>
      </c>
      <c r="S74">
        <v>18.8</v>
      </c>
      <c r="T74" t="s">
        <v>35</v>
      </c>
      <c r="V74" s="38"/>
    </row>
    <row r="75" spans="1:22" x14ac:dyDescent="0.25">
      <c r="B75" t="s">
        <v>40</v>
      </c>
      <c r="C75">
        <v>17.100000000000001</v>
      </c>
      <c r="D75">
        <v>18.600000000000001</v>
      </c>
      <c r="E75">
        <v>17.7</v>
      </c>
      <c r="F75">
        <v>17.899999999999999</v>
      </c>
      <c r="G75">
        <v>18</v>
      </c>
      <c r="H75">
        <v>18</v>
      </c>
      <c r="I75">
        <v>18</v>
      </c>
      <c r="J75">
        <v>18.600000000000001</v>
      </c>
      <c r="K75">
        <v>18.399999999999999</v>
      </c>
      <c r="L75">
        <v>19.100000000000001</v>
      </c>
      <c r="M75">
        <v>18.7</v>
      </c>
      <c r="N75">
        <v>19.5</v>
      </c>
      <c r="O75">
        <v>18.8</v>
      </c>
      <c r="P75">
        <v>19.3</v>
      </c>
      <c r="Q75">
        <v>19.5</v>
      </c>
      <c r="R75">
        <v>18.2</v>
      </c>
      <c r="S75">
        <v>18.7</v>
      </c>
      <c r="T75" t="s">
        <v>35</v>
      </c>
      <c r="V75" s="38"/>
    </row>
    <row r="76" spans="1:22" x14ac:dyDescent="0.25">
      <c r="B76" t="s">
        <v>41</v>
      </c>
      <c r="C76">
        <v>17.5</v>
      </c>
      <c r="D76">
        <v>17.600000000000001</v>
      </c>
      <c r="E76">
        <v>18.100000000000001</v>
      </c>
      <c r="F76">
        <v>18.3</v>
      </c>
      <c r="G76">
        <v>18.3</v>
      </c>
      <c r="H76">
        <v>18.2</v>
      </c>
      <c r="I76">
        <v>18.399999999999999</v>
      </c>
      <c r="J76">
        <v>18.399999999999999</v>
      </c>
      <c r="K76">
        <v>18.899999999999999</v>
      </c>
      <c r="L76">
        <v>19</v>
      </c>
      <c r="M76">
        <v>19</v>
      </c>
      <c r="N76">
        <v>19.399999999999999</v>
      </c>
      <c r="O76">
        <v>19.2</v>
      </c>
      <c r="P76">
        <v>19.3</v>
      </c>
      <c r="Q76">
        <v>19.899999999999999</v>
      </c>
      <c r="R76">
        <v>18.899999999999999</v>
      </c>
      <c r="S76">
        <v>18.399999999999999</v>
      </c>
      <c r="T76" t="s">
        <v>35</v>
      </c>
      <c r="V76" s="38"/>
    </row>
    <row r="77" spans="1:22" x14ac:dyDescent="0.25">
      <c r="B77" t="s">
        <v>42</v>
      </c>
      <c r="C77">
        <v>17.8</v>
      </c>
      <c r="D77">
        <v>17.899999999999999</v>
      </c>
      <c r="E77">
        <v>18.100000000000001</v>
      </c>
      <c r="F77">
        <v>18.2</v>
      </c>
      <c r="G77">
        <v>18.2</v>
      </c>
      <c r="H77">
        <v>18.600000000000001</v>
      </c>
      <c r="I77">
        <v>18.600000000000001</v>
      </c>
      <c r="J77">
        <v>18.7</v>
      </c>
      <c r="K77">
        <v>18.7</v>
      </c>
      <c r="L77">
        <v>19</v>
      </c>
      <c r="M77">
        <v>18.899999999999999</v>
      </c>
      <c r="N77">
        <v>19.3</v>
      </c>
      <c r="O77">
        <v>18.8</v>
      </c>
      <c r="P77">
        <v>19.3</v>
      </c>
      <c r="Q77">
        <v>19.899999999999999</v>
      </c>
      <c r="R77">
        <v>19.3</v>
      </c>
      <c r="S77">
        <v>18.8</v>
      </c>
      <c r="T77" t="s">
        <v>35</v>
      </c>
      <c r="V77" s="39"/>
    </row>
    <row r="78" spans="1:22" ht="30" x14ac:dyDescent="0.25">
      <c r="A78" s="27" t="s">
        <v>56</v>
      </c>
      <c r="B78" t="s">
        <v>34</v>
      </c>
      <c r="C78">
        <v>83.5</v>
      </c>
      <c r="D78">
        <v>83.9</v>
      </c>
      <c r="E78">
        <v>83.9</v>
      </c>
      <c r="F78">
        <v>83.9</v>
      </c>
      <c r="G78">
        <v>84</v>
      </c>
      <c r="H78">
        <v>84.3</v>
      </c>
      <c r="I78">
        <v>84.4</v>
      </c>
      <c r="J78">
        <v>84.4</v>
      </c>
      <c r="K78">
        <v>84.6</v>
      </c>
      <c r="L78">
        <v>85</v>
      </c>
      <c r="M78">
        <v>84.6</v>
      </c>
      <c r="N78">
        <v>85</v>
      </c>
      <c r="O78">
        <v>84.9</v>
      </c>
      <c r="P78">
        <v>85.2</v>
      </c>
      <c r="Q78">
        <v>85.4</v>
      </c>
      <c r="R78">
        <v>84.5</v>
      </c>
      <c r="S78">
        <v>84.7</v>
      </c>
      <c r="T78" t="s">
        <v>35</v>
      </c>
    </row>
    <row r="79" spans="1:22" x14ac:dyDescent="0.25">
      <c r="B79" t="s">
        <v>38</v>
      </c>
      <c r="C79">
        <v>84.1</v>
      </c>
      <c r="D79">
        <v>84.3</v>
      </c>
      <c r="E79">
        <v>84.2</v>
      </c>
      <c r="F79">
        <v>84.4</v>
      </c>
      <c r="G79">
        <v>83.8</v>
      </c>
      <c r="H79">
        <v>84.3</v>
      </c>
      <c r="I79">
        <v>84.5</v>
      </c>
      <c r="J79">
        <v>84.6</v>
      </c>
      <c r="K79">
        <v>84.8</v>
      </c>
      <c r="L79">
        <v>85.1</v>
      </c>
      <c r="M79">
        <v>84.6</v>
      </c>
      <c r="N79">
        <v>85.2</v>
      </c>
      <c r="O79">
        <v>84.9</v>
      </c>
      <c r="P79">
        <v>85.3</v>
      </c>
      <c r="Q79">
        <v>85.6</v>
      </c>
      <c r="R79">
        <v>85.1</v>
      </c>
      <c r="S79">
        <v>84.7</v>
      </c>
      <c r="T79" t="s">
        <v>35</v>
      </c>
    </row>
    <row r="80" spans="1:22" x14ac:dyDescent="0.25">
      <c r="B80" t="s">
        <v>39</v>
      </c>
      <c r="C80">
        <v>83.7</v>
      </c>
      <c r="D80">
        <v>84.4</v>
      </c>
      <c r="E80">
        <v>84.2</v>
      </c>
      <c r="F80">
        <v>84</v>
      </c>
      <c r="G80">
        <v>82.6</v>
      </c>
      <c r="H80">
        <v>83.4</v>
      </c>
      <c r="I80">
        <v>83.7</v>
      </c>
      <c r="J80">
        <v>84</v>
      </c>
      <c r="K80">
        <v>84.4</v>
      </c>
      <c r="L80">
        <v>84.7</v>
      </c>
      <c r="M80">
        <v>84.3</v>
      </c>
      <c r="N80">
        <v>85.1</v>
      </c>
      <c r="O80">
        <v>84.7</v>
      </c>
      <c r="P80">
        <v>85.5</v>
      </c>
      <c r="Q80">
        <v>85.1</v>
      </c>
      <c r="R80">
        <v>84.9</v>
      </c>
      <c r="S80">
        <v>84.7</v>
      </c>
      <c r="T80" t="s">
        <v>35</v>
      </c>
    </row>
    <row r="81" spans="1:20" x14ac:dyDescent="0.25">
      <c r="B81" t="s">
        <v>40</v>
      </c>
      <c r="C81">
        <v>84.3</v>
      </c>
      <c r="D81">
        <v>84.7</v>
      </c>
      <c r="E81">
        <v>84.5</v>
      </c>
      <c r="F81">
        <v>84.8</v>
      </c>
      <c r="G81">
        <v>84.4</v>
      </c>
      <c r="H81">
        <v>84.5</v>
      </c>
      <c r="I81">
        <v>84.9</v>
      </c>
      <c r="J81">
        <v>84.6</v>
      </c>
      <c r="K81">
        <v>84.7</v>
      </c>
      <c r="L81">
        <v>85.4</v>
      </c>
      <c r="M81">
        <v>84.6</v>
      </c>
      <c r="N81">
        <v>85.4</v>
      </c>
      <c r="O81">
        <v>84.8</v>
      </c>
      <c r="P81">
        <v>85.9</v>
      </c>
      <c r="Q81">
        <v>85.9</v>
      </c>
      <c r="R81">
        <v>85.1</v>
      </c>
      <c r="S81">
        <v>85</v>
      </c>
      <c r="T81" t="s">
        <v>35</v>
      </c>
    </row>
    <row r="82" spans="1:20" x14ac:dyDescent="0.25">
      <c r="B82" t="s">
        <v>41</v>
      </c>
      <c r="C82">
        <v>84</v>
      </c>
      <c r="D82">
        <v>84.5</v>
      </c>
      <c r="E82">
        <v>84.5</v>
      </c>
      <c r="F82">
        <v>85</v>
      </c>
      <c r="G82">
        <v>83.9</v>
      </c>
      <c r="H82">
        <v>84.9</v>
      </c>
      <c r="I82">
        <v>84.8</v>
      </c>
      <c r="J82">
        <v>84.7</v>
      </c>
      <c r="K82">
        <v>85.4</v>
      </c>
      <c r="L82">
        <v>85.2</v>
      </c>
      <c r="M82">
        <v>84.8</v>
      </c>
      <c r="N82">
        <v>85.7</v>
      </c>
      <c r="O82">
        <v>85.4</v>
      </c>
      <c r="P82">
        <v>85</v>
      </c>
      <c r="Q82">
        <v>85.9</v>
      </c>
      <c r="R82">
        <v>84.9</v>
      </c>
      <c r="S82">
        <v>84.7</v>
      </c>
      <c r="T82" t="s">
        <v>35</v>
      </c>
    </row>
    <row r="83" spans="1:20" x14ac:dyDescent="0.25">
      <c r="B83" t="s">
        <v>42</v>
      </c>
      <c r="C83">
        <v>84.4</v>
      </c>
      <c r="D83">
        <v>84.2</v>
      </c>
      <c r="E83">
        <v>83.8</v>
      </c>
      <c r="F83">
        <v>84.2</v>
      </c>
      <c r="G83">
        <v>84.4</v>
      </c>
      <c r="H83">
        <v>84.4</v>
      </c>
      <c r="I83">
        <v>84.8</v>
      </c>
      <c r="J83">
        <v>85</v>
      </c>
      <c r="K83">
        <v>84.7</v>
      </c>
      <c r="L83">
        <v>85.1</v>
      </c>
      <c r="M83">
        <v>84.6</v>
      </c>
      <c r="N83">
        <v>84.9</v>
      </c>
      <c r="O83">
        <v>85</v>
      </c>
      <c r="P83">
        <v>85.1</v>
      </c>
      <c r="Q83">
        <v>85.5</v>
      </c>
      <c r="R83">
        <v>85.3</v>
      </c>
      <c r="S83">
        <v>84.8</v>
      </c>
      <c r="T83" t="s">
        <v>35</v>
      </c>
    </row>
    <row r="84" spans="1:20" ht="30" x14ac:dyDescent="0.25">
      <c r="A84" s="27" t="s">
        <v>57</v>
      </c>
      <c r="B84" t="s">
        <v>34</v>
      </c>
      <c r="C84">
        <v>21.1</v>
      </c>
      <c r="D84">
        <v>21.4</v>
      </c>
      <c r="E84">
        <v>21.4</v>
      </c>
      <c r="F84">
        <v>21.4</v>
      </c>
      <c r="G84">
        <v>21.5</v>
      </c>
      <c r="H84">
        <v>21.7</v>
      </c>
      <c r="I84">
        <v>21.8</v>
      </c>
      <c r="J84">
        <v>21.8</v>
      </c>
      <c r="K84">
        <v>22</v>
      </c>
      <c r="L84">
        <v>22.3</v>
      </c>
      <c r="M84">
        <v>21.9</v>
      </c>
      <c r="N84">
        <v>22.3</v>
      </c>
      <c r="O84">
        <v>22.2</v>
      </c>
      <c r="P84">
        <v>22.5</v>
      </c>
      <c r="Q84">
        <v>22.6</v>
      </c>
      <c r="R84">
        <v>21.7</v>
      </c>
      <c r="S84">
        <v>21.9</v>
      </c>
      <c r="T84" t="s">
        <v>35</v>
      </c>
    </row>
    <row r="85" spans="1:20" x14ac:dyDescent="0.25">
      <c r="B85" t="s">
        <v>38</v>
      </c>
      <c r="C85">
        <v>21.4</v>
      </c>
      <c r="D85">
        <v>21.6</v>
      </c>
      <c r="E85">
        <v>21.6</v>
      </c>
      <c r="F85">
        <v>21.8</v>
      </c>
      <c r="G85">
        <v>21.5</v>
      </c>
      <c r="H85">
        <v>21.9</v>
      </c>
      <c r="I85">
        <v>22.1</v>
      </c>
      <c r="J85">
        <v>21.9</v>
      </c>
      <c r="K85">
        <v>22.1</v>
      </c>
      <c r="L85">
        <v>22.5</v>
      </c>
      <c r="M85">
        <v>22</v>
      </c>
      <c r="N85">
        <v>22.6</v>
      </c>
      <c r="O85">
        <v>22.2</v>
      </c>
      <c r="P85">
        <v>22.7</v>
      </c>
      <c r="Q85">
        <v>22.9</v>
      </c>
      <c r="R85">
        <v>22.3</v>
      </c>
      <c r="S85">
        <v>22</v>
      </c>
      <c r="T85" t="s">
        <v>35</v>
      </c>
    </row>
    <row r="86" spans="1:20" x14ac:dyDescent="0.25">
      <c r="B86" t="s">
        <v>39</v>
      </c>
      <c r="C86">
        <v>21.2</v>
      </c>
      <c r="D86">
        <v>21.6</v>
      </c>
      <c r="E86">
        <v>21.7</v>
      </c>
      <c r="F86">
        <v>21.6</v>
      </c>
      <c r="G86">
        <v>20.8</v>
      </c>
      <c r="H86">
        <v>21.7</v>
      </c>
      <c r="I86">
        <v>21.8</v>
      </c>
      <c r="J86">
        <v>21.7</v>
      </c>
      <c r="K86">
        <v>22</v>
      </c>
      <c r="L86">
        <v>22.3</v>
      </c>
      <c r="M86">
        <v>21.9</v>
      </c>
      <c r="N86">
        <v>22.5</v>
      </c>
      <c r="O86">
        <v>22.1</v>
      </c>
      <c r="P86">
        <v>22.7</v>
      </c>
      <c r="Q86">
        <v>22.5</v>
      </c>
      <c r="R86">
        <v>22</v>
      </c>
      <c r="S86">
        <v>22</v>
      </c>
      <c r="T86" t="s">
        <v>35</v>
      </c>
    </row>
    <row r="87" spans="1:20" x14ac:dyDescent="0.25">
      <c r="B87" t="s">
        <v>40</v>
      </c>
      <c r="C87">
        <v>21.7</v>
      </c>
      <c r="D87">
        <v>22</v>
      </c>
      <c r="E87">
        <v>21.8</v>
      </c>
      <c r="F87">
        <v>22</v>
      </c>
      <c r="G87">
        <v>22.1</v>
      </c>
      <c r="H87">
        <v>22.2</v>
      </c>
      <c r="I87">
        <v>22.5</v>
      </c>
      <c r="J87">
        <v>22.1</v>
      </c>
      <c r="K87">
        <v>22.1</v>
      </c>
      <c r="L87">
        <v>22.6</v>
      </c>
      <c r="M87">
        <v>22</v>
      </c>
      <c r="N87">
        <v>22.8</v>
      </c>
      <c r="O87">
        <v>22.2</v>
      </c>
      <c r="P87">
        <v>23.1</v>
      </c>
      <c r="Q87">
        <v>22.9</v>
      </c>
      <c r="R87">
        <v>22.5</v>
      </c>
      <c r="S87">
        <v>22.3</v>
      </c>
      <c r="T87" t="s">
        <v>35</v>
      </c>
    </row>
    <row r="88" spans="1:20" x14ac:dyDescent="0.25">
      <c r="B88" t="s">
        <v>41</v>
      </c>
      <c r="C88">
        <v>21.3</v>
      </c>
      <c r="D88">
        <v>21.8</v>
      </c>
      <c r="E88">
        <v>21.9</v>
      </c>
      <c r="F88">
        <v>22.2</v>
      </c>
      <c r="G88">
        <v>21.4</v>
      </c>
      <c r="H88">
        <v>22.2</v>
      </c>
      <c r="I88">
        <v>22.2</v>
      </c>
      <c r="J88">
        <v>21.9</v>
      </c>
      <c r="K88">
        <v>22.5</v>
      </c>
      <c r="L88">
        <v>22.6</v>
      </c>
      <c r="M88">
        <v>22.1</v>
      </c>
      <c r="N88">
        <v>23.2</v>
      </c>
      <c r="O88">
        <v>22.6</v>
      </c>
      <c r="P88">
        <v>22.5</v>
      </c>
      <c r="Q88">
        <v>23.3</v>
      </c>
      <c r="R88">
        <v>22.1</v>
      </c>
      <c r="S88">
        <v>22</v>
      </c>
      <c r="T88" t="s">
        <v>35</v>
      </c>
    </row>
    <row r="89" spans="1:20" x14ac:dyDescent="0.25">
      <c r="B89" t="s">
        <v>42</v>
      </c>
      <c r="C89">
        <v>21.7</v>
      </c>
      <c r="D89">
        <v>21.5</v>
      </c>
      <c r="E89">
        <v>21.4</v>
      </c>
      <c r="F89">
        <v>21.8</v>
      </c>
      <c r="G89">
        <v>21.9</v>
      </c>
      <c r="H89">
        <v>21.9</v>
      </c>
      <c r="I89">
        <v>22.2</v>
      </c>
      <c r="J89">
        <v>22.2</v>
      </c>
      <c r="K89">
        <v>22.3</v>
      </c>
      <c r="L89">
        <v>22.7</v>
      </c>
      <c r="M89">
        <v>22.2</v>
      </c>
      <c r="N89">
        <v>22.3</v>
      </c>
      <c r="O89">
        <v>22</v>
      </c>
      <c r="P89">
        <v>22.3</v>
      </c>
      <c r="Q89">
        <v>22.9</v>
      </c>
      <c r="R89">
        <v>22.5</v>
      </c>
      <c r="S89">
        <v>22.1</v>
      </c>
      <c r="T89" t="s">
        <v>35</v>
      </c>
    </row>
    <row r="90" spans="1:20" ht="60" x14ac:dyDescent="0.25">
      <c r="A90" s="27" t="s">
        <v>58</v>
      </c>
      <c r="B90" t="s">
        <v>34</v>
      </c>
      <c r="C90">
        <v>14.1</v>
      </c>
      <c r="D90">
        <v>14.1</v>
      </c>
      <c r="E90">
        <v>14.1</v>
      </c>
      <c r="F90">
        <v>14.1</v>
      </c>
      <c r="G90">
        <v>14.1</v>
      </c>
      <c r="H90">
        <v>14.1</v>
      </c>
      <c r="I90">
        <v>14.1</v>
      </c>
      <c r="J90">
        <v>14</v>
      </c>
      <c r="K90">
        <v>14</v>
      </c>
      <c r="L90">
        <v>13.9</v>
      </c>
      <c r="M90">
        <v>13.8</v>
      </c>
      <c r="N90">
        <v>13.7</v>
      </c>
      <c r="O90">
        <v>13.5</v>
      </c>
      <c r="P90">
        <v>13.4</v>
      </c>
      <c r="Q90">
        <v>13.2</v>
      </c>
      <c r="R90">
        <v>13</v>
      </c>
      <c r="S90">
        <v>12.9</v>
      </c>
      <c r="T90">
        <v>12.7</v>
      </c>
    </row>
    <row r="91" spans="1:20" x14ac:dyDescent="0.25">
      <c r="B91" t="s">
        <v>38</v>
      </c>
      <c r="C91">
        <v>13.5</v>
      </c>
      <c r="D91">
        <v>13.4</v>
      </c>
      <c r="E91">
        <v>13.3</v>
      </c>
      <c r="F91">
        <v>13.2</v>
      </c>
      <c r="G91">
        <v>13.2</v>
      </c>
      <c r="H91">
        <v>13.1</v>
      </c>
      <c r="I91">
        <v>13.1</v>
      </c>
      <c r="J91">
        <v>13</v>
      </c>
      <c r="K91">
        <v>13</v>
      </c>
      <c r="L91">
        <v>12.9</v>
      </c>
      <c r="M91">
        <v>12.8</v>
      </c>
      <c r="N91">
        <v>12.7</v>
      </c>
      <c r="O91">
        <v>12.7</v>
      </c>
      <c r="P91">
        <v>12.6</v>
      </c>
      <c r="Q91">
        <v>12.4</v>
      </c>
      <c r="R91">
        <v>12.2</v>
      </c>
      <c r="S91">
        <v>12.2</v>
      </c>
      <c r="T91">
        <v>12.1</v>
      </c>
    </row>
    <row r="92" spans="1:20" x14ac:dyDescent="0.25">
      <c r="B92" t="s">
        <v>39</v>
      </c>
      <c r="C92">
        <v>12.8</v>
      </c>
      <c r="D92">
        <v>12.6</v>
      </c>
      <c r="E92">
        <v>12.5</v>
      </c>
      <c r="F92">
        <v>12.4</v>
      </c>
      <c r="G92">
        <v>12.4</v>
      </c>
      <c r="H92">
        <v>12.3</v>
      </c>
      <c r="I92">
        <v>12.2</v>
      </c>
      <c r="J92">
        <v>12.2</v>
      </c>
      <c r="K92">
        <v>12.3</v>
      </c>
      <c r="L92">
        <v>12.2</v>
      </c>
      <c r="M92">
        <v>12.2</v>
      </c>
      <c r="N92">
        <v>12.1</v>
      </c>
      <c r="O92">
        <v>12.1</v>
      </c>
      <c r="P92">
        <v>12</v>
      </c>
      <c r="Q92">
        <v>11.9</v>
      </c>
      <c r="R92">
        <v>11.8</v>
      </c>
      <c r="S92">
        <v>11.8</v>
      </c>
      <c r="T92">
        <v>11.7</v>
      </c>
    </row>
    <row r="93" spans="1:20" x14ac:dyDescent="0.25">
      <c r="B93" t="s">
        <v>40</v>
      </c>
      <c r="C93">
        <v>14.1</v>
      </c>
      <c r="D93">
        <v>14</v>
      </c>
      <c r="E93">
        <v>13.8</v>
      </c>
      <c r="F93">
        <v>13.7</v>
      </c>
      <c r="G93">
        <v>13.6</v>
      </c>
      <c r="H93">
        <v>13.4</v>
      </c>
      <c r="I93">
        <v>13.4</v>
      </c>
      <c r="J93">
        <v>13.3</v>
      </c>
      <c r="K93">
        <v>13.2</v>
      </c>
      <c r="L93">
        <v>13.1</v>
      </c>
      <c r="M93">
        <v>13</v>
      </c>
      <c r="N93">
        <v>12.9</v>
      </c>
      <c r="O93">
        <v>12.8</v>
      </c>
      <c r="P93">
        <v>12.7</v>
      </c>
      <c r="Q93">
        <v>12.5</v>
      </c>
      <c r="R93">
        <v>12.3</v>
      </c>
      <c r="S93">
        <v>12.2</v>
      </c>
      <c r="T93">
        <v>12.1</v>
      </c>
    </row>
    <row r="94" spans="1:20" x14ac:dyDescent="0.25">
      <c r="B94" t="s">
        <v>41</v>
      </c>
      <c r="C94">
        <v>14</v>
      </c>
      <c r="D94">
        <v>14</v>
      </c>
      <c r="E94">
        <v>13.9</v>
      </c>
      <c r="F94">
        <v>13.8</v>
      </c>
      <c r="G94">
        <v>13.8</v>
      </c>
      <c r="H94">
        <v>13.8</v>
      </c>
      <c r="I94">
        <v>13.7</v>
      </c>
      <c r="J94">
        <v>13.7</v>
      </c>
      <c r="K94">
        <v>13.6</v>
      </c>
      <c r="L94">
        <v>13.6</v>
      </c>
      <c r="M94">
        <v>13.5</v>
      </c>
      <c r="N94">
        <v>13.5</v>
      </c>
      <c r="O94">
        <v>13.4</v>
      </c>
      <c r="P94">
        <v>13.2</v>
      </c>
      <c r="Q94">
        <v>13</v>
      </c>
      <c r="R94">
        <v>12.8</v>
      </c>
      <c r="S94">
        <v>12.8</v>
      </c>
      <c r="T94">
        <v>12.6</v>
      </c>
    </row>
    <row r="95" spans="1:20" x14ac:dyDescent="0.25">
      <c r="B95" t="s">
        <v>42</v>
      </c>
      <c r="C95">
        <v>13.3</v>
      </c>
      <c r="D95">
        <v>13.2</v>
      </c>
      <c r="E95">
        <v>13.1</v>
      </c>
      <c r="F95">
        <v>13</v>
      </c>
      <c r="G95">
        <v>12.9</v>
      </c>
      <c r="H95">
        <v>12.9</v>
      </c>
      <c r="I95">
        <v>12.9</v>
      </c>
      <c r="J95">
        <v>12.8</v>
      </c>
      <c r="K95">
        <v>12.8</v>
      </c>
      <c r="L95">
        <v>12.7</v>
      </c>
      <c r="M95">
        <v>12.6</v>
      </c>
      <c r="N95">
        <v>12.5</v>
      </c>
      <c r="O95">
        <v>12.4</v>
      </c>
      <c r="P95">
        <v>12.4</v>
      </c>
      <c r="Q95">
        <v>12.2</v>
      </c>
      <c r="R95">
        <v>12.1</v>
      </c>
      <c r="S95">
        <v>12</v>
      </c>
      <c r="T95">
        <v>11.9</v>
      </c>
    </row>
    <row r="96" spans="1:20" ht="60" x14ac:dyDescent="0.25">
      <c r="A96" s="27" t="s">
        <v>59</v>
      </c>
      <c r="B96" t="s">
        <v>34</v>
      </c>
      <c r="C96">
        <v>66.3</v>
      </c>
      <c r="D96">
        <v>66</v>
      </c>
      <c r="E96">
        <v>65.8</v>
      </c>
      <c r="F96">
        <v>65.7</v>
      </c>
      <c r="G96">
        <v>65.599999999999994</v>
      </c>
      <c r="H96">
        <v>65.5</v>
      </c>
      <c r="I96">
        <v>65.400000000000006</v>
      </c>
      <c r="J96">
        <v>65.2</v>
      </c>
      <c r="K96">
        <v>64.8</v>
      </c>
      <c r="L96">
        <v>64.7</v>
      </c>
      <c r="M96">
        <v>64.5</v>
      </c>
      <c r="N96">
        <v>64.3</v>
      </c>
      <c r="O96">
        <v>64.2</v>
      </c>
      <c r="P96">
        <v>64.099999999999994</v>
      </c>
      <c r="Q96">
        <v>64</v>
      </c>
      <c r="R96">
        <v>63.8</v>
      </c>
      <c r="S96">
        <v>63.6</v>
      </c>
      <c r="T96">
        <v>63.5</v>
      </c>
    </row>
    <row r="97" spans="1:29" x14ac:dyDescent="0.25">
      <c r="B97" t="s">
        <v>38</v>
      </c>
      <c r="C97">
        <v>65.400000000000006</v>
      </c>
      <c r="D97">
        <v>65.2</v>
      </c>
      <c r="E97">
        <v>65.2</v>
      </c>
      <c r="F97">
        <v>65.400000000000006</v>
      </c>
      <c r="G97">
        <v>65.400000000000006</v>
      </c>
      <c r="H97">
        <v>65.400000000000006</v>
      </c>
      <c r="I97">
        <v>65.5</v>
      </c>
      <c r="J97">
        <v>65.2</v>
      </c>
      <c r="K97">
        <v>65</v>
      </c>
      <c r="L97">
        <v>64.900000000000006</v>
      </c>
      <c r="M97">
        <v>64.599999999999994</v>
      </c>
      <c r="N97">
        <v>64.3</v>
      </c>
      <c r="O97">
        <v>64.099999999999994</v>
      </c>
      <c r="P97">
        <v>63.9</v>
      </c>
      <c r="Q97">
        <v>63.8</v>
      </c>
      <c r="R97">
        <v>63.5</v>
      </c>
      <c r="S97">
        <v>63.1</v>
      </c>
      <c r="T97">
        <v>62.9</v>
      </c>
    </row>
    <row r="98" spans="1:29" x14ac:dyDescent="0.25">
      <c r="B98" t="s">
        <v>39</v>
      </c>
      <c r="C98">
        <v>65.599999999999994</v>
      </c>
      <c r="D98">
        <v>65.5</v>
      </c>
      <c r="E98">
        <v>65.599999999999994</v>
      </c>
      <c r="F98">
        <v>65.8</v>
      </c>
      <c r="G98">
        <v>65.8</v>
      </c>
      <c r="H98">
        <v>66</v>
      </c>
      <c r="I98">
        <v>66.2</v>
      </c>
      <c r="J98">
        <v>65.900000000000006</v>
      </c>
      <c r="K98">
        <v>65.7</v>
      </c>
      <c r="L98">
        <v>65.5</v>
      </c>
      <c r="M98">
        <v>65.2</v>
      </c>
      <c r="N98">
        <v>64.900000000000006</v>
      </c>
      <c r="O98">
        <v>64.599999999999994</v>
      </c>
      <c r="P98">
        <v>64.3</v>
      </c>
      <c r="Q98">
        <v>64</v>
      </c>
      <c r="R98">
        <v>63.5</v>
      </c>
      <c r="S98">
        <v>63</v>
      </c>
      <c r="T98">
        <v>62.7</v>
      </c>
    </row>
    <row r="99" spans="1:29" s="22" customFormat="1" x14ac:dyDescent="0.25">
      <c r="A99" s="27"/>
      <c r="B99" t="s">
        <v>40</v>
      </c>
      <c r="C99">
        <v>65.7</v>
      </c>
      <c r="D99">
        <v>65.5</v>
      </c>
      <c r="E99">
        <v>65.5</v>
      </c>
      <c r="F99">
        <v>65.599999999999994</v>
      </c>
      <c r="G99">
        <v>65.7</v>
      </c>
      <c r="H99">
        <v>65.8</v>
      </c>
      <c r="I99">
        <v>65.8</v>
      </c>
      <c r="J99">
        <v>65.599999999999994</v>
      </c>
      <c r="K99">
        <v>65.400000000000006</v>
      </c>
      <c r="L99">
        <v>65.3</v>
      </c>
      <c r="M99">
        <v>65</v>
      </c>
      <c r="N99">
        <v>64.8</v>
      </c>
      <c r="O99">
        <v>64.7</v>
      </c>
      <c r="P99">
        <v>64.5</v>
      </c>
      <c r="Q99">
        <v>64.5</v>
      </c>
      <c r="R99">
        <v>64.2</v>
      </c>
      <c r="S99">
        <v>63.9</v>
      </c>
      <c r="T99">
        <v>63.7</v>
      </c>
      <c r="U99"/>
      <c r="V99" s="40" t="s">
        <v>60</v>
      </c>
      <c r="W99"/>
      <c r="Y99"/>
      <c r="Z99"/>
      <c r="AA99"/>
      <c r="AB99"/>
      <c r="AC99"/>
    </row>
    <row r="100" spans="1:29" s="22" customFormat="1" x14ac:dyDescent="0.25">
      <c r="A100" s="27"/>
      <c r="B100" t="s">
        <v>41</v>
      </c>
      <c r="C100">
        <v>65.2</v>
      </c>
      <c r="D100">
        <v>65</v>
      </c>
      <c r="E100">
        <v>65</v>
      </c>
      <c r="F100">
        <v>65.099999999999994</v>
      </c>
      <c r="G100">
        <v>65.099999999999994</v>
      </c>
      <c r="H100">
        <v>65</v>
      </c>
      <c r="I100">
        <v>65</v>
      </c>
      <c r="J100">
        <v>64.8</v>
      </c>
      <c r="K100">
        <v>64.5</v>
      </c>
      <c r="L100">
        <v>64.5</v>
      </c>
      <c r="M100">
        <v>64.2</v>
      </c>
      <c r="N100">
        <v>64</v>
      </c>
      <c r="O100">
        <v>63.8</v>
      </c>
      <c r="P100">
        <v>63.7</v>
      </c>
      <c r="Q100">
        <v>63.6</v>
      </c>
      <c r="R100">
        <v>63.5</v>
      </c>
      <c r="S100">
        <v>63.1</v>
      </c>
      <c r="T100">
        <v>63.2</v>
      </c>
      <c r="U100"/>
      <c r="W100"/>
      <c r="Y100"/>
      <c r="Z100"/>
      <c r="AA100"/>
      <c r="AB100"/>
      <c r="AC100"/>
    </row>
    <row r="101" spans="1:29" s="22" customFormat="1" x14ac:dyDescent="0.25">
      <c r="A101" s="27"/>
      <c r="B101" t="s">
        <v>42</v>
      </c>
      <c r="C101">
        <v>65</v>
      </c>
      <c r="D101">
        <v>64.8</v>
      </c>
      <c r="E101">
        <v>64.8</v>
      </c>
      <c r="F101">
        <v>65</v>
      </c>
      <c r="G101">
        <v>65.2</v>
      </c>
      <c r="H101">
        <v>65</v>
      </c>
      <c r="I101">
        <v>65.099999999999994</v>
      </c>
      <c r="J101">
        <v>64.7</v>
      </c>
      <c r="K101">
        <v>64.5</v>
      </c>
      <c r="L101">
        <v>64.3</v>
      </c>
      <c r="M101">
        <v>64</v>
      </c>
      <c r="N101">
        <v>63.7</v>
      </c>
      <c r="O101">
        <v>63.4</v>
      </c>
      <c r="P101">
        <v>63.2</v>
      </c>
      <c r="Q101">
        <v>63.1</v>
      </c>
      <c r="R101">
        <v>62.8</v>
      </c>
      <c r="S101">
        <v>62.4</v>
      </c>
      <c r="T101">
        <v>62.3</v>
      </c>
      <c r="U101"/>
      <c r="W101"/>
      <c r="Y101"/>
      <c r="Z101"/>
      <c r="AA101"/>
      <c r="AB101"/>
      <c r="AC101"/>
    </row>
    <row r="102" spans="1:29" s="22" customFormat="1" ht="60" x14ac:dyDescent="0.25">
      <c r="A102" s="27" t="s">
        <v>61</v>
      </c>
      <c r="B102" t="s">
        <v>34</v>
      </c>
      <c r="C102">
        <v>19.5</v>
      </c>
      <c r="D102">
        <v>19.899999999999999</v>
      </c>
      <c r="E102">
        <v>20.100000000000001</v>
      </c>
      <c r="F102">
        <v>20.2</v>
      </c>
      <c r="G102">
        <v>20.3</v>
      </c>
      <c r="H102">
        <v>20.399999999999999</v>
      </c>
      <c r="I102">
        <v>20.5</v>
      </c>
      <c r="J102">
        <v>20.8</v>
      </c>
      <c r="K102">
        <v>21.2</v>
      </c>
      <c r="L102">
        <v>21.4</v>
      </c>
      <c r="M102">
        <v>21.7</v>
      </c>
      <c r="N102">
        <v>22</v>
      </c>
      <c r="O102">
        <v>22.3</v>
      </c>
      <c r="P102">
        <v>22.6</v>
      </c>
      <c r="Q102">
        <v>22.9</v>
      </c>
      <c r="R102">
        <v>23.2</v>
      </c>
      <c r="S102">
        <v>23.5</v>
      </c>
      <c r="T102">
        <v>23.8</v>
      </c>
      <c r="U102"/>
      <c r="V102" s="41" t="s">
        <v>62</v>
      </c>
      <c r="W102" s="2" t="s">
        <v>63</v>
      </c>
      <c r="Y102"/>
      <c r="Z102"/>
      <c r="AA102"/>
      <c r="AB102"/>
      <c r="AC102"/>
    </row>
    <row r="103" spans="1:29" s="22" customFormat="1" x14ac:dyDescent="0.25">
      <c r="A103" s="27"/>
      <c r="B103" t="s">
        <v>38</v>
      </c>
      <c r="C103">
        <v>21.1</v>
      </c>
      <c r="D103">
        <v>21.4</v>
      </c>
      <c r="E103">
        <v>21.5</v>
      </c>
      <c r="F103">
        <v>21.4</v>
      </c>
      <c r="G103">
        <v>21.4</v>
      </c>
      <c r="H103">
        <v>21.5</v>
      </c>
      <c r="I103">
        <v>21.5</v>
      </c>
      <c r="J103">
        <v>21.8</v>
      </c>
      <c r="K103">
        <v>22.1</v>
      </c>
      <c r="L103">
        <v>22.2</v>
      </c>
      <c r="M103">
        <v>22.6</v>
      </c>
      <c r="N103">
        <v>23</v>
      </c>
      <c r="O103">
        <v>23.3</v>
      </c>
      <c r="P103">
        <v>23.6</v>
      </c>
      <c r="Q103">
        <v>23.9</v>
      </c>
      <c r="R103">
        <v>24.3</v>
      </c>
      <c r="S103">
        <v>24.7</v>
      </c>
      <c r="T103">
        <v>25</v>
      </c>
      <c r="U103"/>
      <c r="V103" s="39" t="s">
        <v>64</v>
      </c>
      <c r="W103"/>
      <c r="Y103"/>
      <c r="Z103"/>
      <c r="AA103"/>
      <c r="AB103"/>
      <c r="AC103"/>
    </row>
    <row r="104" spans="1:29" s="22" customFormat="1" x14ac:dyDescent="0.25">
      <c r="A104" s="27"/>
      <c r="B104" t="s">
        <v>39</v>
      </c>
      <c r="C104">
        <v>21.6</v>
      </c>
      <c r="D104">
        <v>21.9</v>
      </c>
      <c r="E104">
        <v>21.9</v>
      </c>
      <c r="F104">
        <v>21.8</v>
      </c>
      <c r="G104">
        <v>21.8</v>
      </c>
      <c r="H104">
        <v>21.8</v>
      </c>
      <c r="I104">
        <v>21.6</v>
      </c>
      <c r="J104">
        <v>21.9</v>
      </c>
      <c r="K104">
        <v>22.1</v>
      </c>
      <c r="L104">
        <v>22.3</v>
      </c>
      <c r="M104">
        <v>22.7</v>
      </c>
      <c r="N104">
        <v>23</v>
      </c>
      <c r="O104">
        <v>23.3</v>
      </c>
      <c r="P104">
        <v>23.7</v>
      </c>
      <c r="Q104">
        <v>24.1</v>
      </c>
      <c r="R104">
        <v>24.7</v>
      </c>
      <c r="S104">
        <v>25.2</v>
      </c>
      <c r="T104">
        <v>25.6</v>
      </c>
      <c r="U104"/>
      <c r="W104"/>
      <c r="Y104"/>
      <c r="Z104"/>
      <c r="AA104"/>
      <c r="AB104"/>
      <c r="AC104"/>
    </row>
    <row r="105" spans="1:29" s="22" customFormat="1" x14ac:dyDescent="0.25">
      <c r="A105" s="27"/>
      <c r="B105" t="s">
        <v>40</v>
      </c>
      <c r="C105">
        <v>20.2</v>
      </c>
      <c r="D105">
        <v>20.399999999999999</v>
      </c>
      <c r="E105">
        <v>20.7</v>
      </c>
      <c r="F105">
        <v>20.7</v>
      </c>
      <c r="G105">
        <v>20.7</v>
      </c>
      <c r="H105">
        <v>20.7</v>
      </c>
      <c r="I105">
        <v>20.8</v>
      </c>
      <c r="J105">
        <v>21.1</v>
      </c>
      <c r="K105">
        <v>21.5</v>
      </c>
      <c r="L105">
        <v>21.6</v>
      </c>
      <c r="M105">
        <v>22</v>
      </c>
      <c r="N105">
        <v>22.3</v>
      </c>
      <c r="O105">
        <v>22.6</v>
      </c>
      <c r="P105">
        <v>22.9</v>
      </c>
      <c r="Q105">
        <v>23.1</v>
      </c>
      <c r="R105">
        <v>23.5</v>
      </c>
      <c r="S105">
        <v>23.9</v>
      </c>
      <c r="T105">
        <v>24.2</v>
      </c>
      <c r="U105"/>
      <c r="W105"/>
      <c r="Y105"/>
      <c r="Z105"/>
      <c r="AA105"/>
      <c r="AB105"/>
      <c r="AC105"/>
    </row>
    <row r="106" spans="1:29" s="22" customFormat="1" x14ac:dyDescent="0.25">
      <c r="A106" s="27"/>
      <c r="B106" t="s">
        <v>41</v>
      </c>
      <c r="C106">
        <v>20.8</v>
      </c>
      <c r="D106">
        <v>21</v>
      </c>
      <c r="E106">
        <v>21.1</v>
      </c>
      <c r="F106">
        <v>21.1</v>
      </c>
      <c r="G106">
        <v>21.1</v>
      </c>
      <c r="H106">
        <v>21.2</v>
      </c>
      <c r="I106">
        <v>21.2</v>
      </c>
      <c r="J106">
        <v>21.5</v>
      </c>
      <c r="K106">
        <v>21.8</v>
      </c>
      <c r="L106">
        <v>21.9</v>
      </c>
      <c r="M106">
        <v>22.2</v>
      </c>
      <c r="N106">
        <v>22.5</v>
      </c>
      <c r="O106">
        <v>22.8</v>
      </c>
      <c r="P106">
        <v>23.1</v>
      </c>
      <c r="Q106">
        <v>23.4</v>
      </c>
      <c r="R106">
        <v>23.7</v>
      </c>
      <c r="S106">
        <v>24.1</v>
      </c>
      <c r="T106">
        <v>24.2</v>
      </c>
      <c r="U106"/>
      <c r="W106"/>
      <c r="Y106"/>
      <c r="Z106"/>
      <c r="AA106"/>
      <c r="AB106"/>
      <c r="AC106"/>
    </row>
    <row r="107" spans="1:29" s="22" customFormat="1" x14ac:dyDescent="0.25">
      <c r="A107" s="27"/>
      <c r="B107" t="s">
        <v>42</v>
      </c>
      <c r="C107">
        <v>21.7</v>
      </c>
      <c r="D107">
        <v>22</v>
      </c>
      <c r="E107">
        <v>22.1</v>
      </c>
      <c r="F107">
        <v>22</v>
      </c>
      <c r="G107">
        <v>21.9</v>
      </c>
      <c r="H107">
        <v>22</v>
      </c>
      <c r="I107">
        <v>22</v>
      </c>
      <c r="J107">
        <v>22.5</v>
      </c>
      <c r="K107">
        <v>22.7</v>
      </c>
      <c r="L107">
        <v>23</v>
      </c>
      <c r="M107">
        <v>23.4</v>
      </c>
      <c r="N107">
        <v>23.8</v>
      </c>
      <c r="O107">
        <v>24.2</v>
      </c>
      <c r="P107">
        <v>24.4</v>
      </c>
      <c r="Q107">
        <v>24.7</v>
      </c>
      <c r="R107">
        <v>25.1</v>
      </c>
      <c r="S107">
        <v>25.6</v>
      </c>
      <c r="T107">
        <v>25.8</v>
      </c>
      <c r="U107"/>
      <c r="W107"/>
      <c r="Y107"/>
      <c r="Z107"/>
      <c r="AA107"/>
      <c r="AB107"/>
      <c r="AC107"/>
    </row>
    <row r="108" spans="1:29" s="22" customFormat="1" ht="60" x14ac:dyDescent="0.25">
      <c r="A108" s="29" t="s">
        <v>65</v>
      </c>
      <c r="B108" t="s">
        <v>34</v>
      </c>
      <c r="C108">
        <v>50.7</v>
      </c>
      <c r="D108">
        <v>51.5</v>
      </c>
      <c r="E108">
        <v>52</v>
      </c>
      <c r="F108">
        <v>52.1</v>
      </c>
      <c r="G108">
        <v>52.4</v>
      </c>
      <c r="H108">
        <v>52.7</v>
      </c>
      <c r="I108">
        <v>52.8</v>
      </c>
      <c r="J108">
        <v>53.5</v>
      </c>
      <c r="K108">
        <v>54.2</v>
      </c>
      <c r="L108">
        <v>54.6</v>
      </c>
      <c r="M108">
        <v>55.1</v>
      </c>
      <c r="N108">
        <v>55.5</v>
      </c>
      <c r="O108">
        <v>55.8</v>
      </c>
      <c r="P108">
        <v>56.1</v>
      </c>
      <c r="Q108">
        <v>56.4</v>
      </c>
      <c r="R108">
        <v>56.7</v>
      </c>
      <c r="S108">
        <v>57.3</v>
      </c>
      <c r="T108">
        <v>57.5</v>
      </c>
      <c r="U108"/>
      <c r="W108"/>
      <c r="Y108"/>
      <c r="Z108"/>
      <c r="AA108"/>
      <c r="AB108"/>
      <c r="AC108"/>
    </row>
    <row r="109" spans="1:29" s="22" customFormat="1" x14ac:dyDescent="0.25">
      <c r="A109" s="27"/>
      <c r="B109" t="s">
        <v>38</v>
      </c>
      <c r="C109">
        <v>53</v>
      </c>
      <c r="D109">
        <v>53.4</v>
      </c>
      <c r="E109">
        <v>53.4</v>
      </c>
      <c r="F109">
        <v>53</v>
      </c>
      <c r="G109">
        <v>52.8</v>
      </c>
      <c r="H109">
        <v>52.8</v>
      </c>
      <c r="I109">
        <v>52.7</v>
      </c>
      <c r="J109">
        <v>53.3</v>
      </c>
      <c r="K109">
        <v>53.9</v>
      </c>
      <c r="L109">
        <v>54.2</v>
      </c>
      <c r="M109">
        <v>54.9</v>
      </c>
      <c r="N109">
        <v>55.5</v>
      </c>
      <c r="O109">
        <v>56.1</v>
      </c>
      <c r="P109">
        <v>56.5</v>
      </c>
      <c r="Q109">
        <v>56.9</v>
      </c>
      <c r="R109">
        <v>57.5</v>
      </c>
      <c r="S109">
        <v>58.6</v>
      </c>
      <c r="T109">
        <v>58.9</v>
      </c>
      <c r="U109"/>
      <c r="W109"/>
      <c r="Y109"/>
      <c r="Z109"/>
      <c r="AA109"/>
      <c r="AB109"/>
      <c r="AC109"/>
    </row>
    <row r="110" spans="1:29" s="22" customFormat="1" x14ac:dyDescent="0.25">
      <c r="A110" s="27"/>
      <c r="B110" t="s">
        <v>39</v>
      </c>
      <c r="C110">
        <v>52.4</v>
      </c>
      <c r="D110">
        <v>52.7</v>
      </c>
      <c r="E110">
        <v>52.5</v>
      </c>
      <c r="F110">
        <v>52.1</v>
      </c>
      <c r="G110">
        <v>51.9</v>
      </c>
      <c r="H110">
        <v>51.6</v>
      </c>
      <c r="I110">
        <v>51.2</v>
      </c>
      <c r="J110">
        <v>51.7</v>
      </c>
      <c r="K110">
        <v>52.3</v>
      </c>
      <c r="L110">
        <v>52.6</v>
      </c>
      <c r="M110">
        <v>53.5</v>
      </c>
      <c r="N110">
        <v>54.1</v>
      </c>
      <c r="O110">
        <v>54.8</v>
      </c>
      <c r="P110">
        <v>55.5</v>
      </c>
      <c r="Q110">
        <v>56.3</v>
      </c>
      <c r="R110">
        <v>57.4</v>
      </c>
      <c r="S110">
        <v>58.7</v>
      </c>
      <c r="T110">
        <v>59.4</v>
      </c>
      <c r="U110"/>
      <c r="W110"/>
      <c r="Y110"/>
      <c r="Z110"/>
      <c r="AA110"/>
      <c r="AB110"/>
      <c r="AC110"/>
    </row>
    <row r="111" spans="1:29" s="22" customFormat="1" x14ac:dyDescent="0.25">
      <c r="A111" s="27"/>
      <c r="B111" t="s">
        <v>40</v>
      </c>
      <c r="C111">
        <v>52.2</v>
      </c>
      <c r="D111">
        <v>52.6</v>
      </c>
      <c r="E111">
        <v>52.7</v>
      </c>
      <c r="F111">
        <v>52.3</v>
      </c>
      <c r="G111">
        <v>52.2</v>
      </c>
      <c r="H111">
        <v>51.9</v>
      </c>
      <c r="I111">
        <v>52</v>
      </c>
      <c r="J111">
        <v>52.4</v>
      </c>
      <c r="K111">
        <v>53</v>
      </c>
      <c r="L111">
        <v>53.2</v>
      </c>
      <c r="M111">
        <v>53.8</v>
      </c>
      <c r="N111">
        <v>54.3</v>
      </c>
      <c r="O111">
        <v>54.6</v>
      </c>
      <c r="P111">
        <v>55.1</v>
      </c>
      <c r="Q111">
        <v>55.1</v>
      </c>
      <c r="R111">
        <v>55.7</v>
      </c>
      <c r="S111">
        <v>56.5</v>
      </c>
      <c r="T111">
        <v>56.9</v>
      </c>
      <c r="U111"/>
      <c r="W111"/>
      <c r="Y111"/>
      <c r="Z111"/>
      <c r="AA111"/>
      <c r="AB111"/>
      <c r="AC111"/>
    </row>
    <row r="112" spans="1:29" s="22" customFormat="1" x14ac:dyDescent="0.25">
      <c r="A112" s="27"/>
      <c r="B112" t="s">
        <v>41</v>
      </c>
      <c r="C112">
        <v>53.3</v>
      </c>
      <c r="D112">
        <v>53.8</v>
      </c>
      <c r="E112">
        <v>53.9</v>
      </c>
      <c r="F112">
        <v>53.6</v>
      </c>
      <c r="G112">
        <v>53.7</v>
      </c>
      <c r="H112">
        <v>53.8</v>
      </c>
      <c r="I112">
        <v>53.7</v>
      </c>
      <c r="J112">
        <v>54.3</v>
      </c>
      <c r="K112">
        <v>55</v>
      </c>
      <c r="L112">
        <v>55</v>
      </c>
      <c r="M112">
        <v>55.7</v>
      </c>
      <c r="N112">
        <v>56.2</v>
      </c>
      <c r="O112">
        <v>56.7</v>
      </c>
      <c r="P112">
        <v>57</v>
      </c>
      <c r="Q112">
        <v>57.1</v>
      </c>
      <c r="R112">
        <v>57.5</v>
      </c>
      <c r="S112">
        <v>58.4</v>
      </c>
      <c r="T112">
        <v>58.3</v>
      </c>
      <c r="U112"/>
      <c r="W112"/>
      <c r="Y112"/>
      <c r="Z112"/>
      <c r="AA112"/>
      <c r="AB112"/>
      <c r="AC112"/>
    </row>
    <row r="113" spans="1:29" s="22" customFormat="1" x14ac:dyDescent="0.25">
      <c r="A113" s="27"/>
      <c r="B113" t="s">
        <v>42</v>
      </c>
      <c r="C113">
        <v>53.9</v>
      </c>
      <c r="D113">
        <v>54.3</v>
      </c>
      <c r="E113">
        <v>54.4</v>
      </c>
      <c r="F113">
        <v>53.8</v>
      </c>
      <c r="G113">
        <v>53.4</v>
      </c>
      <c r="H113">
        <v>53.8</v>
      </c>
      <c r="I113">
        <v>53.7</v>
      </c>
      <c r="J113">
        <v>54.5</v>
      </c>
      <c r="K113">
        <v>55</v>
      </c>
      <c r="L113">
        <v>55.5</v>
      </c>
      <c r="M113">
        <v>56.3</v>
      </c>
      <c r="N113">
        <v>57</v>
      </c>
      <c r="O113">
        <v>57.8</v>
      </c>
      <c r="P113">
        <v>58.1</v>
      </c>
      <c r="Q113">
        <v>58.5</v>
      </c>
      <c r="R113">
        <v>59.2</v>
      </c>
      <c r="S113">
        <v>60.3</v>
      </c>
      <c r="T113">
        <v>60.6</v>
      </c>
      <c r="U113"/>
      <c r="W113"/>
      <c r="Y113"/>
      <c r="Z113"/>
      <c r="AA113"/>
      <c r="AB113"/>
      <c r="AC113"/>
    </row>
    <row r="114" spans="1:29" s="22" customFormat="1" ht="58.5" customHeight="1" x14ac:dyDescent="0.25">
      <c r="A114" s="29" t="s">
        <v>66</v>
      </c>
      <c r="B114" t="s">
        <v>34</v>
      </c>
      <c r="C114">
        <v>29.4</v>
      </c>
      <c r="D114">
        <v>30.1</v>
      </c>
      <c r="E114">
        <v>30.5</v>
      </c>
      <c r="F114">
        <v>30.7</v>
      </c>
      <c r="G114">
        <v>30.9</v>
      </c>
      <c r="H114">
        <v>31.2</v>
      </c>
      <c r="I114">
        <v>31.3</v>
      </c>
      <c r="J114">
        <v>32</v>
      </c>
      <c r="K114">
        <v>32.700000000000003</v>
      </c>
      <c r="L114">
        <v>33.1</v>
      </c>
      <c r="M114">
        <v>33.700000000000003</v>
      </c>
      <c r="N114">
        <v>34.299999999999997</v>
      </c>
      <c r="O114">
        <v>34.799999999999997</v>
      </c>
      <c r="P114">
        <v>35.200000000000003</v>
      </c>
      <c r="Q114">
        <v>35.799999999999997</v>
      </c>
      <c r="R114">
        <v>36.4</v>
      </c>
      <c r="S114">
        <v>37</v>
      </c>
      <c r="T114">
        <v>37.5</v>
      </c>
      <c r="U114"/>
      <c r="W114"/>
      <c r="Y114"/>
      <c r="Z114"/>
      <c r="AA114"/>
      <c r="AB114"/>
      <c r="AC114"/>
    </row>
    <row r="115" spans="1:29" ht="45" x14ac:dyDescent="0.25">
      <c r="B115" t="s">
        <v>38</v>
      </c>
      <c r="C115">
        <v>32.299999999999997</v>
      </c>
      <c r="D115">
        <v>32.799999999999997</v>
      </c>
      <c r="E115">
        <v>33</v>
      </c>
      <c r="F115">
        <v>32.799999999999997</v>
      </c>
      <c r="G115">
        <v>32.700000000000003</v>
      </c>
      <c r="H115">
        <v>32.799999999999997</v>
      </c>
      <c r="I115">
        <v>32.799999999999997</v>
      </c>
      <c r="J115">
        <v>33.4</v>
      </c>
      <c r="K115">
        <v>34</v>
      </c>
      <c r="L115">
        <v>34.299999999999997</v>
      </c>
      <c r="M115">
        <v>35</v>
      </c>
      <c r="N115">
        <v>35.700000000000003</v>
      </c>
      <c r="O115">
        <v>36.299999999999997</v>
      </c>
      <c r="P115">
        <v>36.9</v>
      </c>
      <c r="Q115">
        <v>37.4</v>
      </c>
      <c r="R115">
        <v>38.299999999999997</v>
      </c>
      <c r="S115">
        <v>39.200000000000003</v>
      </c>
      <c r="T115">
        <v>39.700000000000003</v>
      </c>
      <c r="V115" s="42" t="s">
        <v>67</v>
      </c>
      <c r="W115" s="2" t="s">
        <v>63</v>
      </c>
      <c r="X115" s="43" t="s">
        <v>68</v>
      </c>
    </row>
    <row r="116" spans="1:29" ht="14.45" customHeight="1" x14ac:dyDescent="0.25">
      <c r="B116" t="s">
        <v>39</v>
      </c>
      <c r="C116">
        <v>32.9</v>
      </c>
      <c r="D116">
        <v>33.4</v>
      </c>
      <c r="E116">
        <v>33.5</v>
      </c>
      <c r="F116">
        <v>33.200000000000003</v>
      </c>
      <c r="G116">
        <v>33.200000000000003</v>
      </c>
      <c r="H116" s="21">
        <v>33</v>
      </c>
      <c r="I116">
        <v>32.6</v>
      </c>
      <c r="J116">
        <v>33.200000000000003</v>
      </c>
      <c r="K116">
        <v>33.6</v>
      </c>
      <c r="L116">
        <v>34</v>
      </c>
      <c r="M116">
        <v>34.799999999999997</v>
      </c>
      <c r="N116">
        <v>35.5</v>
      </c>
      <c r="O116">
        <v>36.1</v>
      </c>
      <c r="P116">
        <v>36.799999999999997</v>
      </c>
      <c r="Q116">
        <v>37.700000000000003</v>
      </c>
      <c r="R116">
        <v>38.9</v>
      </c>
      <c r="S116">
        <v>40</v>
      </c>
      <c r="T116">
        <v>40.799999999999997</v>
      </c>
      <c r="W116" s="44"/>
      <c r="X116" s="42"/>
      <c r="Y116" s="44"/>
      <c r="Z116" s="44"/>
      <c r="AA116" s="44"/>
      <c r="AB116" s="44"/>
      <c r="AC116" s="44"/>
    </row>
    <row r="117" spans="1:29" x14ac:dyDescent="0.25">
      <c r="B117" t="s">
        <v>40</v>
      </c>
      <c r="C117">
        <v>30.8</v>
      </c>
      <c r="D117">
        <v>31.2</v>
      </c>
      <c r="E117">
        <v>31.5</v>
      </c>
      <c r="F117">
        <v>31.5</v>
      </c>
      <c r="G117">
        <v>31.5</v>
      </c>
      <c r="H117">
        <v>31.5</v>
      </c>
      <c r="I117">
        <v>31.7</v>
      </c>
      <c r="J117">
        <v>32.1</v>
      </c>
      <c r="K117">
        <v>32.9</v>
      </c>
      <c r="L117">
        <v>33.1</v>
      </c>
      <c r="M117">
        <v>33.799999999999997</v>
      </c>
      <c r="N117">
        <v>34.4</v>
      </c>
      <c r="O117">
        <v>34.9</v>
      </c>
      <c r="P117">
        <v>35.5</v>
      </c>
      <c r="Q117">
        <v>35.799999999999997</v>
      </c>
      <c r="R117">
        <v>36.6</v>
      </c>
      <c r="S117">
        <v>37.299999999999997</v>
      </c>
      <c r="T117">
        <v>38</v>
      </c>
      <c r="V117" s="42"/>
      <c r="W117" s="44"/>
      <c r="X117" s="42"/>
      <c r="Y117" s="44"/>
      <c r="Z117" s="44"/>
      <c r="AA117" s="44"/>
      <c r="AB117" s="44"/>
      <c r="AC117" s="44"/>
    </row>
    <row r="118" spans="1:29" x14ac:dyDescent="0.25">
      <c r="B118" t="s">
        <v>41</v>
      </c>
      <c r="C118">
        <v>31.8</v>
      </c>
      <c r="D118">
        <v>32.299999999999997</v>
      </c>
      <c r="E118">
        <v>32.5</v>
      </c>
      <c r="F118">
        <v>32.4</v>
      </c>
      <c r="G118">
        <v>32.5</v>
      </c>
      <c r="H118">
        <v>32.6</v>
      </c>
      <c r="I118">
        <v>32.6</v>
      </c>
      <c r="J118">
        <v>33.200000000000003</v>
      </c>
      <c r="K118">
        <v>33.799999999999997</v>
      </c>
      <c r="L118">
        <v>34</v>
      </c>
      <c r="M118">
        <v>34.6</v>
      </c>
      <c r="N118">
        <v>35.200000000000003</v>
      </c>
      <c r="O118">
        <v>35.799999999999997</v>
      </c>
      <c r="P118">
        <v>36.200000000000003</v>
      </c>
      <c r="Q118">
        <v>36.700000000000003</v>
      </c>
      <c r="R118">
        <v>37.4</v>
      </c>
      <c r="S118">
        <v>38.1</v>
      </c>
      <c r="T118">
        <v>38.4</v>
      </c>
      <c r="V118" s="42"/>
      <c r="W118" s="44"/>
      <c r="X118" s="42"/>
      <c r="Y118" s="44"/>
      <c r="Z118" s="44"/>
      <c r="AA118" s="44"/>
      <c r="AB118" s="44"/>
      <c r="AC118" s="44"/>
    </row>
    <row r="119" spans="1:29" x14ac:dyDescent="0.25">
      <c r="B119" t="s">
        <v>42</v>
      </c>
      <c r="C119">
        <v>33.4</v>
      </c>
      <c r="D119">
        <v>33.9</v>
      </c>
      <c r="E119">
        <v>34.200000000000003</v>
      </c>
      <c r="F119">
        <v>33.799999999999997</v>
      </c>
      <c r="G119">
        <v>33.6</v>
      </c>
      <c r="H119">
        <v>33.9</v>
      </c>
      <c r="I119">
        <v>33.9</v>
      </c>
      <c r="J119">
        <v>34.700000000000003</v>
      </c>
      <c r="K119">
        <v>35.200000000000003</v>
      </c>
      <c r="L119">
        <v>35.700000000000003</v>
      </c>
      <c r="M119">
        <v>36.5</v>
      </c>
      <c r="N119">
        <v>37.4</v>
      </c>
      <c r="O119">
        <v>38.1</v>
      </c>
      <c r="P119">
        <v>38.6</v>
      </c>
      <c r="Q119">
        <v>39.200000000000003</v>
      </c>
      <c r="R119">
        <v>40</v>
      </c>
      <c r="S119">
        <v>41</v>
      </c>
      <c r="T119">
        <v>41.5</v>
      </c>
    </row>
    <row r="120" spans="1:29" ht="45" x14ac:dyDescent="0.25">
      <c r="A120" s="29" t="s">
        <v>69</v>
      </c>
      <c r="B120" t="s">
        <v>34</v>
      </c>
      <c r="C120" s="21">
        <v>138.1</v>
      </c>
      <c r="D120" s="21">
        <v>140.6</v>
      </c>
      <c r="E120" s="21">
        <v>142.30000000000001</v>
      </c>
      <c r="F120" s="21">
        <v>143.4</v>
      </c>
      <c r="G120" s="21">
        <v>144.1</v>
      </c>
      <c r="H120" s="21">
        <v>144.80000000000001</v>
      </c>
      <c r="I120" s="21">
        <v>145.69999999999999</v>
      </c>
      <c r="J120" s="21">
        <v>148.6</v>
      </c>
      <c r="K120" s="21">
        <v>151.4</v>
      </c>
      <c r="L120" s="21">
        <v>154.1</v>
      </c>
      <c r="M120" s="21">
        <v>157.69999999999999</v>
      </c>
      <c r="N120" s="21">
        <v>161.4</v>
      </c>
      <c r="O120">
        <v>165.3</v>
      </c>
      <c r="P120">
        <v>168.9</v>
      </c>
      <c r="Q120">
        <v>174</v>
      </c>
      <c r="R120">
        <v>179.4</v>
      </c>
      <c r="S120" s="21">
        <v>182.6</v>
      </c>
      <c r="T120" s="21">
        <v>187.9</v>
      </c>
    </row>
    <row r="121" spans="1:29" x14ac:dyDescent="0.25">
      <c r="B121" t="s">
        <v>38</v>
      </c>
      <c r="C121" s="21">
        <v>156.1</v>
      </c>
      <c r="D121" s="21">
        <v>159.1</v>
      </c>
      <c r="E121" s="21">
        <v>161.5</v>
      </c>
      <c r="F121" s="21">
        <v>162.1</v>
      </c>
      <c r="G121" s="21">
        <v>162.9</v>
      </c>
      <c r="H121" s="21">
        <v>163.9</v>
      </c>
      <c r="I121" s="21">
        <v>164.4</v>
      </c>
      <c r="J121" s="21">
        <v>167.6</v>
      </c>
      <c r="K121" s="21">
        <v>170</v>
      </c>
      <c r="L121" s="21">
        <v>172.5</v>
      </c>
      <c r="M121" s="21">
        <v>176.2</v>
      </c>
      <c r="N121" s="21">
        <v>180.1</v>
      </c>
      <c r="O121">
        <v>183.9</v>
      </c>
      <c r="P121">
        <v>187.6</v>
      </c>
      <c r="Q121">
        <v>192.5</v>
      </c>
      <c r="R121">
        <v>198.5</v>
      </c>
      <c r="S121" s="21">
        <v>202.5</v>
      </c>
      <c r="T121" s="21">
        <v>207.2</v>
      </c>
    </row>
    <row r="122" spans="1:29" x14ac:dyDescent="0.25">
      <c r="B122" t="s">
        <v>39</v>
      </c>
      <c r="C122" s="21">
        <v>169.3</v>
      </c>
      <c r="D122" s="21">
        <v>173.3</v>
      </c>
      <c r="E122" s="21">
        <v>175.9</v>
      </c>
      <c r="F122" s="21">
        <v>176</v>
      </c>
      <c r="G122" s="21">
        <v>176.6</v>
      </c>
      <c r="H122" s="21">
        <v>177.3</v>
      </c>
      <c r="I122" s="21">
        <v>176.4</v>
      </c>
      <c r="J122" s="21">
        <v>178.9</v>
      </c>
      <c r="K122" s="21">
        <v>179.2</v>
      </c>
      <c r="L122" s="21">
        <v>182.6</v>
      </c>
      <c r="M122" s="21">
        <v>186.6</v>
      </c>
      <c r="N122" s="21">
        <v>189.7</v>
      </c>
      <c r="O122">
        <v>193.1</v>
      </c>
      <c r="P122">
        <v>197.3</v>
      </c>
      <c r="Q122">
        <v>202.9</v>
      </c>
      <c r="R122">
        <v>209.7</v>
      </c>
      <c r="S122" s="21">
        <v>214.1</v>
      </c>
      <c r="T122" s="21">
        <v>219.4</v>
      </c>
    </row>
    <row r="123" spans="1:29" x14ac:dyDescent="0.25">
      <c r="B123" t="s">
        <v>40</v>
      </c>
      <c r="C123" s="21">
        <v>143.1</v>
      </c>
      <c r="D123" s="21">
        <v>145.80000000000001</v>
      </c>
      <c r="E123" s="21">
        <v>149.19999999999999</v>
      </c>
      <c r="F123" s="21">
        <v>150.80000000000001</v>
      </c>
      <c r="G123" s="21">
        <v>152.30000000000001</v>
      </c>
      <c r="H123" s="21">
        <v>154.19999999999999</v>
      </c>
      <c r="I123" s="21">
        <v>156</v>
      </c>
      <c r="J123" s="21">
        <v>158.5</v>
      </c>
      <c r="K123" s="21">
        <v>163.1</v>
      </c>
      <c r="L123" s="21">
        <v>165</v>
      </c>
      <c r="M123" s="21">
        <v>168.6</v>
      </c>
      <c r="N123" s="21">
        <v>172.8</v>
      </c>
      <c r="O123">
        <v>176.7</v>
      </c>
      <c r="P123">
        <v>180.7</v>
      </c>
      <c r="Q123">
        <v>184.8</v>
      </c>
      <c r="R123">
        <v>191.2</v>
      </c>
      <c r="S123" s="21">
        <v>195.2</v>
      </c>
      <c r="T123" s="21">
        <v>200</v>
      </c>
    </row>
    <row r="124" spans="1:29" x14ac:dyDescent="0.25">
      <c r="B124" t="s">
        <v>41</v>
      </c>
      <c r="C124" s="21">
        <v>148.19999999999999</v>
      </c>
      <c r="D124" s="21">
        <v>150.30000000000001</v>
      </c>
      <c r="E124" s="21">
        <v>151.9</v>
      </c>
      <c r="F124" s="21">
        <v>152.6</v>
      </c>
      <c r="G124" s="21">
        <v>153.4</v>
      </c>
      <c r="H124" s="21">
        <v>154.19999999999999</v>
      </c>
      <c r="I124" s="21">
        <v>154.4</v>
      </c>
      <c r="J124" s="21">
        <v>157.30000000000001</v>
      </c>
      <c r="K124" s="21">
        <v>160</v>
      </c>
      <c r="L124" s="21">
        <v>161.30000000000001</v>
      </c>
      <c r="M124" s="21">
        <v>164.3</v>
      </c>
      <c r="N124" s="21">
        <v>167.3</v>
      </c>
      <c r="O124">
        <v>171</v>
      </c>
      <c r="P124">
        <v>174.9</v>
      </c>
      <c r="Q124">
        <v>179.8</v>
      </c>
      <c r="R124">
        <v>185.2</v>
      </c>
      <c r="S124" s="21">
        <v>188</v>
      </c>
      <c r="T124" s="21">
        <v>192.2</v>
      </c>
    </row>
    <row r="125" spans="1:29" x14ac:dyDescent="0.25">
      <c r="B125" t="s">
        <v>42</v>
      </c>
      <c r="C125" s="21">
        <v>163.30000000000001</v>
      </c>
      <c r="D125" s="21">
        <v>166.8</v>
      </c>
      <c r="E125" s="21">
        <v>169.1</v>
      </c>
      <c r="F125" s="21">
        <v>169</v>
      </c>
      <c r="G125" s="21">
        <v>169.6</v>
      </c>
      <c r="H125" s="21">
        <v>170.4</v>
      </c>
      <c r="I125" s="21">
        <v>171</v>
      </c>
      <c r="J125" s="21">
        <v>175.6</v>
      </c>
      <c r="K125" s="21">
        <v>177.5</v>
      </c>
      <c r="L125" s="21">
        <v>181</v>
      </c>
      <c r="M125" s="21">
        <v>185</v>
      </c>
      <c r="N125" s="21">
        <v>190</v>
      </c>
      <c r="O125">
        <v>194.3</v>
      </c>
      <c r="P125">
        <v>197.2</v>
      </c>
      <c r="Q125">
        <v>202.1</v>
      </c>
      <c r="R125">
        <v>207.8</v>
      </c>
      <c r="S125" s="21">
        <v>212.7</v>
      </c>
      <c r="T125" s="21">
        <v>217.4</v>
      </c>
    </row>
    <row r="126" spans="1:29" ht="45" x14ac:dyDescent="0.25">
      <c r="A126" s="27" t="s">
        <v>70</v>
      </c>
      <c r="B126" t="s">
        <v>34</v>
      </c>
      <c r="C126">
        <v>42.5</v>
      </c>
      <c r="D126">
        <v>42.7</v>
      </c>
      <c r="E126">
        <v>42.9</v>
      </c>
      <c r="F126">
        <v>43.1</v>
      </c>
      <c r="G126">
        <v>43.2</v>
      </c>
      <c r="H126">
        <v>43.4</v>
      </c>
      <c r="I126">
        <v>43.6</v>
      </c>
      <c r="J126">
        <v>43.8</v>
      </c>
      <c r="K126">
        <v>44</v>
      </c>
      <c r="L126">
        <v>44.2</v>
      </c>
      <c r="M126">
        <v>44.4</v>
      </c>
      <c r="N126">
        <v>44.7</v>
      </c>
      <c r="O126">
        <v>44.9</v>
      </c>
      <c r="P126">
        <v>45.2</v>
      </c>
      <c r="Q126">
        <v>45.5</v>
      </c>
      <c r="R126">
        <v>45.7</v>
      </c>
      <c r="S126">
        <v>45.9</v>
      </c>
      <c r="T126">
        <v>46.2</v>
      </c>
    </row>
    <row r="127" spans="1:29" ht="14.45" customHeight="1" x14ac:dyDescent="0.25">
      <c r="B127" t="s">
        <v>38</v>
      </c>
      <c r="C127">
        <v>43.2</v>
      </c>
      <c r="D127">
        <v>43.4</v>
      </c>
      <c r="E127">
        <v>43.7</v>
      </c>
      <c r="F127">
        <v>43.8</v>
      </c>
      <c r="G127">
        <v>43.9</v>
      </c>
      <c r="H127">
        <v>44.1</v>
      </c>
      <c r="I127">
        <v>44.4</v>
      </c>
      <c r="J127">
        <v>44.6</v>
      </c>
      <c r="K127">
        <v>44.7</v>
      </c>
      <c r="L127">
        <v>44.9</v>
      </c>
      <c r="M127">
        <v>45.2</v>
      </c>
      <c r="N127">
        <v>45.4</v>
      </c>
      <c r="O127">
        <v>45.7</v>
      </c>
      <c r="P127">
        <v>45.9</v>
      </c>
      <c r="Q127">
        <v>46.2</v>
      </c>
      <c r="R127">
        <v>46.5</v>
      </c>
      <c r="S127">
        <v>46.8</v>
      </c>
      <c r="T127">
        <v>47</v>
      </c>
      <c r="W127" s="2" t="s">
        <v>63</v>
      </c>
      <c r="X127" s="42"/>
      <c r="Y127" s="44"/>
      <c r="Z127" s="44"/>
      <c r="AA127" s="44"/>
      <c r="AB127" s="44"/>
    </row>
    <row r="128" spans="1:29" x14ac:dyDescent="0.25">
      <c r="B128" t="s">
        <v>39</v>
      </c>
      <c r="C128">
        <v>43.7</v>
      </c>
      <c r="D128">
        <v>44</v>
      </c>
      <c r="E128">
        <v>44.2</v>
      </c>
      <c r="F128">
        <v>44.4</v>
      </c>
      <c r="G128">
        <v>44.5</v>
      </c>
      <c r="H128">
        <v>44.7</v>
      </c>
      <c r="I128">
        <v>44.9</v>
      </c>
      <c r="J128">
        <v>45</v>
      </c>
      <c r="K128">
        <v>45.1</v>
      </c>
      <c r="L128">
        <v>45.3</v>
      </c>
      <c r="M128">
        <v>45.6</v>
      </c>
      <c r="N128">
        <v>45.8</v>
      </c>
      <c r="O128">
        <v>46</v>
      </c>
      <c r="P128">
        <v>46.3</v>
      </c>
      <c r="Q128">
        <v>46.6</v>
      </c>
      <c r="R128">
        <v>46.9</v>
      </c>
      <c r="S128">
        <v>47.1</v>
      </c>
      <c r="T128">
        <v>47.4</v>
      </c>
      <c r="V128" s="45" t="s">
        <v>71</v>
      </c>
      <c r="W128" s="44"/>
      <c r="X128" s="42"/>
      <c r="Y128" s="44"/>
      <c r="Z128" s="44"/>
      <c r="AA128" s="44"/>
      <c r="AB128" s="44"/>
    </row>
    <row r="129" spans="2:28" x14ac:dyDescent="0.25">
      <c r="B129" t="s">
        <v>40</v>
      </c>
      <c r="C129">
        <v>42.5</v>
      </c>
      <c r="D129">
        <v>42.7</v>
      </c>
      <c r="E129">
        <v>42.9</v>
      </c>
      <c r="F129">
        <v>43.1</v>
      </c>
      <c r="G129">
        <v>43.3</v>
      </c>
      <c r="H129">
        <v>43.5</v>
      </c>
      <c r="I129">
        <v>43.8</v>
      </c>
      <c r="J129">
        <v>44</v>
      </c>
      <c r="K129">
        <v>44.3</v>
      </c>
      <c r="L129">
        <v>44.5</v>
      </c>
      <c r="M129">
        <v>44.7</v>
      </c>
      <c r="N129">
        <v>45</v>
      </c>
      <c r="O129">
        <v>45.3</v>
      </c>
      <c r="P129">
        <v>45.6</v>
      </c>
      <c r="Q129">
        <v>45.8</v>
      </c>
      <c r="R129">
        <v>46.2</v>
      </c>
      <c r="S129">
        <v>46.4</v>
      </c>
      <c r="T129">
        <v>46.6</v>
      </c>
      <c r="V129" s="46"/>
      <c r="W129" s="44"/>
      <c r="X129" s="42"/>
      <c r="Y129" s="44"/>
      <c r="Z129" s="44"/>
      <c r="AA129" s="44"/>
      <c r="AB129" s="44"/>
    </row>
    <row r="130" spans="2:28" x14ac:dyDescent="0.25">
      <c r="B130" t="s">
        <v>41</v>
      </c>
      <c r="C130">
        <v>42.9</v>
      </c>
      <c r="D130">
        <v>43.1</v>
      </c>
      <c r="E130">
        <v>43.3</v>
      </c>
      <c r="F130">
        <v>43.4</v>
      </c>
      <c r="G130">
        <v>43.6</v>
      </c>
      <c r="H130">
        <v>43.8</v>
      </c>
      <c r="I130">
        <v>44</v>
      </c>
      <c r="J130">
        <v>44.2</v>
      </c>
      <c r="K130">
        <v>44.4</v>
      </c>
      <c r="L130">
        <v>44.5</v>
      </c>
      <c r="M130">
        <v>44.7</v>
      </c>
      <c r="N130">
        <v>45</v>
      </c>
      <c r="O130">
        <v>45.2</v>
      </c>
      <c r="P130">
        <v>45.5</v>
      </c>
      <c r="Q130">
        <v>45.8</v>
      </c>
      <c r="R130">
        <v>46.1</v>
      </c>
      <c r="S130">
        <v>46.3</v>
      </c>
      <c r="T130">
        <v>46.5</v>
      </c>
    </row>
    <row r="131" spans="2:28" x14ac:dyDescent="0.25">
      <c r="B131" t="s">
        <v>42</v>
      </c>
      <c r="C131">
        <v>43.5</v>
      </c>
      <c r="D131">
        <v>43.8</v>
      </c>
      <c r="E131">
        <v>44</v>
      </c>
      <c r="F131">
        <v>44.1</v>
      </c>
      <c r="G131">
        <v>44.3</v>
      </c>
      <c r="H131">
        <v>44.5</v>
      </c>
      <c r="I131">
        <v>44.7</v>
      </c>
      <c r="J131">
        <v>45</v>
      </c>
      <c r="K131">
        <v>45.1</v>
      </c>
      <c r="L131">
        <v>45.3</v>
      </c>
      <c r="M131">
        <v>45.6</v>
      </c>
      <c r="N131">
        <v>45.8</v>
      </c>
      <c r="O131">
        <v>46.1</v>
      </c>
      <c r="P131">
        <v>46.3</v>
      </c>
      <c r="Q131">
        <v>46.5</v>
      </c>
      <c r="R131">
        <v>46.8</v>
      </c>
      <c r="S131">
        <v>47.1</v>
      </c>
      <c r="T131">
        <v>47.3</v>
      </c>
    </row>
    <row r="142" spans="2:28" ht="45" x14ac:dyDescent="0.25">
      <c r="V142" s="42" t="s">
        <v>72</v>
      </c>
    </row>
  </sheetData>
  <mergeCells count="1">
    <mergeCell ref="A3:B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1:AH30"/>
  <sheetViews>
    <sheetView zoomScale="85" zoomScaleNormal="85" workbookViewId="0">
      <selection activeCell="B1" sqref="B1"/>
    </sheetView>
  </sheetViews>
  <sheetFormatPr defaultRowHeight="15" x14ac:dyDescent="0.25"/>
  <cols>
    <col min="1" max="1" width="6.7109375" customWidth="1"/>
    <col min="3" max="9" width="10.140625" bestFit="1" customWidth="1"/>
    <col min="10" max="10" width="10.140625" customWidth="1"/>
    <col min="11" max="12" width="10.140625" bestFit="1" customWidth="1"/>
    <col min="13" max="14" width="10.140625" customWidth="1"/>
    <col min="15" max="15" width="10.85546875" customWidth="1"/>
    <col min="16" max="16" width="10.42578125" customWidth="1"/>
    <col min="17" max="17" width="10.140625" bestFit="1" customWidth="1"/>
    <col min="18" max="18" width="10.5703125" customWidth="1"/>
    <col min="19" max="19" width="10.140625" bestFit="1" customWidth="1"/>
    <col min="20" max="20" width="11.5703125" customWidth="1"/>
    <col min="21" max="21" width="9.7109375" customWidth="1"/>
    <col min="22" max="22" width="10.5703125" customWidth="1"/>
  </cols>
  <sheetData>
    <row r="1" spans="2:34" x14ac:dyDescent="0.25">
      <c r="B1" s="23" t="s">
        <v>16</v>
      </c>
    </row>
    <row r="2" spans="2:34" x14ac:dyDescent="0.25">
      <c r="B2" s="23"/>
    </row>
    <row r="3" spans="2:34" x14ac:dyDescent="0.25">
      <c r="B3" s="267" t="s">
        <v>103</v>
      </c>
      <c r="C3" s="267"/>
      <c r="D3" s="267"/>
      <c r="E3" s="267"/>
      <c r="F3" s="267"/>
      <c r="I3" s="32"/>
      <c r="J3" s="32"/>
      <c r="K3" s="32"/>
      <c r="L3" s="32"/>
      <c r="M3" s="32"/>
      <c r="N3" s="32"/>
      <c r="O3" s="48" t="s">
        <v>104</v>
      </c>
    </row>
    <row r="4" spans="2:34" x14ac:dyDescent="0.25">
      <c r="C4" s="68" t="s">
        <v>27</v>
      </c>
      <c r="D4" s="68" t="s">
        <v>28</v>
      </c>
      <c r="E4" s="68" t="s">
        <v>29</v>
      </c>
      <c r="F4" s="68" t="s">
        <v>105</v>
      </c>
      <c r="G4">
        <v>2016</v>
      </c>
      <c r="H4">
        <v>2017</v>
      </c>
      <c r="I4">
        <v>2018</v>
      </c>
      <c r="J4">
        <v>2019</v>
      </c>
      <c r="K4">
        <v>2020</v>
      </c>
      <c r="L4">
        <v>2021</v>
      </c>
      <c r="M4" s="68" t="s">
        <v>32</v>
      </c>
    </row>
    <row r="5" spans="2:34" x14ac:dyDescent="0.25">
      <c r="B5" s="68" t="s">
        <v>34</v>
      </c>
      <c r="C5" s="20">
        <v>4052081</v>
      </c>
      <c r="D5" s="20">
        <v>4387721</v>
      </c>
      <c r="E5" s="20">
        <v>4922085</v>
      </c>
      <c r="F5" s="20">
        <v>5014437</v>
      </c>
      <c r="G5" s="20">
        <v>5026153</v>
      </c>
      <c r="H5" s="20">
        <v>5047028</v>
      </c>
      <c r="I5" s="20">
        <v>5144440</v>
      </c>
      <c r="J5" s="20">
        <v>4996158</v>
      </c>
      <c r="K5" s="20">
        <v>5039637</v>
      </c>
      <c r="L5" s="20">
        <v>5171894</v>
      </c>
      <c r="M5" s="20">
        <v>5193669</v>
      </c>
      <c r="N5" s="20"/>
      <c r="Y5" s="20"/>
      <c r="Z5" s="20"/>
      <c r="AA5" s="20"/>
      <c r="AB5" s="20"/>
      <c r="AC5" s="20"/>
    </row>
    <row r="6" spans="2:34" x14ac:dyDescent="0.25">
      <c r="B6" s="68" t="s">
        <v>38</v>
      </c>
      <c r="C6" s="20">
        <v>68761</v>
      </c>
      <c r="D6" s="20">
        <v>74939</v>
      </c>
      <c r="E6" s="20">
        <v>84285</v>
      </c>
      <c r="F6" s="20">
        <v>86245</v>
      </c>
      <c r="G6" s="20">
        <v>86363</v>
      </c>
      <c r="H6" s="20">
        <v>86556</v>
      </c>
      <c r="I6" s="20">
        <v>87054</v>
      </c>
      <c r="J6" s="20">
        <v>84611</v>
      </c>
      <c r="K6" s="20">
        <v>83504</v>
      </c>
      <c r="L6" s="20">
        <v>82568</v>
      </c>
      <c r="M6" s="20">
        <v>82338</v>
      </c>
      <c r="N6" s="20"/>
      <c r="X6" s="69"/>
      <c r="Y6" s="20"/>
      <c r="Z6" s="20"/>
      <c r="AA6" s="20"/>
      <c r="AB6" s="20"/>
      <c r="AC6" s="20"/>
    </row>
    <row r="7" spans="2:34" x14ac:dyDescent="0.25">
      <c r="B7" s="68" t="s">
        <v>39</v>
      </c>
      <c r="C7" s="20">
        <v>18974</v>
      </c>
      <c r="D7" s="20">
        <v>21178</v>
      </c>
      <c r="E7" s="20">
        <v>23869</v>
      </c>
      <c r="F7" s="20">
        <v>24357</v>
      </c>
      <c r="G7" s="20">
        <v>24183</v>
      </c>
      <c r="H7" s="20">
        <v>24504</v>
      </c>
      <c r="I7" s="20">
        <v>24983</v>
      </c>
      <c r="J7" s="20">
        <v>23931</v>
      </c>
      <c r="K7" s="20">
        <v>23588</v>
      </c>
      <c r="L7" s="20">
        <v>23523</v>
      </c>
      <c r="M7" s="20">
        <v>23345</v>
      </c>
      <c r="N7" s="20"/>
      <c r="Y7" s="20"/>
      <c r="Z7" s="20"/>
      <c r="AA7" s="20"/>
      <c r="AB7" s="20"/>
      <c r="AC7" s="20"/>
      <c r="AD7" s="21"/>
      <c r="AE7" s="21"/>
      <c r="AF7" s="21"/>
      <c r="AG7" s="21"/>
      <c r="AH7" s="21"/>
    </row>
    <row r="8" spans="2:34" x14ac:dyDescent="0.25">
      <c r="B8" s="68" t="s">
        <v>40</v>
      </c>
      <c r="C8" s="20">
        <v>19794</v>
      </c>
      <c r="D8" s="20">
        <v>21021</v>
      </c>
      <c r="E8" s="20">
        <v>23449</v>
      </c>
      <c r="F8" s="20">
        <v>23940</v>
      </c>
      <c r="G8" s="20">
        <v>23957</v>
      </c>
      <c r="H8" s="20">
        <v>23850</v>
      </c>
      <c r="I8" s="20">
        <v>23733</v>
      </c>
      <c r="J8" s="20">
        <v>23191</v>
      </c>
      <c r="K8" s="20">
        <v>22661</v>
      </c>
      <c r="L8" s="20">
        <v>22338</v>
      </c>
      <c r="M8" s="20">
        <v>21991</v>
      </c>
      <c r="N8" s="20"/>
      <c r="Y8" s="20"/>
      <c r="Z8" s="20"/>
      <c r="AA8" s="20"/>
      <c r="AB8" s="20"/>
      <c r="AC8" s="20"/>
      <c r="AD8" s="21"/>
      <c r="AE8" s="21"/>
      <c r="AF8" s="21"/>
      <c r="AG8" s="21"/>
      <c r="AH8" s="21"/>
    </row>
    <row r="9" spans="2:34" x14ac:dyDescent="0.25">
      <c r="B9" s="68" t="s">
        <v>41</v>
      </c>
      <c r="C9" s="20">
        <v>13783</v>
      </c>
      <c r="D9" s="20">
        <v>15014</v>
      </c>
      <c r="E9" s="20">
        <v>17101</v>
      </c>
      <c r="F9" s="20">
        <v>17753</v>
      </c>
      <c r="G9" s="20">
        <v>17639</v>
      </c>
      <c r="H9" s="20">
        <v>17379</v>
      </c>
      <c r="I9" s="20">
        <v>17177</v>
      </c>
      <c r="J9" s="20">
        <v>17092</v>
      </c>
      <c r="K9" s="20">
        <v>16837</v>
      </c>
      <c r="L9" s="20">
        <v>17285</v>
      </c>
      <c r="M9" s="20">
        <v>17446</v>
      </c>
      <c r="N9" s="20"/>
      <c r="Y9" s="20"/>
      <c r="Z9" s="20"/>
      <c r="AA9" s="20"/>
      <c r="AB9" s="20"/>
      <c r="AC9" s="20"/>
      <c r="AD9" s="21"/>
      <c r="AE9" s="21"/>
      <c r="AF9" s="21"/>
      <c r="AG9" s="21"/>
      <c r="AH9" s="21"/>
    </row>
    <row r="10" spans="2:34" x14ac:dyDescent="0.25">
      <c r="B10" s="68" t="s">
        <v>42</v>
      </c>
      <c r="C10" s="20">
        <v>16210</v>
      </c>
      <c r="D10" s="20">
        <v>17726</v>
      </c>
      <c r="E10" s="20">
        <v>19866</v>
      </c>
      <c r="F10" s="20">
        <v>20195</v>
      </c>
      <c r="G10" s="20">
        <v>20584</v>
      </c>
      <c r="H10" s="20">
        <v>20823</v>
      </c>
      <c r="I10" s="20">
        <v>21161</v>
      </c>
      <c r="J10" s="20">
        <v>20397</v>
      </c>
      <c r="K10" s="20">
        <v>20418</v>
      </c>
      <c r="L10" s="20">
        <v>19422</v>
      </c>
      <c r="M10">
        <v>19556</v>
      </c>
      <c r="Y10" s="20"/>
      <c r="Z10" s="20"/>
      <c r="AA10" s="20"/>
      <c r="AB10" s="20"/>
      <c r="AC10" s="20"/>
      <c r="AD10" s="21"/>
      <c r="AE10" s="21"/>
      <c r="AF10" s="21"/>
      <c r="AG10" s="21"/>
      <c r="AH10" s="21"/>
    </row>
    <row r="11" spans="2:34" x14ac:dyDescent="0.25">
      <c r="Y11" s="20"/>
      <c r="Z11" s="20"/>
      <c r="AA11" s="20"/>
      <c r="AB11" s="20"/>
      <c r="AC11" s="20"/>
      <c r="AD11" s="21"/>
      <c r="AE11" s="21"/>
      <c r="AF11" s="21"/>
      <c r="AG11" s="21"/>
      <c r="AH11" s="21"/>
    </row>
    <row r="12" spans="2:34" x14ac:dyDescent="0.25">
      <c r="Z12" s="21"/>
      <c r="AA12" s="21"/>
      <c r="AB12" s="21"/>
      <c r="AC12" s="21"/>
      <c r="AD12" s="21"/>
      <c r="AE12" s="21"/>
      <c r="AF12" s="21"/>
      <c r="AG12" s="21"/>
      <c r="AH12" s="21"/>
    </row>
    <row r="13" spans="2:34" x14ac:dyDescent="0.25">
      <c r="B13" t="s">
        <v>106</v>
      </c>
      <c r="C13" s="68" t="s">
        <v>27</v>
      </c>
      <c r="D13" s="68" t="s">
        <v>28</v>
      </c>
      <c r="E13" s="68" t="s">
        <v>29</v>
      </c>
      <c r="F13" s="68" t="s">
        <v>105</v>
      </c>
      <c r="G13">
        <v>2016</v>
      </c>
      <c r="H13">
        <v>2017</v>
      </c>
      <c r="I13">
        <v>2018</v>
      </c>
      <c r="J13">
        <v>2019</v>
      </c>
      <c r="K13">
        <v>2020</v>
      </c>
      <c r="L13">
        <v>2021</v>
      </c>
      <c r="M13" s="68" t="s">
        <v>32</v>
      </c>
      <c r="N13" s="70"/>
    </row>
    <row r="14" spans="2:34" x14ac:dyDescent="0.25">
      <c r="B14" s="68" t="s">
        <v>34</v>
      </c>
      <c r="C14" s="70">
        <f t="shared" ref="C14:M19" si="0">C5/C24*100</f>
        <v>6.8223505366440866</v>
      </c>
      <c r="D14" s="70">
        <f t="shared" si="0"/>
        <v>7.3514355570767949</v>
      </c>
      <c r="E14" s="70">
        <f t="shared" si="0"/>
        <v>8.0978429574693891</v>
      </c>
      <c r="F14" s="70">
        <f t="shared" si="0"/>
        <v>8.2480245449293275</v>
      </c>
      <c r="G14" s="70">
        <f t="shared" si="0"/>
        <v>8.2850199448448105</v>
      </c>
      <c r="H14" s="70">
        <f t="shared" si="0"/>
        <v>8.3298798990484233</v>
      </c>
      <c r="I14" s="70">
        <f t="shared" si="0"/>
        <v>8.5054597851897071</v>
      </c>
      <c r="J14" s="70">
        <f t="shared" si="0"/>
        <v>8.3524504948645344</v>
      </c>
      <c r="K14" s="70">
        <f t="shared" si="0"/>
        <v>8.4498847513663637</v>
      </c>
      <c r="L14" s="70">
        <f t="shared" si="0"/>
        <v>8.7309666470407219</v>
      </c>
      <c r="M14" s="70">
        <f t="shared" si="0"/>
        <v>8.8053477399856863</v>
      </c>
      <c r="N14" s="70"/>
    </row>
    <row r="15" spans="2:34" x14ac:dyDescent="0.25">
      <c r="B15" s="68" t="s">
        <v>38</v>
      </c>
      <c r="C15" s="70">
        <f t="shared" si="0"/>
        <v>5.2633311288287956</v>
      </c>
      <c r="D15" s="70">
        <f t="shared" si="0"/>
        <v>5.7096076439973276</v>
      </c>
      <c r="E15" s="70">
        <f t="shared" si="0"/>
        <v>6.3185048191858844</v>
      </c>
      <c r="F15" s="70">
        <f t="shared" si="0"/>
        <v>6.4769212976522521</v>
      </c>
      <c r="G15" s="70">
        <f t="shared" si="0"/>
        <v>6.5105279782406962</v>
      </c>
      <c r="H15" s="70">
        <f t="shared" si="0"/>
        <v>6.5461294296753927</v>
      </c>
      <c r="I15" s="70">
        <f t="shared" si="0"/>
        <v>6.6190894741164064</v>
      </c>
      <c r="J15" s="70">
        <f t="shared" si="0"/>
        <v>6.5053108265514412</v>
      </c>
      <c r="K15" s="70">
        <f t="shared" si="0"/>
        <v>6.4534627158425311</v>
      </c>
      <c r="L15" s="70">
        <f>L6/L25*100</f>
        <v>6.4455290036315036</v>
      </c>
      <c r="M15" s="70">
        <f t="shared" si="0"/>
        <v>6.4646766012907682</v>
      </c>
      <c r="N15" s="70"/>
    </row>
    <row r="16" spans="2:34" x14ac:dyDescent="0.25">
      <c r="B16" s="68" t="s">
        <v>39</v>
      </c>
      <c r="C16" s="70">
        <f t="shared" si="0"/>
        <v>6.3652557810303696</v>
      </c>
      <c r="D16" s="70">
        <f t="shared" si="0"/>
        <v>7.0411671221581651</v>
      </c>
      <c r="E16" s="70">
        <f t="shared" si="0"/>
        <v>7.7824982637813376</v>
      </c>
      <c r="F16" s="70">
        <f t="shared" si="0"/>
        <v>7.9889400558901089</v>
      </c>
      <c r="G16" s="70">
        <f t="shared" si="0"/>
        <v>7.9748976879622999</v>
      </c>
      <c r="H16" s="70">
        <f t="shared" si="0"/>
        <v>8.1163260574343354</v>
      </c>
      <c r="I16" s="70">
        <f t="shared" si="0"/>
        <v>8.3164671575611511</v>
      </c>
      <c r="J16" s="70">
        <f t="shared" si="0"/>
        <v>8.0490930433583472</v>
      </c>
      <c r="K16" s="70">
        <f t="shared" si="0"/>
        <v>8.0003256025342733</v>
      </c>
      <c r="L16" s="70">
        <f>L7/L26*100</f>
        <v>8.0887586783168448</v>
      </c>
      <c r="M16" s="70">
        <f t="shared" si="0"/>
        <v>8.0935657106008545</v>
      </c>
      <c r="N16" s="70"/>
      <c r="O16" s="71"/>
    </row>
    <row r="17" spans="2:14" x14ac:dyDescent="0.25">
      <c r="B17" s="68" t="s">
        <v>40</v>
      </c>
      <c r="C17" s="70">
        <f t="shared" si="0"/>
        <v>6.4648879569660682</v>
      </c>
      <c r="D17" s="70">
        <f t="shared" si="0"/>
        <v>6.8482350833184018</v>
      </c>
      <c r="E17" s="70">
        <f t="shared" si="0"/>
        <v>7.5373750815646261</v>
      </c>
      <c r="F17" s="70">
        <f t="shared" si="0"/>
        <v>7.6935931715343475</v>
      </c>
      <c r="G17" s="70">
        <f t="shared" si="0"/>
        <v>7.7196227351380262</v>
      </c>
      <c r="H17" s="70">
        <f t="shared" si="0"/>
        <v>7.6970493030701066</v>
      </c>
      <c r="I17" s="70">
        <f t="shared" si="0"/>
        <v>7.6984209365390353</v>
      </c>
      <c r="J17" s="70">
        <f t="shared" si="0"/>
        <v>7.596358883819045</v>
      </c>
      <c r="K17" s="70">
        <f t="shared" si="0"/>
        <v>7.4567291872326429</v>
      </c>
      <c r="L17" s="70">
        <f>L8/L27*100</f>
        <v>7.4186991869918701</v>
      </c>
      <c r="M17" s="70">
        <f t="shared" si="0"/>
        <v>7.3449743154688347</v>
      </c>
      <c r="N17" s="70"/>
    </row>
    <row r="18" spans="2:14" x14ac:dyDescent="0.25">
      <c r="B18" s="68" t="s">
        <v>41</v>
      </c>
      <c r="C18" s="70">
        <f t="shared" si="0"/>
        <v>4.384031349497918</v>
      </c>
      <c r="D18" s="70">
        <f t="shared" si="0"/>
        <v>4.7554042283632905</v>
      </c>
      <c r="E18" s="70">
        <f t="shared" si="0"/>
        <v>5.3042639445907422</v>
      </c>
      <c r="F18" s="70">
        <f t="shared" si="0"/>
        <v>5.5003888350131209</v>
      </c>
      <c r="G18" s="70">
        <f t="shared" si="0"/>
        <v>5.478409680314809</v>
      </c>
      <c r="H18" s="70">
        <f t="shared" si="0"/>
        <v>5.4088120780930504</v>
      </c>
      <c r="I18" s="70">
        <f t="shared" si="0"/>
        <v>5.3780981126404246</v>
      </c>
      <c r="J18" s="70">
        <f t="shared" si="0"/>
        <v>5.3855800558345885</v>
      </c>
      <c r="K18" s="70">
        <f t="shared" si="0"/>
        <v>5.3220509351599272</v>
      </c>
      <c r="L18" s="70">
        <f>L9/L28*100</f>
        <v>5.506846521941366</v>
      </c>
      <c r="M18" s="70">
        <f t="shared" si="0"/>
        <v>5.5676472653233162</v>
      </c>
      <c r="N18" s="70"/>
    </row>
    <row r="19" spans="2:14" x14ac:dyDescent="0.25">
      <c r="B19" s="68" t="s">
        <v>42</v>
      </c>
      <c r="C19" s="70">
        <f t="shared" si="0"/>
        <v>4.1804100979727208</v>
      </c>
      <c r="D19" s="70">
        <f t="shared" si="0"/>
        <v>4.5561915728705342</v>
      </c>
      <c r="E19" s="70">
        <f t="shared" si="0"/>
        <v>5.0455383583840865</v>
      </c>
      <c r="F19" s="70">
        <f t="shared" si="0"/>
        <v>5.1417776114348852</v>
      </c>
      <c r="G19" s="70">
        <f t="shared" si="0"/>
        <v>5.264961812145426</v>
      </c>
      <c r="H19" s="70">
        <f t="shared" si="0"/>
        <v>5.350631730687696</v>
      </c>
      <c r="I19" s="70">
        <f t="shared" si="0"/>
        <v>5.4662636908452162</v>
      </c>
      <c r="J19" s="70">
        <f t="shared" si="0"/>
        <v>5.3581138766664473</v>
      </c>
      <c r="K19" s="70">
        <f t="shared" si="0"/>
        <v>5.3896103896103895</v>
      </c>
      <c r="L19" s="70">
        <f>L10/L29*100</f>
        <v>5.176232293485068</v>
      </c>
      <c r="M19" s="70">
        <f t="shared" si="0"/>
        <v>5.2503134455383345</v>
      </c>
      <c r="N19" s="59"/>
    </row>
    <row r="20" spans="2:14" x14ac:dyDescent="0.25">
      <c r="I20" s="72"/>
      <c r="J20" s="72"/>
      <c r="K20" s="73"/>
      <c r="L20" s="59"/>
    </row>
    <row r="21" spans="2:14" x14ac:dyDescent="0.25">
      <c r="I21" s="74"/>
      <c r="J21" s="74"/>
      <c r="K21" s="59"/>
      <c r="M21" s="59"/>
      <c r="N21" s="59"/>
    </row>
    <row r="22" spans="2:14" x14ac:dyDescent="0.25">
      <c r="B22" s="75" t="s">
        <v>107</v>
      </c>
      <c r="C22" s="32"/>
      <c r="D22" s="32"/>
      <c r="L22" s="59"/>
    </row>
    <row r="23" spans="2:14" x14ac:dyDescent="0.25">
      <c r="C23">
        <v>2012</v>
      </c>
      <c r="D23">
        <v>2013</v>
      </c>
      <c r="E23">
        <v>2014</v>
      </c>
      <c r="F23">
        <v>2015</v>
      </c>
      <c r="G23">
        <v>2016</v>
      </c>
      <c r="H23">
        <v>2017</v>
      </c>
      <c r="I23">
        <v>2018</v>
      </c>
      <c r="J23">
        <v>2019</v>
      </c>
      <c r="K23">
        <v>2020</v>
      </c>
      <c r="L23">
        <v>2021</v>
      </c>
      <c r="M23" s="68" t="s">
        <v>32</v>
      </c>
      <c r="N23" s="20"/>
    </row>
    <row r="24" spans="2:14" x14ac:dyDescent="0.25">
      <c r="B24" s="20" t="s">
        <v>34</v>
      </c>
      <c r="C24" s="20">
        <v>59394207</v>
      </c>
      <c r="D24" s="20">
        <v>59685227</v>
      </c>
      <c r="E24" s="20">
        <v>60782668</v>
      </c>
      <c r="F24" s="20">
        <v>60795612</v>
      </c>
      <c r="G24" s="20">
        <v>60665551</v>
      </c>
      <c r="H24" s="20">
        <v>60589445</v>
      </c>
      <c r="I24" s="20">
        <v>60483973</v>
      </c>
      <c r="J24" s="20">
        <v>59816673</v>
      </c>
      <c r="K24" s="20">
        <v>59641488</v>
      </c>
      <c r="L24" s="20">
        <v>59236213</v>
      </c>
      <c r="M24" s="20">
        <v>58983122</v>
      </c>
      <c r="N24" s="20"/>
    </row>
    <row r="25" spans="2:14" x14ac:dyDescent="0.25">
      <c r="B25" s="20" t="s">
        <v>79</v>
      </c>
      <c r="C25" s="20">
        <v>1306416</v>
      </c>
      <c r="D25" s="20">
        <v>1312507</v>
      </c>
      <c r="E25" s="20">
        <v>1333939</v>
      </c>
      <c r="F25" s="20">
        <v>1331574</v>
      </c>
      <c r="G25" s="20">
        <v>1326513</v>
      </c>
      <c r="H25" s="20">
        <v>1322247</v>
      </c>
      <c r="I25" s="20">
        <v>1315196</v>
      </c>
      <c r="J25" s="20">
        <v>1300645</v>
      </c>
      <c r="K25" s="20">
        <v>1293941</v>
      </c>
      <c r="L25" s="20">
        <v>1281012</v>
      </c>
      <c r="M25" s="20">
        <v>1273660</v>
      </c>
      <c r="N25" s="20"/>
    </row>
    <row r="26" spans="2:14" x14ac:dyDescent="0.25">
      <c r="B26" s="20" t="s">
        <v>81</v>
      </c>
      <c r="C26" s="20">
        <v>298087</v>
      </c>
      <c r="D26" s="20">
        <v>300774</v>
      </c>
      <c r="E26" s="20">
        <v>306701</v>
      </c>
      <c r="F26" s="20">
        <v>304884</v>
      </c>
      <c r="G26" s="20">
        <v>303239</v>
      </c>
      <c r="H26" s="20">
        <v>301910</v>
      </c>
      <c r="I26" s="20">
        <v>300404</v>
      </c>
      <c r="J26" s="20">
        <v>297313</v>
      </c>
      <c r="K26" s="20">
        <v>294838</v>
      </c>
      <c r="L26" s="20">
        <v>290811</v>
      </c>
      <c r="M26" s="20">
        <v>288439</v>
      </c>
      <c r="N26" s="20"/>
    </row>
    <row r="27" spans="2:14" x14ac:dyDescent="0.25">
      <c r="B27" s="20" t="s">
        <v>82</v>
      </c>
      <c r="C27" s="20">
        <v>306177</v>
      </c>
      <c r="D27" s="20">
        <v>306955</v>
      </c>
      <c r="E27" s="20">
        <v>311103</v>
      </c>
      <c r="F27" s="20">
        <v>311168</v>
      </c>
      <c r="G27" s="20">
        <v>310339</v>
      </c>
      <c r="H27" s="20">
        <v>309859</v>
      </c>
      <c r="I27" s="20">
        <v>308284</v>
      </c>
      <c r="J27" s="20">
        <v>305291</v>
      </c>
      <c r="K27" s="20">
        <v>303900</v>
      </c>
      <c r="L27" s="20">
        <v>301104</v>
      </c>
      <c r="M27" s="20">
        <v>299402</v>
      </c>
      <c r="N27" s="20"/>
    </row>
    <row r="28" spans="2:14" x14ac:dyDescent="0.25">
      <c r="B28" s="20" t="s">
        <v>83</v>
      </c>
      <c r="C28" s="20">
        <v>314391</v>
      </c>
      <c r="D28" s="20">
        <v>315725</v>
      </c>
      <c r="E28" s="20">
        <v>322401</v>
      </c>
      <c r="F28" s="20">
        <v>322759</v>
      </c>
      <c r="G28" s="20">
        <v>321973</v>
      </c>
      <c r="H28" s="20">
        <v>321309</v>
      </c>
      <c r="I28" s="20">
        <v>319388</v>
      </c>
      <c r="J28" s="20">
        <v>317366</v>
      </c>
      <c r="K28" s="20">
        <v>316363</v>
      </c>
      <c r="L28" s="20">
        <v>313882</v>
      </c>
      <c r="M28" s="20">
        <v>313346</v>
      </c>
      <c r="N28" s="20"/>
    </row>
    <row r="29" spans="2:14" x14ac:dyDescent="0.25">
      <c r="B29" s="20" t="s">
        <v>84</v>
      </c>
      <c r="C29" s="20">
        <v>387761</v>
      </c>
      <c r="D29" s="20">
        <v>389053</v>
      </c>
      <c r="E29" s="20">
        <v>393734</v>
      </c>
      <c r="F29" s="20">
        <v>392763</v>
      </c>
      <c r="G29" s="20">
        <v>390962</v>
      </c>
      <c r="H29" s="20">
        <v>389169</v>
      </c>
      <c r="I29" s="20">
        <v>387120</v>
      </c>
      <c r="J29" s="20">
        <v>380675</v>
      </c>
      <c r="K29" s="20">
        <v>378840</v>
      </c>
      <c r="L29" s="20">
        <v>375215</v>
      </c>
      <c r="M29" s="76">
        <v>372473</v>
      </c>
      <c r="N29" s="76"/>
    </row>
    <row r="30" spans="2:14" x14ac:dyDescent="0.25">
      <c r="L30" s="76"/>
    </row>
  </sheetData>
  <mergeCells count="1">
    <mergeCell ref="B3:F3"/>
  </mergeCells>
  <pageMargins left="0.7" right="0.7" top="0.75" bottom="0.75" header="0.3" footer="0.3"/>
  <pageSetup paperSize="9"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T107"/>
  <sheetViews>
    <sheetView zoomScale="115" zoomScaleNormal="115" workbookViewId="0">
      <selection activeCell="T20" sqref="T20"/>
    </sheetView>
  </sheetViews>
  <sheetFormatPr defaultRowHeight="15" x14ac:dyDescent="0.25"/>
  <cols>
    <col min="1" max="1" width="13.42578125" customWidth="1"/>
    <col min="2" max="2" width="10.85546875" customWidth="1"/>
    <col min="3" max="4" width="9.85546875" customWidth="1"/>
    <col min="5" max="5" width="4.42578125" customWidth="1"/>
    <col min="6" max="6" width="9.85546875" bestFit="1" customWidth="1"/>
    <col min="7" max="7" width="11" customWidth="1"/>
    <col min="8" max="8" width="10.85546875" bestFit="1" customWidth="1"/>
    <col min="9" max="9" width="10.85546875" customWidth="1"/>
    <col min="10" max="10" width="2.140625" customWidth="1"/>
    <col min="11" max="11" width="9.85546875" bestFit="1" customWidth="1"/>
    <col min="12" max="12" width="9.85546875" customWidth="1"/>
    <col min="13" max="13" width="10.7109375" customWidth="1"/>
    <col min="14" max="14" width="9.85546875" customWidth="1"/>
    <col min="15" max="15" width="2.28515625" customWidth="1"/>
    <col min="16" max="17" width="10.140625" bestFit="1" customWidth="1"/>
    <col min="18" max="18" width="3.42578125" customWidth="1"/>
    <col min="19" max="19" width="5.28515625" customWidth="1"/>
    <col min="20" max="21" width="9.85546875" bestFit="1" customWidth="1"/>
    <col min="22" max="22" width="10" customWidth="1"/>
    <col min="25" max="25" width="8" customWidth="1"/>
    <col min="26" max="26" width="8.42578125" bestFit="1" customWidth="1"/>
  </cols>
  <sheetData>
    <row r="1" spans="1:20" x14ac:dyDescent="0.25">
      <c r="B1" s="2" t="s">
        <v>108</v>
      </c>
      <c r="C1" s="2"/>
    </row>
    <row r="2" spans="1:20" x14ac:dyDescent="0.25">
      <c r="A2" s="77" t="s">
        <v>109</v>
      </c>
      <c r="J2" s="78"/>
      <c r="K2" s="78"/>
      <c r="L2" s="78"/>
      <c r="T2" s="78" t="s">
        <v>110</v>
      </c>
    </row>
    <row r="3" spans="1:20" x14ac:dyDescent="0.25">
      <c r="F3" s="78"/>
      <c r="G3" s="78"/>
      <c r="H3" s="78"/>
    </row>
    <row r="4" spans="1:20" s="44" customFormat="1" ht="26.25" x14ac:dyDescent="0.25">
      <c r="A4" s="79" t="s">
        <v>111</v>
      </c>
      <c r="B4" s="80" t="s">
        <v>112</v>
      </c>
      <c r="C4" s="80" t="s">
        <v>113</v>
      </c>
      <c r="D4" s="80" t="s">
        <v>114</v>
      </c>
      <c r="G4" s="80" t="s">
        <v>112</v>
      </c>
      <c r="H4" s="80" t="s">
        <v>113</v>
      </c>
      <c r="I4" s="80" t="s">
        <v>114</v>
      </c>
      <c r="L4" s="80" t="s">
        <v>112</v>
      </c>
      <c r="M4" s="80" t="s">
        <v>113</v>
      </c>
      <c r="N4" s="80" t="s">
        <v>115</v>
      </c>
      <c r="P4" s="80" t="s">
        <v>116</v>
      </c>
      <c r="Q4" s="80" t="s">
        <v>117</v>
      </c>
    </row>
    <row r="5" spans="1:20" x14ac:dyDescent="0.25">
      <c r="A5" t="s">
        <v>118</v>
      </c>
      <c r="B5" s="81">
        <v>205956</v>
      </c>
      <c r="C5" s="81">
        <v>195565</v>
      </c>
      <c r="D5" s="82">
        <v>401521</v>
      </c>
      <c r="K5" s="83" t="s">
        <v>119</v>
      </c>
      <c r="L5" s="84">
        <f>G9</f>
        <v>1100738</v>
      </c>
      <c r="M5" s="84">
        <f>H9</f>
        <v>1040948</v>
      </c>
      <c r="N5" s="84">
        <f>I9</f>
        <v>2141686</v>
      </c>
      <c r="P5" s="85">
        <f>M5/$N$26</f>
        <v>1.764823503238774E-2</v>
      </c>
      <c r="Q5" s="85">
        <f>L5/$N$26*-1</f>
        <v>-1.8661914844046404E-2</v>
      </c>
    </row>
    <row r="6" spans="1:20" x14ac:dyDescent="0.25">
      <c r="A6" t="s">
        <v>120</v>
      </c>
      <c r="B6" s="86">
        <v>209010</v>
      </c>
      <c r="C6" s="86">
        <v>196942</v>
      </c>
      <c r="D6" s="87">
        <v>405952</v>
      </c>
      <c r="K6" s="83" t="s">
        <v>121</v>
      </c>
      <c r="L6" s="84">
        <f>G14</f>
        <v>1296442</v>
      </c>
      <c r="M6" s="84">
        <f t="shared" ref="M6:N6" si="0">H14</f>
        <v>1224714</v>
      </c>
      <c r="N6" s="84">
        <f t="shared" si="0"/>
        <v>2521156</v>
      </c>
      <c r="P6" s="85">
        <f t="shared" ref="P6:P26" si="1">M6/$N$26</f>
        <v>2.0763804262514285E-2</v>
      </c>
      <c r="Q6" s="85">
        <f t="shared" ref="Q6:Q25" si="2">L6/$N$26*-1</f>
        <v>-2.1979880956453951E-2</v>
      </c>
    </row>
    <row r="7" spans="1:20" x14ac:dyDescent="0.25">
      <c r="A7" t="s">
        <v>122</v>
      </c>
      <c r="B7" s="86">
        <v>217601</v>
      </c>
      <c r="C7" s="86">
        <v>206728</v>
      </c>
      <c r="D7" s="87">
        <v>424329</v>
      </c>
      <c r="K7" s="83" t="s">
        <v>123</v>
      </c>
      <c r="L7" s="84">
        <f>G19</f>
        <v>1449329</v>
      </c>
      <c r="M7" s="84">
        <f t="shared" ref="M7:N7" si="3">H19</f>
        <v>1364496</v>
      </c>
      <c r="N7" s="84">
        <f t="shared" si="3"/>
        <v>2813825</v>
      </c>
      <c r="P7" s="85">
        <f t="shared" si="1"/>
        <v>2.3133668645074434E-2</v>
      </c>
      <c r="Q7" s="85">
        <f t="shared" si="2"/>
        <v>-2.4571927542255224E-2</v>
      </c>
    </row>
    <row r="8" spans="1:20" x14ac:dyDescent="0.25">
      <c r="A8" t="s">
        <v>124</v>
      </c>
      <c r="B8" s="86">
        <v>228814</v>
      </c>
      <c r="C8" s="86">
        <v>215845</v>
      </c>
      <c r="D8" s="87">
        <v>444659</v>
      </c>
      <c r="K8" s="83" t="s">
        <v>125</v>
      </c>
      <c r="L8" s="84">
        <f>G24</f>
        <v>1478733</v>
      </c>
      <c r="M8" s="84">
        <f t="shared" ref="M8:N8" si="4">H24</f>
        <v>1384852</v>
      </c>
      <c r="N8" s="84">
        <f t="shared" si="4"/>
        <v>2863585</v>
      </c>
      <c r="P8" s="85">
        <f t="shared" si="1"/>
        <v>2.3478784320707879E-2</v>
      </c>
      <c r="Q8" s="85">
        <f>L8/$N$26*-1</f>
        <v>-2.5070443032839122E-2</v>
      </c>
    </row>
    <row r="9" spans="1:20" x14ac:dyDescent="0.25">
      <c r="A9" t="s">
        <v>126</v>
      </c>
      <c r="B9" s="88">
        <v>239357</v>
      </c>
      <c r="C9" s="88">
        <v>225868</v>
      </c>
      <c r="D9" s="89">
        <v>465225</v>
      </c>
      <c r="F9" s="90" t="s">
        <v>119</v>
      </c>
      <c r="G9" s="20">
        <f>SUM(B5:B9)</f>
        <v>1100738</v>
      </c>
      <c r="H9" s="20">
        <f>SUM(C5:C9)</f>
        <v>1040948</v>
      </c>
      <c r="I9" s="20">
        <f>SUM(D5:D9)</f>
        <v>2141686</v>
      </c>
      <c r="K9" s="83" t="s">
        <v>127</v>
      </c>
      <c r="L9" s="84">
        <f>G29</f>
        <v>1547114</v>
      </c>
      <c r="M9" s="84">
        <f t="shared" ref="M9:N9" si="5">H29</f>
        <v>1412395</v>
      </c>
      <c r="N9" s="84">
        <f t="shared" si="5"/>
        <v>2959509</v>
      </c>
      <c r="P9" s="85">
        <f t="shared" si="1"/>
        <v>2.394574841257131E-2</v>
      </c>
      <c r="Q9" s="85">
        <f t="shared" si="2"/>
        <v>-2.6229774680289048E-2</v>
      </c>
    </row>
    <row r="10" spans="1:20" x14ac:dyDescent="0.25">
      <c r="A10" t="s">
        <v>128</v>
      </c>
      <c r="B10" s="81">
        <v>247207</v>
      </c>
      <c r="C10" s="81">
        <v>234209</v>
      </c>
      <c r="D10" s="82">
        <v>481416</v>
      </c>
      <c r="K10" s="83" t="s">
        <v>129</v>
      </c>
      <c r="L10" s="84">
        <f>G34</f>
        <v>1563016</v>
      </c>
      <c r="M10" s="84">
        <f t="shared" ref="M10:N10" si="6">H34</f>
        <v>1465143</v>
      </c>
      <c r="N10" s="84">
        <f t="shared" si="6"/>
        <v>3028159</v>
      </c>
      <c r="P10" s="85">
        <f t="shared" si="1"/>
        <v>2.4840038138367784E-2</v>
      </c>
      <c r="Q10" s="85">
        <f t="shared" si="2"/>
        <v>-2.6499377228624825E-2</v>
      </c>
    </row>
    <row r="11" spans="1:20" x14ac:dyDescent="0.25">
      <c r="A11" t="s">
        <v>130</v>
      </c>
      <c r="B11" s="86">
        <v>254015</v>
      </c>
      <c r="C11" s="86">
        <v>240016</v>
      </c>
      <c r="D11" s="87">
        <v>494031</v>
      </c>
      <c r="K11" s="83" t="s">
        <v>131</v>
      </c>
      <c r="L11" s="84">
        <f>G39</f>
        <v>1632947</v>
      </c>
      <c r="M11" s="84">
        <f t="shared" ref="M11:N11" si="7">H39</f>
        <v>1583521</v>
      </c>
      <c r="N11" s="84">
        <f t="shared" si="7"/>
        <v>3216468</v>
      </c>
      <c r="P11" s="85">
        <f t="shared" si="1"/>
        <v>2.6847019050636214E-2</v>
      </c>
      <c r="Q11" s="85">
        <f t="shared" si="2"/>
        <v>-2.768498758000636E-2</v>
      </c>
    </row>
    <row r="12" spans="1:20" x14ac:dyDescent="0.25">
      <c r="A12" t="s">
        <v>132</v>
      </c>
      <c r="B12" s="86">
        <v>258130</v>
      </c>
      <c r="C12" s="86">
        <v>243600</v>
      </c>
      <c r="D12" s="87">
        <v>501730</v>
      </c>
      <c r="K12" s="83" t="s">
        <v>133</v>
      </c>
      <c r="L12" s="84">
        <f>G44</f>
        <v>1712455</v>
      </c>
      <c r="M12" s="84">
        <f t="shared" ref="M12:N12" si="8">H44</f>
        <v>1697451</v>
      </c>
      <c r="N12" s="84">
        <f t="shared" si="8"/>
        <v>3409906</v>
      </c>
      <c r="P12" s="85">
        <f t="shared" si="1"/>
        <v>2.8778588559622193E-2</v>
      </c>
      <c r="Q12" s="85">
        <f t="shared" si="2"/>
        <v>-2.903296641368017E-2</v>
      </c>
    </row>
    <row r="13" spans="1:20" x14ac:dyDescent="0.25">
      <c r="A13" t="s">
        <v>134</v>
      </c>
      <c r="B13" s="86">
        <v>262991</v>
      </c>
      <c r="C13" s="86">
        <v>248179</v>
      </c>
      <c r="D13" s="87">
        <v>511170</v>
      </c>
      <c r="K13" s="83" t="s">
        <v>135</v>
      </c>
      <c r="L13" s="84">
        <f>G49</f>
        <v>1927924</v>
      </c>
      <c r="M13" s="84">
        <f t="shared" ref="M13:N13" si="9">H49</f>
        <v>1934375</v>
      </c>
      <c r="N13" s="84">
        <f t="shared" si="9"/>
        <v>3862299</v>
      </c>
      <c r="P13" s="85">
        <f t="shared" si="1"/>
        <v>3.2795398656585185E-2</v>
      </c>
      <c r="Q13" s="85">
        <f t="shared" si="2"/>
        <v>-3.2686028386222081E-2</v>
      </c>
    </row>
    <row r="14" spans="1:20" x14ac:dyDescent="0.25">
      <c r="A14" t="s">
        <v>136</v>
      </c>
      <c r="B14" s="88">
        <v>274099</v>
      </c>
      <c r="C14" s="88">
        <v>258710</v>
      </c>
      <c r="D14" s="89">
        <v>532809</v>
      </c>
      <c r="F14" s="91" t="s">
        <v>121</v>
      </c>
      <c r="G14" s="20">
        <f>SUM(B10:B14)</f>
        <v>1296442</v>
      </c>
      <c r="H14" s="20">
        <f>SUM(C10:C14)</f>
        <v>1224714</v>
      </c>
      <c r="I14" s="20">
        <f>SUM(D10:D14)</f>
        <v>2521156</v>
      </c>
      <c r="K14" s="83" t="s">
        <v>137</v>
      </c>
      <c r="L14" s="84">
        <f>G54</f>
        <v>2280611</v>
      </c>
      <c r="M14" s="84">
        <f t="shared" ref="M14:N14" si="10">H54</f>
        <v>2313721</v>
      </c>
      <c r="N14" s="84">
        <f t="shared" si="10"/>
        <v>4594332</v>
      </c>
      <c r="P14" s="85">
        <f t="shared" si="1"/>
        <v>3.9226831702804742E-2</v>
      </c>
      <c r="Q14" s="85">
        <f t="shared" si="2"/>
        <v>-3.8665484678820493E-2</v>
      </c>
    </row>
    <row r="15" spans="1:20" x14ac:dyDescent="0.25">
      <c r="A15" t="s">
        <v>138</v>
      </c>
      <c r="B15" s="81">
        <v>279094</v>
      </c>
      <c r="C15" s="81">
        <v>263036</v>
      </c>
      <c r="D15" s="82">
        <v>542130</v>
      </c>
      <c r="K15" s="83" t="s">
        <v>139</v>
      </c>
      <c r="L15" s="84">
        <f>G59</f>
        <v>2358358</v>
      </c>
      <c r="M15" s="84">
        <f t="shared" ref="M15:N15" si="11">H59</f>
        <v>2425567</v>
      </c>
      <c r="N15" s="84">
        <f t="shared" si="11"/>
        <v>4783925</v>
      </c>
      <c r="P15" s="85">
        <f t="shared" si="1"/>
        <v>4.1123069070504607E-2</v>
      </c>
      <c r="Q15" s="85">
        <f t="shared" si="2"/>
        <v>-3.9983607514027485E-2</v>
      </c>
    </row>
    <row r="16" spans="1:20" x14ac:dyDescent="0.25">
      <c r="A16" t="s">
        <v>140</v>
      </c>
      <c r="B16" s="86">
        <v>287640</v>
      </c>
      <c r="C16" s="86">
        <v>270262</v>
      </c>
      <c r="D16" s="87">
        <v>557902</v>
      </c>
      <c r="K16" s="83" t="s">
        <v>141</v>
      </c>
      <c r="L16" s="84">
        <f>G64</f>
        <v>2305184</v>
      </c>
      <c r="M16" s="84">
        <f t="shared" ref="M16:N16" si="12">H64</f>
        <v>2401972</v>
      </c>
      <c r="N16" s="84">
        <f t="shared" si="12"/>
        <v>4707156</v>
      </c>
      <c r="P16" s="85">
        <f t="shared" si="1"/>
        <v>4.0723039380655371E-2</v>
      </c>
      <c r="Q16" s="85">
        <f t="shared" si="2"/>
        <v>-3.9082095383150453E-2</v>
      </c>
    </row>
    <row r="17" spans="1:20" x14ac:dyDescent="0.25">
      <c r="A17" t="s">
        <v>142</v>
      </c>
      <c r="B17" s="86">
        <v>292126</v>
      </c>
      <c r="C17" s="86">
        <v>274866</v>
      </c>
      <c r="D17" s="87">
        <v>566992</v>
      </c>
      <c r="K17" s="83" t="s">
        <v>143</v>
      </c>
      <c r="L17" s="84">
        <f>G69</f>
        <v>1944715</v>
      </c>
      <c r="M17" s="84">
        <f t="shared" ref="M17:N17" si="13">H69</f>
        <v>2090042</v>
      </c>
      <c r="N17" s="84">
        <f t="shared" si="13"/>
        <v>4034757</v>
      </c>
      <c r="P17" s="85">
        <f t="shared" si="1"/>
        <v>3.5434577369437989E-2</v>
      </c>
      <c r="Q17" s="85">
        <f t="shared" si="2"/>
        <v>-3.2970703042812827E-2</v>
      </c>
    </row>
    <row r="18" spans="1:20" x14ac:dyDescent="0.25">
      <c r="A18" t="s">
        <v>144</v>
      </c>
      <c r="B18" s="86">
        <v>295119</v>
      </c>
      <c r="C18" s="86">
        <v>278796</v>
      </c>
      <c r="D18" s="87">
        <v>573915</v>
      </c>
      <c r="K18" s="83" t="s">
        <v>145</v>
      </c>
      <c r="L18" s="84">
        <f>G74</f>
        <v>1672443</v>
      </c>
      <c r="M18" s="84">
        <f t="shared" ref="M18:N18" si="14">H74</f>
        <v>1845564</v>
      </c>
      <c r="N18" s="84">
        <f t="shared" si="14"/>
        <v>3518007</v>
      </c>
      <c r="P18" s="85">
        <f t="shared" si="1"/>
        <v>3.1289696737314111E-2</v>
      </c>
      <c r="Q18" s="85">
        <f t="shared" si="2"/>
        <v>-2.8354602864188845E-2</v>
      </c>
    </row>
    <row r="19" spans="1:20" x14ac:dyDescent="0.25">
      <c r="A19" t="s">
        <v>146</v>
      </c>
      <c r="B19" s="88">
        <v>295350</v>
      </c>
      <c r="C19" s="88">
        <v>277536</v>
      </c>
      <c r="D19" s="89">
        <v>572886</v>
      </c>
      <c r="F19" s="91" t="s">
        <v>123</v>
      </c>
      <c r="G19" s="20">
        <f>SUM(B15:B19)</f>
        <v>1449329</v>
      </c>
      <c r="H19" s="20">
        <f>SUM(C15:C19)</f>
        <v>1364496</v>
      </c>
      <c r="I19" s="20">
        <f>SUM(D15:D19)</f>
        <v>2813825</v>
      </c>
      <c r="K19" s="83" t="s">
        <v>147</v>
      </c>
      <c r="L19" s="84">
        <f>G79</f>
        <v>1575573</v>
      </c>
      <c r="M19" s="84">
        <f t="shared" ref="M19:N19" si="15">H79</f>
        <v>1795205</v>
      </c>
      <c r="N19" s="84">
        <f t="shared" si="15"/>
        <v>3370778</v>
      </c>
      <c r="P19" s="85">
        <f t="shared" si="1"/>
        <v>3.0435910123577384E-2</v>
      </c>
      <c r="Q19" s="85">
        <f t="shared" si="2"/>
        <v>-2.6712268638475936E-2</v>
      </c>
    </row>
    <row r="20" spans="1:20" x14ac:dyDescent="0.25">
      <c r="A20" t="s">
        <v>148</v>
      </c>
      <c r="B20" s="81">
        <v>296500</v>
      </c>
      <c r="C20" s="81">
        <v>277830</v>
      </c>
      <c r="D20" s="82">
        <v>574330</v>
      </c>
      <c r="K20" s="83" t="s">
        <v>149</v>
      </c>
      <c r="L20" s="84">
        <f>G84</f>
        <v>1190307</v>
      </c>
      <c r="M20" s="84">
        <f t="shared" ref="M20:N20" si="16">H84</f>
        <v>1458850</v>
      </c>
      <c r="N20" s="84">
        <f t="shared" si="16"/>
        <v>2649157</v>
      </c>
      <c r="P20" s="85">
        <f t="shared" si="1"/>
        <v>2.4733346600405451E-2</v>
      </c>
      <c r="Q20" s="85">
        <f t="shared" si="2"/>
        <v>-2.0180467897240165E-2</v>
      </c>
      <c r="T20" s="23" t="s">
        <v>241</v>
      </c>
    </row>
    <row r="21" spans="1:20" x14ac:dyDescent="0.25">
      <c r="A21" t="s">
        <v>150</v>
      </c>
      <c r="B21" s="86">
        <v>295402</v>
      </c>
      <c r="C21" s="86">
        <v>276217</v>
      </c>
      <c r="D21" s="87">
        <v>571619</v>
      </c>
      <c r="K21" s="83" t="s">
        <v>151</v>
      </c>
      <c r="L21" s="84">
        <f>G89</f>
        <v>956538</v>
      </c>
      <c r="M21" s="84">
        <f t="shared" ref="M21:N21" si="17">H89</f>
        <v>1324144</v>
      </c>
      <c r="N21" s="84">
        <f t="shared" si="17"/>
        <v>2280682</v>
      </c>
      <c r="P21" s="85">
        <f t="shared" si="1"/>
        <v>2.2449540734720688E-2</v>
      </c>
      <c r="Q21" s="85">
        <f t="shared" si="2"/>
        <v>-1.6217147678279899E-2</v>
      </c>
    </row>
    <row r="22" spans="1:20" x14ac:dyDescent="0.25">
      <c r="A22" t="s">
        <v>152</v>
      </c>
      <c r="B22" s="86">
        <v>297255</v>
      </c>
      <c r="C22" s="86">
        <v>279415</v>
      </c>
      <c r="D22" s="87">
        <v>576670</v>
      </c>
      <c r="K22" s="83" t="s">
        <v>153</v>
      </c>
      <c r="L22" s="84">
        <f>G94</f>
        <v>519897</v>
      </c>
      <c r="M22" s="84">
        <f t="shared" ref="M22:N22" si="18">H94</f>
        <v>880277</v>
      </c>
      <c r="N22" s="84">
        <f t="shared" si="18"/>
        <v>1400174</v>
      </c>
      <c r="P22" s="85">
        <f t="shared" si="1"/>
        <v>1.4924218490842177E-2</v>
      </c>
      <c r="Q22" s="85">
        <f t="shared" si="2"/>
        <v>-8.8143350567302971E-3</v>
      </c>
    </row>
    <row r="23" spans="1:20" x14ac:dyDescent="0.25">
      <c r="A23" t="s">
        <v>154</v>
      </c>
      <c r="B23" s="86">
        <v>295362</v>
      </c>
      <c r="C23" s="86">
        <v>276632</v>
      </c>
      <c r="D23" s="87">
        <v>571994</v>
      </c>
      <c r="K23" s="83" t="s">
        <v>155</v>
      </c>
      <c r="L23" s="84">
        <f>G99</f>
        <v>194569</v>
      </c>
      <c r="M23" s="84">
        <f t="shared" ref="M23:N23" si="19">H99</f>
        <v>448729</v>
      </c>
      <c r="N23" s="84">
        <f t="shared" si="19"/>
        <v>643298</v>
      </c>
      <c r="P23" s="85">
        <f t="shared" si="1"/>
        <v>7.6077526042110828E-3</v>
      </c>
      <c r="Q23" s="85">
        <f t="shared" si="2"/>
        <v>-3.2987233195285932E-3</v>
      </c>
    </row>
    <row r="24" spans="1:20" x14ac:dyDescent="0.25">
      <c r="A24" t="s">
        <v>156</v>
      </c>
      <c r="B24" s="86">
        <v>294214</v>
      </c>
      <c r="C24" s="86">
        <v>274758</v>
      </c>
      <c r="D24" s="87">
        <v>568972</v>
      </c>
      <c r="F24" s="91" t="s">
        <v>125</v>
      </c>
      <c r="G24" s="20">
        <f>SUM(B20:B24)</f>
        <v>1478733</v>
      </c>
      <c r="H24" s="20">
        <f>SUM(C20:C24)</f>
        <v>1384852</v>
      </c>
      <c r="I24" s="20">
        <f>SUM(D20:D24)</f>
        <v>2863585</v>
      </c>
      <c r="K24" s="83" t="s">
        <v>157</v>
      </c>
      <c r="L24" s="84">
        <f>G104</f>
        <v>37134</v>
      </c>
      <c r="M24" s="84">
        <f t="shared" ref="M24:N25" si="20">H104</f>
        <v>126970</v>
      </c>
      <c r="N24" s="84">
        <f t="shared" si="20"/>
        <v>164104</v>
      </c>
      <c r="P24" s="85">
        <f t="shared" si="1"/>
        <v>2.1526497020622273E-3</v>
      </c>
      <c r="Q24" s="85">
        <f t="shared" si="2"/>
        <v>-6.2956993019121644E-4</v>
      </c>
    </row>
    <row r="25" spans="1:20" x14ac:dyDescent="0.25">
      <c r="A25" t="s">
        <v>158</v>
      </c>
      <c r="B25" s="81">
        <v>300861</v>
      </c>
      <c r="C25" s="81">
        <v>278645</v>
      </c>
      <c r="D25" s="82">
        <v>579506</v>
      </c>
      <c r="K25" s="83" t="s">
        <v>159</v>
      </c>
      <c r="L25" s="84">
        <f>G105</f>
        <v>3390</v>
      </c>
      <c r="M25" s="84">
        <f t="shared" si="20"/>
        <v>16769</v>
      </c>
      <c r="N25" s="84">
        <f t="shared" si="20"/>
        <v>20159</v>
      </c>
      <c r="P25" s="85">
        <f t="shared" si="1"/>
        <v>2.8430166853494121E-4</v>
      </c>
      <c r="Q25" s="85">
        <f t="shared" si="2"/>
        <v>-5.7474068598810354E-5</v>
      </c>
    </row>
    <row r="26" spans="1:20" x14ac:dyDescent="0.25">
      <c r="A26" t="s">
        <v>160</v>
      </c>
      <c r="B26" s="86">
        <v>311295</v>
      </c>
      <c r="C26" s="86">
        <v>284888</v>
      </c>
      <c r="D26" s="87">
        <v>596183</v>
      </c>
      <c r="K26" s="83"/>
      <c r="L26" s="92">
        <f>SUM(L5:L25)</f>
        <v>28747417</v>
      </c>
      <c r="M26" s="92">
        <f t="shared" ref="M26:N26" si="21">SUM(M5:M25)</f>
        <v>30235705</v>
      </c>
      <c r="N26" s="92">
        <f t="shared" si="21"/>
        <v>58983122</v>
      </c>
      <c r="P26" s="85">
        <f t="shared" si="1"/>
        <v>0.51261621926353784</v>
      </c>
      <c r="Q26" s="85">
        <f>L26/$N$26*-1</f>
        <v>-0.48738378073646221</v>
      </c>
    </row>
    <row r="27" spans="1:20" x14ac:dyDescent="0.25">
      <c r="A27" t="s">
        <v>161</v>
      </c>
      <c r="B27" s="86">
        <v>309689</v>
      </c>
      <c r="C27" s="86">
        <v>281861</v>
      </c>
      <c r="D27" s="87">
        <v>591550</v>
      </c>
      <c r="K27" s="83"/>
      <c r="L27" s="84"/>
      <c r="M27" s="84"/>
      <c r="N27" s="84"/>
      <c r="Q27" s="85"/>
    </row>
    <row r="28" spans="1:20" x14ac:dyDescent="0.25">
      <c r="A28" t="s">
        <v>162</v>
      </c>
      <c r="B28" s="86">
        <v>314306</v>
      </c>
      <c r="C28" s="86">
        <v>283085</v>
      </c>
      <c r="D28" s="87">
        <v>597391</v>
      </c>
      <c r="K28" s="83"/>
      <c r="L28" s="84"/>
      <c r="M28" s="84"/>
      <c r="N28" s="84"/>
    </row>
    <row r="29" spans="1:20" x14ac:dyDescent="0.25">
      <c r="A29" t="s">
        <v>163</v>
      </c>
      <c r="B29" s="88">
        <v>310963</v>
      </c>
      <c r="C29" s="88">
        <v>283916</v>
      </c>
      <c r="D29" s="89">
        <v>594879</v>
      </c>
      <c r="F29" s="91" t="s">
        <v>127</v>
      </c>
      <c r="G29" s="20">
        <f>SUM(B25:B29)</f>
        <v>1547114</v>
      </c>
      <c r="H29" s="20">
        <f>SUM(C25:C29)</f>
        <v>1412395</v>
      </c>
      <c r="I29" s="20">
        <f>SUM(D25:D29)</f>
        <v>2959509</v>
      </c>
    </row>
    <row r="30" spans="1:20" x14ac:dyDescent="0.25">
      <c r="A30" t="s">
        <v>164</v>
      </c>
      <c r="B30" s="81">
        <v>310347</v>
      </c>
      <c r="C30" s="81">
        <v>285615</v>
      </c>
      <c r="D30" s="82">
        <v>595962</v>
      </c>
      <c r="K30" s="83"/>
      <c r="L30" s="84"/>
      <c r="M30" s="84"/>
      <c r="N30" s="84"/>
    </row>
    <row r="31" spans="1:20" x14ac:dyDescent="0.25">
      <c r="A31" t="s">
        <v>165</v>
      </c>
      <c r="B31" s="86">
        <v>307985</v>
      </c>
      <c r="C31" s="86">
        <v>285385</v>
      </c>
      <c r="D31" s="87">
        <v>593370</v>
      </c>
      <c r="K31" s="83"/>
      <c r="L31" s="84"/>
      <c r="M31" s="84"/>
      <c r="N31" s="84"/>
    </row>
    <row r="32" spans="1:20" x14ac:dyDescent="0.25">
      <c r="A32" t="s">
        <v>166</v>
      </c>
      <c r="B32" s="86">
        <v>308460</v>
      </c>
      <c r="C32" s="86">
        <v>289768</v>
      </c>
      <c r="D32" s="87">
        <v>598228</v>
      </c>
      <c r="K32" s="83"/>
      <c r="L32" s="84"/>
      <c r="M32" s="84"/>
      <c r="N32" s="84"/>
    </row>
    <row r="33" spans="1:14" x14ac:dyDescent="0.25">
      <c r="A33" t="s">
        <v>167</v>
      </c>
      <c r="B33" s="86">
        <v>311932</v>
      </c>
      <c r="C33" s="86">
        <v>295898</v>
      </c>
      <c r="D33" s="87">
        <v>607830</v>
      </c>
      <c r="K33" s="83"/>
      <c r="L33" s="84"/>
      <c r="M33" s="84"/>
      <c r="N33" s="84"/>
    </row>
    <row r="34" spans="1:14" x14ac:dyDescent="0.25">
      <c r="A34" t="s">
        <v>168</v>
      </c>
      <c r="B34" s="88">
        <v>324292</v>
      </c>
      <c r="C34" s="88">
        <v>308477</v>
      </c>
      <c r="D34" s="89">
        <v>632769</v>
      </c>
      <c r="F34" s="91" t="s">
        <v>129</v>
      </c>
      <c r="G34" s="20">
        <f>SUM(B30:B34)</f>
        <v>1563016</v>
      </c>
      <c r="H34" s="20">
        <f>SUM(C30:C34)</f>
        <v>1465143</v>
      </c>
      <c r="I34" s="20">
        <f>SUM(D30:D34)</f>
        <v>3028159</v>
      </c>
    </row>
    <row r="35" spans="1:14" x14ac:dyDescent="0.25">
      <c r="A35" t="s">
        <v>169</v>
      </c>
      <c r="B35" s="81">
        <v>321588</v>
      </c>
      <c r="C35" s="81">
        <v>308897</v>
      </c>
      <c r="D35" s="82">
        <v>630485</v>
      </c>
      <c r="K35" s="83"/>
      <c r="L35" s="84"/>
      <c r="M35" s="84"/>
      <c r="N35" s="84"/>
    </row>
    <row r="36" spans="1:14" x14ac:dyDescent="0.25">
      <c r="A36" t="s">
        <v>170</v>
      </c>
      <c r="B36" s="86">
        <v>328275</v>
      </c>
      <c r="C36" s="86">
        <v>314731</v>
      </c>
      <c r="D36" s="87">
        <v>643006</v>
      </c>
      <c r="K36" s="83"/>
      <c r="L36" s="84"/>
      <c r="M36" s="84"/>
      <c r="N36" s="84"/>
    </row>
    <row r="37" spans="1:14" x14ac:dyDescent="0.25">
      <c r="A37" t="s">
        <v>171</v>
      </c>
      <c r="B37" s="86">
        <v>324855</v>
      </c>
      <c r="C37" s="86">
        <v>316448</v>
      </c>
      <c r="D37" s="87">
        <v>641303</v>
      </c>
      <c r="K37" s="83"/>
      <c r="L37" s="84"/>
      <c r="M37" s="84"/>
      <c r="N37" s="84"/>
    </row>
    <row r="38" spans="1:14" x14ac:dyDescent="0.25">
      <c r="A38" t="s">
        <v>172</v>
      </c>
      <c r="B38" s="86">
        <v>332722</v>
      </c>
      <c r="C38" s="86">
        <v>324109</v>
      </c>
      <c r="D38" s="87">
        <v>656831</v>
      </c>
      <c r="K38" s="83"/>
      <c r="L38" s="84"/>
      <c r="M38" s="84"/>
      <c r="N38" s="84"/>
    </row>
    <row r="39" spans="1:14" x14ac:dyDescent="0.25">
      <c r="A39" t="s">
        <v>173</v>
      </c>
      <c r="B39" s="88">
        <v>325507</v>
      </c>
      <c r="C39" s="88">
        <v>319336</v>
      </c>
      <c r="D39" s="89">
        <v>644843</v>
      </c>
      <c r="F39" s="91" t="s">
        <v>131</v>
      </c>
      <c r="G39" s="20">
        <f>SUM(B35:B39)</f>
        <v>1632947</v>
      </c>
      <c r="H39" s="20">
        <f>SUM(C35:C39)</f>
        <v>1583521</v>
      </c>
      <c r="I39" s="20">
        <f>SUM(D35:D39)</f>
        <v>3216468</v>
      </c>
    </row>
    <row r="40" spans="1:14" x14ac:dyDescent="0.25">
      <c r="A40" t="s">
        <v>174</v>
      </c>
      <c r="B40" s="81">
        <v>326485</v>
      </c>
      <c r="C40" s="81">
        <v>321463</v>
      </c>
      <c r="D40" s="82">
        <v>647948</v>
      </c>
      <c r="K40" s="83"/>
      <c r="L40" s="84"/>
      <c r="M40" s="84"/>
      <c r="N40" s="84"/>
    </row>
    <row r="41" spans="1:14" x14ac:dyDescent="0.25">
      <c r="A41" t="s">
        <v>175</v>
      </c>
      <c r="B41" s="86">
        <v>335674</v>
      </c>
      <c r="C41" s="86">
        <v>332622</v>
      </c>
      <c r="D41" s="87">
        <v>668296</v>
      </c>
      <c r="K41" s="83"/>
      <c r="L41" s="84"/>
      <c r="M41" s="84"/>
      <c r="N41" s="84"/>
    </row>
    <row r="42" spans="1:14" x14ac:dyDescent="0.25">
      <c r="A42" t="s">
        <v>176</v>
      </c>
      <c r="B42" s="86">
        <v>342252</v>
      </c>
      <c r="C42" s="86">
        <v>339451</v>
      </c>
      <c r="D42" s="87">
        <v>681703</v>
      </c>
      <c r="K42" s="83"/>
      <c r="L42" s="84"/>
      <c r="M42" s="84"/>
      <c r="N42" s="84"/>
    </row>
    <row r="43" spans="1:14" x14ac:dyDescent="0.25">
      <c r="A43" t="s">
        <v>177</v>
      </c>
      <c r="B43" s="86">
        <v>348459</v>
      </c>
      <c r="C43" s="86">
        <v>345348</v>
      </c>
      <c r="D43" s="87">
        <v>693807</v>
      </c>
      <c r="K43" s="83"/>
      <c r="L43" s="84"/>
      <c r="M43" s="84"/>
      <c r="N43" s="84"/>
    </row>
    <row r="44" spans="1:14" x14ac:dyDescent="0.25">
      <c r="A44" t="s">
        <v>178</v>
      </c>
      <c r="B44" s="88">
        <v>359585</v>
      </c>
      <c r="C44" s="88">
        <v>358567</v>
      </c>
      <c r="D44" s="89">
        <v>718152</v>
      </c>
      <c r="F44" s="91" t="s">
        <v>133</v>
      </c>
      <c r="G44" s="20">
        <f>SUM(B40:B44)</f>
        <v>1712455</v>
      </c>
      <c r="H44" s="20">
        <f>SUM(C40:C44)</f>
        <v>1697451</v>
      </c>
      <c r="I44" s="20">
        <f>SUM(D40:D44)</f>
        <v>3409906</v>
      </c>
    </row>
    <row r="45" spans="1:14" x14ac:dyDescent="0.25">
      <c r="A45" t="s">
        <v>179</v>
      </c>
      <c r="B45" s="81">
        <v>361161</v>
      </c>
      <c r="C45" s="81">
        <v>361843</v>
      </c>
      <c r="D45" s="82">
        <v>723004</v>
      </c>
      <c r="K45" s="83"/>
      <c r="L45" s="84"/>
      <c r="M45" s="84"/>
      <c r="N45" s="84"/>
    </row>
    <row r="46" spans="1:14" x14ac:dyDescent="0.25">
      <c r="A46" t="s">
        <v>180</v>
      </c>
      <c r="B46" s="86">
        <v>371633</v>
      </c>
      <c r="C46" s="86">
        <v>369465</v>
      </c>
      <c r="D46" s="87">
        <v>741098</v>
      </c>
      <c r="K46" s="83"/>
      <c r="L46" s="84"/>
      <c r="M46" s="84"/>
      <c r="N46" s="84"/>
    </row>
    <row r="47" spans="1:14" x14ac:dyDescent="0.25">
      <c r="A47" t="s">
        <v>181</v>
      </c>
      <c r="B47" s="86">
        <v>380744</v>
      </c>
      <c r="C47" s="86">
        <v>383020</v>
      </c>
      <c r="D47" s="87">
        <v>763764</v>
      </c>
      <c r="K47" s="83"/>
      <c r="L47" s="84"/>
      <c r="M47" s="84"/>
      <c r="N47" s="84"/>
    </row>
    <row r="48" spans="1:14" x14ac:dyDescent="0.25">
      <c r="A48" t="s">
        <v>182</v>
      </c>
      <c r="B48" s="86">
        <v>401396</v>
      </c>
      <c r="C48" s="86">
        <v>402977</v>
      </c>
      <c r="D48" s="87">
        <v>804373</v>
      </c>
      <c r="K48" s="83"/>
      <c r="L48" s="84"/>
      <c r="M48" s="84"/>
      <c r="N48" s="84"/>
    </row>
    <row r="49" spans="1:14" x14ac:dyDescent="0.25">
      <c r="A49" t="s">
        <v>183</v>
      </c>
      <c r="B49" s="88">
        <v>412990</v>
      </c>
      <c r="C49" s="88">
        <v>417070</v>
      </c>
      <c r="D49" s="89">
        <v>830060</v>
      </c>
      <c r="F49" s="91" t="s">
        <v>135</v>
      </c>
      <c r="G49" s="20">
        <f>SUM(B45:B49)</f>
        <v>1927924</v>
      </c>
      <c r="H49" s="20">
        <f>SUM(C45:C49)</f>
        <v>1934375</v>
      </c>
      <c r="I49" s="20">
        <f>SUM(D45:D49)</f>
        <v>3862299</v>
      </c>
    </row>
    <row r="50" spans="1:14" x14ac:dyDescent="0.25">
      <c r="A50" t="s">
        <v>184</v>
      </c>
      <c r="B50" s="81">
        <v>430345</v>
      </c>
      <c r="C50" s="81">
        <v>435212</v>
      </c>
      <c r="D50" s="82">
        <v>865557</v>
      </c>
      <c r="K50" s="83"/>
      <c r="L50" s="84"/>
      <c r="M50" s="84"/>
      <c r="N50" s="84"/>
    </row>
    <row r="51" spans="1:14" x14ac:dyDescent="0.25">
      <c r="A51" t="s">
        <v>185</v>
      </c>
      <c r="B51" s="86">
        <v>450363</v>
      </c>
      <c r="C51" s="86">
        <v>456058</v>
      </c>
      <c r="D51" s="87">
        <v>906421</v>
      </c>
      <c r="K51" s="83"/>
      <c r="L51" s="84"/>
      <c r="M51" s="84"/>
      <c r="N51" s="84"/>
    </row>
    <row r="52" spans="1:14" x14ac:dyDescent="0.25">
      <c r="A52" t="s">
        <v>186</v>
      </c>
      <c r="B52" s="86">
        <v>467872</v>
      </c>
      <c r="C52" s="86">
        <v>474197</v>
      </c>
      <c r="D52" s="87">
        <v>942069</v>
      </c>
      <c r="K52" s="83"/>
      <c r="L52" s="84"/>
      <c r="M52" s="84"/>
      <c r="N52" s="84"/>
    </row>
    <row r="53" spans="1:14" x14ac:dyDescent="0.25">
      <c r="A53" t="s">
        <v>187</v>
      </c>
      <c r="B53" s="86">
        <v>463506</v>
      </c>
      <c r="C53" s="86">
        <v>472412</v>
      </c>
      <c r="D53" s="87">
        <v>935918</v>
      </c>
      <c r="K53" s="83"/>
      <c r="L53" s="84"/>
      <c r="M53" s="84"/>
      <c r="N53" s="84"/>
    </row>
    <row r="54" spans="1:14" x14ac:dyDescent="0.25">
      <c r="A54" t="s">
        <v>188</v>
      </c>
      <c r="B54" s="88">
        <v>468525</v>
      </c>
      <c r="C54" s="88">
        <v>475842</v>
      </c>
      <c r="D54" s="89">
        <v>944367</v>
      </c>
      <c r="F54" s="91" t="s">
        <v>137</v>
      </c>
      <c r="G54" s="20">
        <f>SUM(B50:B54)</f>
        <v>2280611</v>
      </c>
      <c r="H54" s="20">
        <f>SUM(C50:C54)</f>
        <v>2313721</v>
      </c>
      <c r="I54" s="20">
        <f>SUM(D50:D54)</f>
        <v>4594332</v>
      </c>
    </row>
    <row r="55" spans="1:14" x14ac:dyDescent="0.25">
      <c r="A55" t="s">
        <v>189</v>
      </c>
      <c r="B55" s="81">
        <v>470687</v>
      </c>
      <c r="C55" s="81">
        <v>482198</v>
      </c>
      <c r="D55" s="82">
        <v>952885</v>
      </c>
      <c r="K55" s="83"/>
      <c r="L55" s="84"/>
      <c r="M55" s="84"/>
      <c r="N55" s="84"/>
    </row>
    <row r="56" spans="1:14" x14ac:dyDescent="0.25">
      <c r="A56" t="s">
        <v>190</v>
      </c>
      <c r="B56" s="86">
        <v>466037</v>
      </c>
      <c r="C56" s="86">
        <v>477141</v>
      </c>
      <c r="D56" s="87">
        <v>943178</v>
      </c>
      <c r="K56" s="83"/>
      <c r="L56" s="84"/>
      <c r="M56" s="84"/>
      <c r="N56" s="84"/>
    </row>
    <row r="57" spans="1:14" x14ac:dyDescent="0.25">
      <c r="A57" t="s">
        <v>191</v>
      </c>
      <c r="B57" s="86">
        <v>477126</v>
      </c>
      <c r="C57" s="86">
        <v>490263</v>
      </c>
      <c r="D57" s="87">
        <v>967389</v>
      </c>
      <c r="K57" s="83"/>
      <c r="L57" s="84"/>
      <c r="M57" s="84"/>
      <c r="N57" s="84"/>
    </row>
    <row r="58" spans="1:14" x14ac:dyDescent="0.25">
      <c r="A58" t="s">
        <v>192</v>
      </c>
      <c r="B58" s="86">
        <v>472105</v>
      </c>
      <c r="C58" s="86">
        <v>486657</v>
      </c>
      <c r="D58" s="87">
        <v>958762</v>
      </c>
      <c r="K58" s="83"/>
      <c r="L58" s="84"/>
      <c r="M58" s="84"/>
      <c r="N58" s="84"/>
    </row>
    <row r="59" spans="1:14" x14ac:dyDescent="0.25">
      <c r="A59" t="s">
        <v>193</v>
      </c>
      <c r="B59" s="88">
        <v>472403</v>
      </c>
      <c r="C59" s="88">
        <v>489308</v>
      </c>
      <c r="D59" s="89">
        <v>961711</v>
      </c>
      <c r="F59" s="91" t="s">
        <v>139</v>
      </c>
      <c r="G59" s="20">
        <f>SUM(B55:B59)</f>
        <v>2358358</v>
      </c>
      <c r="H59" s="20">
        <f>SUM(C55:C59)</f>
        <v>2425567</v>
      </c>
      <c r="I59" s="20">
        <f>SUM(D55:D59)</f>
        <v>4783925</v>
      </c>
    </row>
    <row r="60" spans="1:14" x14ac:dyDescent="0.25">
      <c r="A60" t="s">
        <v>194</v>
      </c>
      <c r="B60" s="81">
        <v>476941</v>
      </c>
      <c r="C60" s="81">
        <v>492023</v>
      </c>
      <c r="D60" s="82">
        <v>968964</v>
      </c>
      <c r="K60" s="83"/>
      <c r="L60" s="84"/>
      <c r="M60" s="84"/>
      <c r="N60" s="84"/>
    </row>
    <row r="61" spans="1:14" x14ac:dyDescent="0.25">
      <c r="A61" t="s">
        <v>195</v>
      </c>
      <c r="B61" s="86">
        <v>474679</v>
      </c>
      <c r="C61" s="86">
        <v>490914</v>
      </c>
      <c r="D61" s="87">
        <v>965593</v>
      </c>
      <c r="K61" s="83"/>
      <c r="L61" s="84"/>
      <c r="M61" s="84"/>
      <c r="N61" s="84"/>
    </row>
    <row r="62" spans="1:14" x14ac:dyDescent="0.25">
      <c r="A62" t="s">
        <v>196</v>
      </c>
      <c r="B62" s="86">
        <v>479174</v>
      </c>
      <c r="C62" s="86">
        <v>497276</v>
      </c>
      <c r="D62" s="87">
        <v>976450</v>
      </c>
      <c r="K62" s="83"/>
      <c r="L62" s="84"/>
      <c r="M62" s="84"/>
      <c r="N62" s="84"/>
    </row>
    <row r="63" spans="1:14" x14ac:dyDescent="0.25">
      <c r="A63" t="s">
        <v>197</v>
      </c>
      <c r="B63" s="86">
        <v>446136</v>
      </c>
      <c r="C63" s="86">
        <v>468606</v>
      </c>
      <c r="D63" s="87">
        <v>914742</v>
      </c>
      <c r="K63" s="83"/>
      <c r="L63" s="84"/>
      <c r="M63" s="84"/>
      <c r="N63" s="84"/>
    </row>
    <row r="64" spans="1:14" x14ac:dyDescent="0.25">
      <c r="A64" t="s">
        <v>198</v>
      </c>
      <c r="B64" s="86">
        <v>428254</v>
      </c>
      <c r="C64" s="86">
        <v>453153</v>
      </c>
      <c r="D64" s="87">
        <v>881407</v>
      </c>
      <c r="F64" s="91" t="s">
        <v>141</v>
      </c>
      <c r="G64" s="20">
        <f>SUM(B60:B64)</f>
        <v>2305184</v>
      </c>
      <c r="H64" s="20">
        <f>SUM(C60:C64)</f>
        <v>2401972</v>
      </c>
      <c r="I64" s="20">
        <f>SUM(D60:D64)</f>
        <v>4707156</v>
      </c>
    </row>
    <row r="65" spans="1:14" x14ac:dyDescent="0.25">
      <c r="A65" t="s">
        <v>199</v>
      </c>
      <c r="B65" s="81">
        <v>417342</v>
      </c>
      <c r="C65" s="81">
        <v>444339</v>
      </c>
      <c r="D65" s="82">
        <v>861681</v>
      </c>
      <c r="K65" s="83"/>
      <c r="L65" s="84"/>
      <c r="M65" s="84"/>
      <c r="N65" s="84"/>
    </row>
    <row r="66" spans="1:14" x14ac:dyDescent="0.25">
      <c r="A66" t="s">
        <v>200</v>
      </c>
      <c r="B66" s="86">
        <v>402523</v>
      </c>
      <c r="C66" s="86">
        <v>430065</v>
      </c>
      <c r="D66" s="87">
        <v>832588</v>
      </c>
      <c r="K66" s="83"/>
      <c r="L66" s="84"/>
      <c r="M66" s="84"/>
      <c r="N66" s="84"/>
    </row>
    <row r="67" spans="1:14" x14ac:dyDescent="0.25">
      <c r="A67" t="s">
        <v>201</v>
      </c>
      <c r="B67" s="86">
        <v>390635</v>
      </c>
      <c r="C67" s="86">
        <v>418890</v>
      </c>
      <c r="D67" s="87">
        <v>809525</v>
      </c>
      <c r="K67" s="83"/>
      <c r="L67" s="84"/>
      <c r="M67" s="84"/>
      <c r="N67" s="84"/>
    </row>
    <row r="68" spans="1:14" x14ac:dyDescent="0.25">
      <c r="A68" t="s">
        <v>202</v>
      </c>
      <c r="B68" s="86">
        <v>370199</v>
      </c>
      <c r="C68" s="86">
        <v>400713</v>
      </c>
      <c r="D68" s="87">
        <v>770912</v>
      </c>
      <c r="K68" s="83"/>
      <c r="L68" s="84"/>
      <c r="M68" s="84"/>
      <c r="N68" s="84"/>
    </row>
    <row r="69" spans="1:14" x14ac:dyDescent="0.25">
      <c r="A69" t="s">
        <v>203</v>
      </c>
      <c r="B69" s="88">
        <v>364016</v>
      </c>
      <c r="C69" s="88">
        <v>396035</v>
      </c>
      <c r="D69" s="89">
        <v>760051</v>
      </c>
      <c r="F69" s="91" t="s">
        <v>143</v>
      </c>
      <c r="G69" s="20">
        <f>SUM(B65:B69)</f>
        <v>1944715</v>
      </c>
      <c r="H69" s="20">
        <f>SUM(C65:C69)</f>
        <v>2090042</v>
      </c>
      <c r="I69" s="20">
        <f>SUM(D65:D69)</f>
        <v>4034757</v>
      </c>
    </row>
    <row r="70" spans="1:14" x14ac:dyDescent="0.25">
      <c r="A70" t="s">
        <v>204</v>
      </c>
      <c r="B70" s="81">
        <v>354914</v>
      </c>
      <c r="C70" s="81">
        <v>387428</v>
      </c>
      <c r="D70" s="82">
        <v>742342</v>
      </c>
      <c r="K70" s="83"/>
      <c r="L70" s="84"/>
      <c r="M70" s="84"/>
      <c r="N70" s="84"/>
    </row>
    <row r="71" spans="1:14" x14ac:dyDescent="0.25">
      <c r="A71" t="s">
        <v>205</v>
      </c>
      <c r="B71" s="86">
        <v>345641</v>
      </c>
      <c r="C71" s="86">
        <v>379974</v>
      </c>
      <c r="D71" s="87">
        <v>725615</v>
      </c>
      <c r="K71" s="83"/>
      <c r="L71" s="84"/>
      <c r="M71" s="84"/>
      <c r="N71" s="84"/>
    </row>
    <row r="72" spans="1:14" x14ac:dyDescent="0.25">
      <c r="A72" t="s">
        <v>206</v>
      </c>
      <c r="B72" s="86">
        <v>337550</v>
      </c>
      <c r="C72" s="86">
        <v>373995</v>
      </c>
      <c r="D72" s="87">
        <v>711545</v>
      </c>
      <c r="K72" s="83"/>
      <c r="L72" s="84"/>
      <c r="M72" s="84"/>
      <c r="N72" s="84"/>
    </row>
    <row r="73" spans="1:14" x14ac:dyDescent="0.25">
      <c r="A73" t="s">
        <v>207</v>
      </c>
      <c r="B73" s="86">
        <v>320409</v>
      </c>
      <c r="C73" s="86">
        <v>354182</v>
      </c>
      <c r="D73" s="87">
        <v>674591</v>
      </c>
      <c r="K73" s="83"/>
      <c r="L73" s="84"/>
      <c r="M73" s="84"/>
      <c r="N73" s="84"/>
    </row>
    <row r="74" spans="1:14" x14ac:dyDescent="0.25">
      <c r="A74" t="s">
        <v>208</v>
      </c>
      <c r="B74" s="88">
        <v>313929</v>
      </c>
      <c r="C74" s="88">
        <v>349985</v>
      </c>
      <c r="D74" s="89">
        <v>663914</v>
      </c>
      <c r="F74" s="91" t="s">
        <v>145</v>
      </c>
      <c r="G74" s="20">
        <f>SUM(B70:B74)</f>
        <v>1672443</v>
      </c>
      <c r="H74" s="20">
        <f>SUM(C70:C74)</f>
        <v>1845564</v>
      </c>
      <c r="I74" s="20">
        <f>SUM(D70:D74)</f>
        <v>3518007</v>
      </c>
    </row>
    <row r="75" spans="1:14" x14ac:dyDescent="0.25">
      <c r="A75" t="s">
        <v>209</v>
      </c>
      <c r="B75" s="81">
        <v>309779</v>
      </c>
      <c r="C75" s="81">
        <v>347584</v>
      </c>
      <c r="D75" s="82">
        <v>657363</v>
      </c>
      <c r="K75" s="83"/>
      <c r="L75" s="84"/>
      <c r="M75" s="84"/>
      <c r="N75" s="84"/>
    </row>
    <row r="76" spans="1:14" x14ac:dyDescent="0.25">
      <c r="A76" t="s">
        <v>210</v>
      </c>
      <c r="B76" s="86">
        <v>317379</v>
      </c>
      <c r="C76" s="86">
        <v>358115</v>
      </c>
      <c r="D76" s="87">
        <v>675494</v>
      </c>
      <c r="K76" s="83"/>
      <c r="L76" s="84"/>
      <c r="M76" s="84"/>
      <c r="N76" s="84"/>
    </row>
    <row r="77" spans="1:14" x14ac:dyDescent="0.25">
      <c r="A77" t="s">
        <v>211</v>
      </c>
      <c r="B77" s="86">
        <v>315137</v>
      </c>
      <c r="C77" s="86">
        <v>357957</v>
      </c>
      <c r="D77" s="87">
        <v>673094</v>
      </c>
      <c r="K77" s="83"/>
      <c r="L77" s="84"/>
      <c r="M77" s="84"/>
      <c r="N77" s="84"/>
    </row>
    <row r="78" spans="1:14" x14ac:dyDescent="0.25">
      <c r="A78" t="s">
        <v>212</v>
      </c>
      <c r="B78" s="86">
        <v>322978</v>
      </c>
      <c r="C78" s="86">
        <v>371690</v>
      </c>
      <c r="D78" s="87">
        <v>694668</v>
      </c>
      <c r="K78" s="83"/>
      <c r="L78" s="84"/>
      <c r="M78" s="84"/>
      <c r="N78" s="84"/>
    </row>
    <row r="79" spans="1:14" x14ac:dyDescent="0.25">
      <c r="A79" t="s">
        <v>213</v>
      </c>
      <c r="B79" s="88">
        <v>310300</v>
      </c>
      <c r="C79" s="88">
        <v>359859</v>
      </c>
      <c r="D79" s="89">
        <v>670159</v>
      </c>
      <c r="F79" s="91" t="s">
        <v>147</v>
      </c>
      <c r="G79" s="20">
        <f>SUM(B75:B79)</f>
        <v>1575573</v>
      </c>
      <c r="H79" s="20">
        <f>SUM(C75:C79)</f>
        <v>1795205</v>
      </c>
      <c r="I79" s="20">
        <f>SUM(D75:D79)</f>
        <v>3370778</v>
      </c>
    </row>
    <row r="80" spans="1:14" x14ac:dyDescent="0.25">
      <c r="A80" t="s">
        <v>214</v>
      </c>
      <c r="B80" s="81">
        <v>302619</v>
      </c>
      <c r="C80" s="81">
        <v>357374</v>
      </c>
      <c r="D80" s="82">
        <v>659993</v>
      </c>
      <c r="K80" s="83"/>
      <c r="L80" s="84"/>
      <c r="M80" s="84"/>
      <c r="N80" s="84"/>
    </row>
    <row r="81" spans="1:14" x14ac:dyDescent="0.25">
      <c r="A81" t="s">
        <v>215</v>
      </c>
      <c r="B81" s="86">
        <v>227340</v>
      </c>
      <c r="C81" s="86">
        <v>273168</v>
      </c>
      <c r="D81" s="87">
        <v>500508</v>
      </c>
      <c r="K81" s="83"/>
      <c r="L81" s="84"/>
      <c r="M81" s="84"/>
      <c r="N81" s="84"/>
    </row>
    <row r="82" spans="1:14" x14ac:dyDescent="0.25">
      <c r="A82" t="s">
        <v>216</v>
      </c>
      <c r="B82" s="86">
        <v>227475</v>
      </c>
      <c r="C82" s="86">
        <v>278304</v>
      </c>
      <c r="D82" s="87">
        <v>505779</v>
      </c>
      <c r="K82" s="83"/>
      <c r="L82" s="84"/>
      <c r="M82" s="84"/>
      <c r="N82" s="84"/>
    </row>
    <row r="83" spans="1:14" x14ac:dyDescent="0.25">
      <c r="A83" t="s">
        <v>217</v>
      </c>
      <c r="B83" s="86">
        <v>220948</v>
      </c>
      <c r="C83" s="86">
        <v>278099</v>
      </c>
      <c r="D83" s="87">
        <v>499047</v>
      </c>
      <c r="K83" s="83"/>
      <c r="L83" s="84"/>
      <c r="M83" s="84"/>
      <c r="N83" s="84"/>
    </row>
    <row r="84" spans="1:14" x14ac:dyDescent="0.25">
      <c r="A84" t="s">
        <v>218</v>
      </c>
      <c r="B84" s="86">
        <v>211925</v>
      </c>
      <c r="C84" s="86">
        <v>271905</v>
      </c>
      <c r="D84" s="87">
        <v>483830</v>
      </c>
      <c r="F84" s="91" t="s">
        <v>149</v>
      </c>
      <c r="G84" s="20">
        <f>SUM(B80:B84)</f>
        <v>1190307</v>
      </c>
      <c r="H84" s="20">
        <f>SUM(C80:C84)</f>
        <v>1458850</v>
      </c>
      <c r="I84" s="20">
        <f>SUM(D80:D84)</f>
        <v>2649157</v>
      </c>
    </row>
    <row r="85" spans="1:14" x14ac:dyDescent="0.25">
      <c r="A85" t="s">
        <v>219</v>
      </c>
      <c r="B85" s="81">
        <v>204507</v>
      </c>
      <c r="C85" s="81">
        <v>268956</v>
      </c>
      <c r="D85" s="82">
        <v>473463</v>
      </c>
    </row>
    <row r="86" spans="1:14" x14ac:dyDescent="0.25">
      <c r="A86" t="s">
        <v>220</v>
      </c>
      <c r="B86" s="86">
        <v>213922</v>
      </c>
      <c r="C86" s="86">
        <v>289181</v>
      </c>
      <c r="D86" s="87">
        <v>503103</v>
      </c>
    </row>
    <row r="87" spans="1:14" x14ac:dyDescent="0.25">
      <c r="A87" t="s">
        <v>221</v>
      </c>
      <c r="B87" s="86">
        <v>200627</v>
      </c>
      <c r="C87" s="86">
        <v>276056</v>
      </c>
      <c r="D87" s="87">
        <v>476683</v>
      </c>
    </row>
    <row r="88" spans="1:14" x14ac:dyDescent="0.25">
      <c r="A88" t="s">
        <v>222</v>
      </c>
      <c r="B88" s="86">
        <v>181942</v>
      </c>
      <c r="C88" s="86">
        <v>259684</v>
      </c>
      <c r="D88" s="87">
        <v>441626</v>
      </c>
    </row>
    <row r="89" spans="1:14" x14ac:dyDescent="0.25">
      <c r="A89" t="s">
        <v>223</v>
      </c>
      <c r="B89" s="88">
        <v>155540</v>
      </c>
      <c r="C89" s="88">
        <v>230267</v>
      </c>
      <c r="D89" s="89">
        <v>385807</v>
      </c>
      <c r="F89" s="91" t="s">
        <v>151</v>
      </c>
      <c r="G89" s="20">
        <f>SUM(B85:B89)</f>
        <v>956538</v>
      </c>
      <c r="H89" s="20">
        <f>SUM(C85:C89)</f>
        <v>1324144</v>
      </c>
      <c r="I89" s="20">
        <f>SUM(D85:D89)</f>
        <v>2280682</v>
      </c>
    </row>
    <row r="90" spans="1:14" x14ac:dyDescent="0.25">
      <c r="A90" t="s">
        <v>224</v>
      </c>
      <c r="B90" s="81">
        <v>132167</v>
      </c>
      <c r="C90" s="81">
        <v>205716</v>
      </c>
      <c r="D90" s="82">
        <v>337883</v>
      </c>
    </row>
    <row r="91" spans="1:14" x14ac:dyDescent="0.25">
      <c r="A91" t="s">
        <v>225</v>
      </c>
      <c r="B91" s="86">
        <v>122063</v>
      </c>
      <c r="C91" s="86">
        <v>197328</v>
      </c>
      <c r="D91" s="87">
        <v>319391</v>
      </c>
    </row>
    <row r="92" spans="1:14" x14ac:dyDescent="0.25">
      <c r="A92" t="s">
        <v>226</v>
      </c>
      <c r="B92" s="86">
        <v>104522</v>
      </c>
      <c r="C92" s="86">
        <v>178692</v>
      </c>
      <c r="D92" s="87">
        <v>283214</v>
      </c>
    </row>
    <row r="93" spans="1:14" x14ac:dyDescent="0.25">
      <c r="A93" t="s">
        <v>227</v>
      </c>
      <c r="B93" s="86">
        <v>88635</v>
      </c>
      <c r="C93" s="86">
        <v>158735</v>
      </c>
      <c r="D93" s="87">
        <v>247370</v>
      </c>
    </row>
    <row r="94" spans="1:14" x14ac:dyDescent="0.25">
      <c r="A94" t="s">
        <v>228</v>
      </c>
      <c r="B94" s="88">
        <v>72510</v>
      </c>
      <c r="C94" s="88">
        <v>139806</v>
      </c>
      <c r="D94" s="89">
        <v>212316</v>
      </c>
      <c r="F94" s="91" t="s">
        <v>153</v>
      </c>
      <c r="G94" s="20">
        <f>SUM(B90:B94)</f>
        <v>519897</v>
      </c>
      <c r="H94" s="20">
        <f>SUM(C90:C94)</f>
        <v>880277</v>
      </c>
      <c r="I94" s="20">
        <f>SUM(D90:D94)</f>
        <v>1400174</v>
      </c>
    </row>
    <row r="95" spans="1:14" x14ac:dyDescent="0.25">
      <c r="A95" t="s">
        <v>229</v>
      </c>
      <c r="B95" s="81">
        <v>60315</v>
      </c>
      <c r="C95" s="81">
        <v>123165</v>
      </c>
      <c r="D95" s="82">
        <v>183480</v>
      </c>
    </row>
    <row r="96" spans="1:14" x14ac:dyDescent="0.25">
      <c r="A96" t="s">
        <v>230</v>
      </c>
      <c r="B96" s="86">
        <v>50226</v>
      </c>
      <c r="C96" s="86">
        <v>111509</v>
      </c>
      <c r="D96" s="87">
        <v>161735</v>
      </c>
    </row>
    <row r="97" spans="1:12" x14ac:dyDescent="0.25">
      <c r="A97" t="s">
        <v>231</v>
      </c>
      <c r="B97" s="86">
        <v>36589</v>
      </c>
      <c r="C97" s="86">
        <v>87043</v>
      </c>
      <c r="D97" s="87">
        <v>123632</v>
      </c>
    </row>
    <row r="98" spans="1:12" x14ac:dyDescent="0.25">
      <c r="A98" t="s">
        <v>232</v>
      </c>
      <c r="B98" s="86">
        <v>27214</v>
      </c>
      <c r="C98" s="86">
        <v>70722</v>
      </c>
      <c r="D98" s="87">
        <v>97936</v>
      </c>
    </row>
    <row r="99" spans="1:12" x14ac:dyDescent="0.25">
      <c r="A99" t="s">
        <v>233</v>
      </c>
      <c r="B99" s="88">
        <v>20225</v>
      </c>
      <c r="C99" s="88">
        <v>56290</v>
      </c>
      <c r="D99" s="89">
        <v>76515</v>
      </c>
      <c r="F99" s="91" t="s">
        <v>155</v>
      </c>
      <c r="G99" s="20">
        <f>SUM(B95:B99)</f>
        <v>194569</v>
      </c>
      <c r="H99" s="20">
        <f>SUM(C95:C99)</f>
        <v>448729</v>
      </c>
      <c r="I99" s="20">
        <f>SUM(D95:D99)</f>
        <v>643298</v>
      </c>
    </row>
    <row r="100" spans="1:12" x14ac:dyDescent="0.25">
      <c r="A100" t="s">
        <v>234</v>
      </c>
      <c r="B100" s="81">
        <v>14058</v>
      </c>
      <c r="C100" s="81">
        <v>43081</v>
      </c>
      <c r="D100" s="82">
        <v>57139</v>
      </c>
    </row>
    <row r="101" spans="1:12" x14ac:dyDescent="0.25">
      <c r="A101" t="s">
        <v>235</v>
      </c>
      <c r="B101" s="86">
        <v>9520</v>
      </c>
      <c r="C101" s="86">
        <v>32189</v>
      </c>
      <c r="D101" s="87">
        <v>41709</v>
      </c>
    </row>
    <row r="102" spans="1:12" x14ac:dyDescent="0.25">
      <c r="A102" t="s">
        <v>236</v>
      </c>
      <c r="B102" s="86">
        <v>6491</v>
      </c>
      <c r="C102" s="86">
        <v>23479</v>
      </c>
      <c r="D102" s="87">
        <v>29970</v>
      </c>
    </row>
    <row r="103" spans="1:12" x14ac:dyDescent="0.25">
      <c r="A103" t="s">
        <v>237</v>
      </c>
      <c r="B103" s="86">
        <v>4333</v>
      </c>
      <c r="C103" s="86">
        <v>16809</v>
      </c>
      <c r="D103" s="87">
        <v>21142</v>
      </c>
    </row>
    <row r="104" spans="1:12" x14ac:dyDescent="0.25">
      <c r="A104" t="s">
        <v>238</v>
      </c>
      <c r="B104" s="88">
        <v>2732</v>
      </c>
      <c r="C104" s="88">
        <v>11412</v>
      </c>
      <c r="D104" s="89">
        <v>14144</v>
      </c>
      <c r="F104" s="91" t="s">
        <v>157</v>
      </c>
      <c r="G104" s="20">
        <f>SUM(B100:B104)</f>
        <v>37134</v>
      </c>
      <c r="H104" s="20">
        <f>SUM(C100:C104)</f>
        <v>126970</v>
      </c>
      <c r="I104" s="20">
        <f>SUM(D100:D104)</f>
        <v>164104</v>
      </c>
    </row>
    <row r="105" spans="1:12" x14ac:dyDescent="0.25">
      <c r="A105" t="s">
        <v>239</v>
      </c>
      <c r="B105" s="84">
        <v>3390</v>
      </c>
      <c r="C105" s="84">
        <v>16769</v>
      </c>
      <c r="D105" s="84">
        <v>20159</v>
      </c>
      <c r="F105" s="91" t="s">
        <v>159</v>
      </c>
      <c r="G105" s="84">
        <f>B105</f>
        <v>3390</v>
      </c>
      <c r="H105" s="84">
        <f>C105</f>
        <v>16769</v>
      </c>
      <c r="I105" s="84">
        <f>D105</f>
        <v>20159</v>
      </c>
    </row>
    <row r="106" spans="1:12" x14ac:dyDescent="0.25">
      <c r="A106" t="s">
        <v>240</v>
      </c>
      <c r="B106" s="84">
        <v>28747417</v>
      </c>
      <c r="C106" s="84">
        <v>30235705</v>
      </c>
      <c r="D106" s="84">
        <v>58983122</v>
      </c>
      <c r="G106" s="20">
        <f>SUM(G9:G105)</f>
        <v>28747417</v>
      </c>
      <c r="H106" s="20">
        <f t="shared" ref="H106" si="22">SUM(H9:H105)</f>
        <v>30235705</v>
      </c>
      <c r="I106" s="20">
        <f>SUM(I9:I105)</f>
        <v>58983122</v>
      </c>
    </row>
    <row r="107" spans="1:12" x14ac:dyDescent="0.25">
      <c r="J107" s="20"/>
      <c r="K107" s="20"/>
      <c r="L107" s="20"/>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S108"/>
  <sheetViews>
    <sheetView zoomScaleNormal="100" workbookViewId="0">
      <selection activeCell="S19" sqref="S19"/>
    </sheetView>
  </sheetViews>
  <sheetFormatPr defaultRowHeight="15" x14ac:dyDescent="0.25"/>
  <cols>
    <col min="2" max="3" width="9.85546875" bestFit="1" customWidth="1"/>
    <col min="4" max="4" width="10.28515625" customWidth="1"/>
    <col min="5" max="5" width="3.42578125" customWidth="1"/>
    <col min="6" max="6" width="10.140625" bestFit="1" customWidth="1"/>
    <col min="7" max="7" width="8.42578125" customWidth="1"/>
    <col min="8" max="8" width="8.28515625" customWidth="1"/>
    <col min="9" max="9" width="10" customWidth="1"/>
    <col min="10" max="10" width="3.7109375" customWidth="1"/>
    <col min="11" max="11" width="8.28515625" bestFit="1" customWidth="1"/>
    <col min="12" max="12" width="7.28515625" customWidth="1"/>
    <col min="13" max="13" width="8" customWidth="1"/>
    <col min="14" max="14" width="8.28515625" customWidth="1"/>
    <col min="15" max="15" width="4.7109375" customWidth="1"/>
    <col min="16" max="17" width="9.85546875" bestFit="1" customWidth="1"/>
    <col min="18" max="18" width="10.5703125" customWidth="1"/>
    <col min="20" max="20" width="8" customWidth="1"/>
    <col min="21" max="21" width="8.42578125" bestFit="1" customWidth="1"/>
  </cols>
  <sheetData>
    <row r="2" spans="1:19" x14ac:dyDescent="0.25">
      <c r="B2" s="2" t="s">
        <v>108</v>
      </c>
      <c r="C2" s="2"/>
    </row>
    <row r="3" spans="1:19" x14ac:dyDescent="0.25">
      <c r="A3" s="77" t="s">
        <v>109</v>
      </c>
      <c r="F3" s="78"/>
      <c r="G3" s="78"/>
      <c r="H3" s="78"/>
    </row>
    <row r="4" spans="1:19" x14ac:dyDescent="0.25">
      <c r="F4" s="78"/>
      <c r="G4" s="78"/>
      <c r="H4" s="78"/>
      <c r="S4" s="78" t="s">
        <v>242</v>
      </c>
    </row>
    <row r="5" spans="1:19" s="44" customFormat="1" ht="39" x14ac:dyDescent="0.25">
      <c r="A5" s="79" t="s">
        <v>111</v>
      </c>
      <c r="B5" s="80" t="s">
        <v>112</v>
      </c>
      <c r="C5" s="80" t="s">
        <v>113</v>
      </c>
      <c r="D5" s="80" t="s">
        <v>114</v>
      </c>
      <c r="G5" s="80" t="s">
        <v>112</v>
      </c>
      <c r="H5" s="80" t="s">
        <v>113</v>
      </c>
      <c r="I5" s="80" t="s">
        <v>114</v>
      </c>
      <c r="L5" s="80" t="s">
        <v>112</v>
      </c>
      <c r="M5" s="80" t="s">
        <v>113</v>
      </c>
      <c r="N5" s="80" t="s">
        <v>115</v>
      </c>
      <c r="P5" s="80" t="s">
        <v>116</v>
      </c>
      <c r="Q5" s="80" t="s">
        <v>117</v>
      </c>
    </row>
    <row r="6" spans="1:19" x14ac:dyDescent="0.25">
      <c r="A6" t="s">
        <v>118</v>
      </c>
      <c r="B6" s="81">
        <v>4220</v>
      </c>
      <c r="C6" s="81">
        <v>4102</v>
      </c>
      <c r="D6" s="82">
        <v>8322</v>
      </c>
      <c r="K6" s="83" t="s">
        <v>119</v>
      </c>
      <c r="L6" s="84">
        <f>G10</f>
        <v>22429</v>
      </c>
      <c r="M6" s="84">
        <f>H10</f>
        <v>21415</v>
      </c>
      <c r="N6" s="84">
        <f>I10</f>
        <v>43844</v>
      </c>
      <c r="P6" s="93">
        <f>M6/$N$27</f>
        <v>1.6813749352260415E-2</v>
      </c>
      <c r="Q6" s="85">
        <f>L6/$N$27*-1</f>
        <v>-1.7609880187805224E-2</v>
      </c>
      <c r="R6" s="12"/>
    </row>
    <row r="7" spans="1:19" x14ac:dyDescent="0.25">
      <c r="A7" t="s">
        <v>120</v>
      </c>
      <c r="B7" s="86">
        <v>4262</v>
      </c>
      <c r="C7" s="86">
        <v>3994</v>
      </c>
      <c r="D7" s="87">
        <v>8256</v>
      </c>
      <c r="K7" s="83" t="s">
        <v>121</v>
      </c>
      <c r="L7" s="84">
        <f>G15</f>
        <v>27044</v>
      </c>
      <c r="M7" s="84">
        <f t="shared" ref="M7:N7" si="0">H15</f>
        <v>25442</v>
      </c>
      <c r="N7" s="84">
        <f t="shared" si="0"/>
        <v>52486</v>
      </c>
      <c r="P7" s="93">
        <f t="shared" ref="P7:P27" si="1">M7/$N$27</f>
        <v>1.9975503666598622E-2</v>
      </c>
      <c r="Q7" s="85">
        <f t="shared" ref="Q7:Q26" si="2">L7/$N$27*-1</f>
        <v>-2.1233296170092491E-2</v>
      </c>
    </row>
    <row r="8" spans="1:19" x14ac:dyDescent="0.25">
      <c r="A8" t="s">
        <v>122</v>
      </c>
      <c r="B8" s="86">
        <v>4346</v>
      </c>
      <c r="C8" s="86">
        <v>4231</v>
      </c>
      <c r="D8" s="87">
        <v>8577</v>
      </c>
      <c r="K8" s="83" t="s">
        <v>123</v>
      </c>
      <c r="L8" s="84">
        <f>G20</f>
        <v>29553</v>
      </c>
      <c r="M8" s="84">
        <f t="shared" ref="M8:N8" si="3">H20</f>
        <v>27789</v>
      </c>
      <c r="N8" s="84">
        <f t="shared" si="3"/>
        <v>57342</v>
      </c>
      <c r="P8" s="93">
        <f t="shared" si="1"/>
        <v>2.1818224643939513E-2</v>
      </c>
      <c r="Q8" s="85">
        <f t="shared" si="2"/>
        <v>-2.3203209647786695E-2</v>
      </c>
    </row>
    <row r="9" spans="1:19" x14ac:dyDescent="0.25">
      <c r="A9" t="s">
        <v>124</v>
      </c>
      <c r="B9" s="86">
        <v>4622</v>
      </c>
      <c r="C9" s="86">
        <v>4411</v>
      </c>
      <c r="D9" s="87">
        <v>9033</v>
      </c>
      <c r="K9" s="83" t="s">
        <v>125</v>
      </c>
      <c r="L9" s="84">
        <f>G25</f>
        <v>30003</v>
      </c>
      <c r="M9" s="84">
        <f t="shared" ref="M9:N9" si="4">H25</f>
        <v>27866</v>
      </c>
      <c r="N9" s="84">
        <f t="shared" si="4"/>
        <v>57869</v>
      </c>
      <c r="P9" s="93">
        <f t="shared" si="1"/>
        <v>2.1878680338551889E-2</v>
      </c>
      <c r="Q9" s="85">
        <f>L9/$N$27*-1</f>
        <v>-2.3556522148768116E-2</v>
      </c>
    </row>
    <row r="10" spans="1:19" x14ac:dyDescent="0.25">
      <c r="A10" t="s">
        <v>126</v>
      </c>
      <c r="B10" s="88">
        <v>4979</v>
      </c>
      <c r="C10" s="88">
        <v>4677</v>
      </c>
      <c r="D10" s="89">
        <v>9656</v>
      </c>
      <c r="F10" s="90" t="s">
        <v>119</v>
      </c>
      <c r="G10" s="20">
        <f>SUM(B6:B10)</f>
        <v>22429</v>
      </c>
      <c r="H10" s="20">
        <f>SUM(C6:C10)</f>
        <v>21415</v>
      </c>
      <c r="I10" s="20">
        <f>SUM(D6:D10)</f>
        <v>43844</v>
      </c>
      <c r="K10" s="83" t="s">
        <v>127</v>
      </c>
      <c r="L10" s="84">
        <f>G30</f>
        <v>31914</v>
      </c>
      <c r="M10" s="84">
        <f t="shared" ref="M10:N10" si="5">H30</f>
        <v>29108</v>
      </c>
      <c r="N10" s="84">
        <f t="shared" si="5"/>
        <v>61022</v>
      </c>
      <c r="P10" s="93">
        <f t="shared" si="1"/>
        <v>2.285382284126062E-2</v>
      </c>
      <c r="Q10" s="85">
        <f t="shared" si="2"/>
        <v>-2.5056922569602562E-2</v>
      </c>
    </row>
    <row r="11" spans="1:19" x14ac:dyDescent="0.25">
      <c r="A11" t="s">
        <v>128</v>
      </c>
      <c r="B11" s="81">
        <v>5242</v>
      </c>
      <c r="C11" s="81">
        <v>4928</v>
      </c>
      <c r="D11" s="82">
        <v>10170</v>
      </c>
      <c r="K11" s="83" t="s">
        <v>129</v>
      </c>
      <c r="L11" s="84">
        <f>G35</f>
        <v>33414</v>
      </c>
      <c r="M11" s="84">
        <f t="shared" ref="M11:N11" si="6">H35</f>
        <v>31260</v>
      </c>
      <c r="N11" s="84">
        <f t="shared" si="6"/>
        <v>64674</v>
      </c>
      <c r="P11" s="93">
        <f t="shared" si="1"/>
        <v>2.4543441734842894E-2</v>
      </c>
      <c r="Q11" s="85">
        <f t="shared" si="2"/>
        <v>-2.6234630906207309E-2</v>
      </c>
    </row>
    <row r="12" spans="1:19" x14ac:dyDescent="0.25">
      <c r="A12" t="s">
        <v>130</v>
      </c>
      <c r="B12" s="86">
        <v>5352</v>
      </c>
      <c r="C12" s="86">
        <v>4991</v>
      </c>
      <c r="D12" s="87">
        <v>10343</v>
      </c>
      <c r="K12" s="83" t="s">
        <v>131</v>
      </c>
      <c r="L12" s="84">
        <f>G40</f>
        <v>35269</v>
      </c>
      <c r="M12" s="84">
        <f t="shared" ref="M12:N12" si="7">H40</f>
        <v>33738</v>
      </c>
      <c r="N12" s="84">
        <f t="shared" si="7"/>
        <v>69007</v>
      </c>
      <c r="P12" s="93">
        <f t="shared" si="1"/>
        <v>2.6489015906913934E-2</v>
      </c>
      <c r="Q12" s="85">
        <f t="shared" si="2"/>
        <v>-2.7691063549141842E-2</v>
      </c>
    </row>
    <row r="13" spans="1:19" x14ac:dyDescent="0.25">
      <c r="A13" t="s">
        <v>132</v>
      </c>
      <c r="B13" s="86">
        <v>5351</v>
      </c>
      <c r="C13" s="86">
        <v>5026</v>
      </c>
      <c r="D13" s="87">
        <v>10377</v>
      </c>
      <c r="K13" s="83" t="s">
        <v>133</v>
      </c>
      <c r="L13" s="84">
        <f>G45</f>
        <v>37805</v>
      </c>
      <c r="M13" s="84">
        <f t="shared" ref="M13:N13" si="8">H45</f>
        <v>36959</v>
      </c>
      <c r="N13" s="84">
        <f t="shared" si="8"/>
        <v>74764</v>
      </c>
      <c r="P13" s="93">
        <f t="shared" si="1"/>
        <v>2.9017948275049856E-2</v>
      </c>
      <c r="Q13" s="85">
        <f t="shared" si="2"/>
        <v>-2.9682175776894932E-2</v>
      </c>
    </row>
    <row r="14" spans="1:19" x14ac:dyDescent="0.25">
      <c r="A14" t="s">
        <v>134</v>
      </c>
      <c r="B14" s="86">
        <v>5430</v>
      </c>
      <c r="C14" s="86">
        <v>5106</v>
      </c>
      <c r="D14" s="87">
        <v>10536</v>
      </c>
      <c r="K14" s="83" t="s">
        <v>135</v>
      </c>
      <c r="L14" s="84">
        <f>G50</f>
        <v>42305</v>
      </c>
      <c r="M14" s="84">
        <f t="shared" ref="M14:N14" si="9">H50</f>
        <v>41348</v>
      </c>
      <c r="N14" s="84">
        <f t="shared" si="9"/>
        <v>83653</v>
      </c>
      <c r="P14" s="93">
        <f t="shared" si="1"/>
        <v>3.2463922867955339E-2</v>
      </c>
      <c r="Q14" s="85">
        <f t="shared" si="2"/>
        <v>-3.3215300786709166E-2</v>
      </c>
    </row>
    <row r="15" spans="1:19" x14ac:dyDescent="0.25">
      <c r="A15" t="s">
        <v>136</v>
      </c>
      <c r="B15" s="88">
        <v>5669</v>
      </c>
      <c r="C15" s="88">
        <v>5391</v>
      </c>
      <c r="D15" s="89">
        <v>11060</v>
      </c>
      <c r="F15" s="91" t="s">
        <v>121</v>
      </c>
      <c r="G15" s="20">
        <f>SUM(B11:B15)</f>
        <v>27044</v>
      </c>
      <c r="H15" s="20">
        <f>SUM(C11:C15)</f>
        <v>25442</v>
      </c>
      <c r="I15" s="20">
        <f>SUM(D11:D15)</f>
        <v>52486</v>
      </c>
      <c r="K15" s="83" t="s">
        <v>137</v>
      </c>
      <c r="L15" s="84">
        <f>G55</f>
        <v>47770</v>
      </c>
      <c r="M15" s="84">
        <f t="shared" ref="M15:N15" si="10">H55</f>
        <v>48508</v>
      </c>
      <c r="N15" s="84">
        <f t="shared" si="10"/>
        <v>96278</v>
      </c>
      <c r="P15" s="93">
        <f t="shared" si="1"/>
        <v>3.8085517328015323E-2</v>
      </c>
      <c r="Q15" s="85">
        <f t="shared" si="2"/>
        <v>-3.7506084826405793E-2</v>
      </c>
    </row>
    <row r="16" spans="1:19" x14ac:dyDescent="0.25">
      <c r="A16" t="s">
        <v>138</v>
      </c>
      <c r="B16" s="81">
        <v>5859</v>
      </c>
      <c r="C16" s="81">
        <v>5347</v>
      </c>
      <c r="D16" s="82">
        <v>11206</v>
      </c>
      <c r="K16" s="83" t="s">
        <v>139</v>
      </c>
      <c r="L16" s="84">
        <f>G60</f>
        <v>50400</v>
      </c>
      <c r="M16" s="84">
        <f t="shared" ref="M16:N16" si="11">H60</f>
        <v>52155</v>
      </c>
      <c r="N16" s="84">
        <f t="shared" si="11"/>
        <v>102555</v>
      </c>
      <c r="O16">
        <f>N16/N27*100</f>
        <v>8.0519918973666442</v>
      </c>
      <c r="P16" s="85">
        <f>M16/$N$27</f>
        <v>4.0948918863746998E-2</v>
      </c>
      <c r="Q16" s="85">
        <f>L16/$N$27*-1</f>
        <v>-3.9571000109919444E-2</v>
      </c>
    </row>
    <row r="17" spans="1:19" x14ac:dyDescent="0.25">
      <c r="A17" t="s">
        <v>140</v>
      </c>
      <c r="B17" s="86">
        <v>5908</v>
      </c>
      <c r="C17" s="86">
        <v>5590</v>
      </c>
      <c r="D17" s="87">
        <v>11498</v>
      </c>
      <c r="K17" s="83" t="s">
        <v>141</v>
      </c>
      <c r="L17" s="84">
        <f>G65</f>
        <v>50071</v>
      </c>
      <c r="M17" s="84">
        <f t="shared" ref="M17:N17" si="12">H65</f>
        <v>51987</v>
      </c>
      <c r="N17" s="84">
        <f t="shared" si="12"/>
        <v>102058</v>
      </c>
      <c r="P17" s="85">
        <f t="shared" si="1"/>
        <v>4.0817015530047268E-2</v>
      </c>
      <c r="Q17" s="85">
        <f t="shared" si="2"/>
        <v>-3.9312689414757469E-2</v>
      </c>
    </row>
    <row r="18" spans="1:19" x14ac:dyDescent="0.25">
      <c r="A18" t="s">
        <v>142</v>
      </c>
      <c r="B18" s="86">
        <v>5893</v>
      </c>
      <c r="C18" s="86">
        <v>5488</v>
      </c>
      <c r="D18" s="87">
        <v>11381</v>
      </c>
      <c r="K18" s="83" t="s">
        <v>143</v>
      </c>
      <c r="L18" s="84">
        <f>G70</f>
        <v>43018</v>
      </c>
      <c r="M18" s="84">
        <f t="shared" ref="M18" si="13">H70</f>
        <v>46622</v>
      </c>
      <c r="N18" s="84">
        <f>I70</f>
        <v>89640</v>
      </c>
      <c r="P18" s="85">
        <f t="shared" si="1"/>
        <v>3.6604745379457626E-2</v>
      </c>
      <c r="Q18" s="85">
        <f t="shared" si="2"/>
        <v>-3.3775104816041956E-2</v>
      </c>
    </row>
    <row r="19" spans="1:19" x14ac:dyDescent="0.25">
      <c r="A19" t="s">
        <v>144</v>
      </c>
      <c r="B19" s="86">
        <v>6004</v>
      </c>
      <c r="C19" s="86">
        <v>5703</v>
      </c>
      <c r="D19" s="87">
        <v>11707</v>
      </c>
      <c r="K19" s="83" t="s">
        <v>145</v>
      </c>
      <c r="L19" s="84">
        <f>G75</f>
        <v>38654</v>
      </c>
      <c r="M19" s="84">
        <f t="shared" ref="M19:N19" si="14">H75</f>
        <v>41975</v>
      </c>
      <c r="N19" s="84">
        <f t="shared" si="14"/>
        <v>80629</v>
      </c>
      <c r="P19" s="85">
        <f t="shared" si="1"/>
        <v>3.2956204952656123E-2</v>
      </c>
      <c r="Q19" s="85">
        <f t="shared" si="2"/>
        <v>-3.034875869541322E-2</v>
      </c>
      <c r="S19" s="23" t="s">
        <v>241</v>
      </c>
    </row>
    <row r="20" spans="1:19" x14ac:dyDescent="0.25">
      <c r="A20" t="s">
        <v>146</v>
      </c>
      <c r="B20" s="88">
        <v>5889</v>
      </c>
      <c r="C20" s="88">
        <v>5661</v>
      </c>
      <c r="D20" s="89">
        <v>11550</v>
      </c>
      <c r="F20" s="91" t="s">
        <v>123</v>
      </c>
      <c r="G20" s="20">
        <f>SUM(B16:B20)</f>
        <v>29553</v>
      </c>
      <c r="H20" s="20">
        <f>SUM(C16:C20)</f>
        <v>27789</v>
      </c>
      <c r="I20" s="20">
        <f>SUM(D16:D20)</f>
        <v>57342</v>
      </c>
      <c r="K20" s="83" t="s">
        <v>147</v>
      </c>
      <c r="L20" s="84">
        <f>G80</f>
        <v>36348</v>
      </c>
      <c r="M20" s="84">
        <f t="shared" ref="M20:N20" si="15">H80</f>
        <v>40883</v>
      </c>
      <c r="N20" s="84">
        <f t="shared" si="15"/>
        <v>77231</v>
      </c>
      <c r="P20" s="85">
        <f t="shared" si="1"/>
        <v>3.2098833283607874E-2</v>
      </c>
      <c r="Q20" s="85">
        <f t="shared" si="2"/>
        <v>-2.8538228412606191E-2</v>
      </c>
    </row>
    <row r="21" spans="1:19" x14ac:dyDescent="0.25">
      <c r="A21" t="s">
        <v>148</v>
      </c>
      <c r="B21" s="81">
        <v>5902</v>
      </c>
      <c r="C21" s="81">
        <v>5515</v>
      </c>
      <c r="D21" s="82">
        <v>11417</v>
      </c>
      <c r="K21" s="83" t="s">
        <v>149</v>
      </c>
      <c r="L21" s="84">
        <f>G85</f>
        <v>26001</v>
      </c>
      <c r="M21" s="84">
        <f t="shared" ref="M21:N21" si="16">H85</f>
        <v>30668</v>
      </c>
      <c r="N21" s="84">
        <f t="shared" si="16"/>
        <v>56669</v>
      </c>
      <c r="P21" s="85">
        <f t="shared" si="1"/>
        <v>2.4078639511329554E-2</v>
      </c>
      <c r="Q21" s="85">
        <f t="shared" si="2"/>
        <v>-2.0414396306706658E-2</v>
      </c>
    </row>
    <row r="22" spans="1:19" x14ac:dyDescent="0.25">
      <c r="A22" t="s">
        <v>150</v>
      </c>
      <c r="B22" s="86">
        <v>5919</v>
      </c>
      <c r="C22" s="86">
        <v>5650</v>
      </c>
      <c r="D22" s="87">
        <v>11569</v>
      </c>
      <c r="K22" s="83" t="s">
        <v>151</v>
      </c>
      <c r="L22" s="84">
        <f>G90</f>
        <v>21534</v>
      </c>
      <c r="M22" s="84">
        <f t="shared" ref="M22:N22" si="17">H90</f>
        <v>28736</v>
      </c>
      <c r="N22" s="84">
        <f t="shared" si="17"/>
        <v>50270</v>
      </c>
      <c r="P22" s="85">
        <f t="shared" si="1"/>
        <v>2.2561751173782642E-2</v>
      </c>
      <c r="Q22" s="85">
        <f t="shared" si="2"/>
        <v>-1.6907180880297724E-2</v>
      </c>
    </row>
    <row r="23" spans="1:19" x14ac:dyDescent="0.25">
      <c r="A23" t="s">
        <v>152</v>
      </c>
      <c r="B23" s="86">
        <v>6118</v>
      </c>
      <c r="C23" s="86">
        <v>5601</v>
      </c>
      <c r="D23" s="87">
        <v>11719</v>
      </c>
      <c r="K23" s="83" t="s">
        <v>153</v>
      </c>
      <c r="L23" s="84">
        <f>G95</f>
        <v>12541</v>
      </c>
      <c r="M23" s="84">
        <f t="shared" ref="M23:N23" si="18">H95</f>
        <v>20637</v>
      </c>
      <c r="N23" s="84">
        <f t="shared" si="18"/>
        <v>33178</v>
      </c>
      <c r="P23" s="85">
        <f t="shared" si="1"/>
        <v>1.6202911295008088E-2</v>
      </c>
      <c r="Q23" s="85">
        <f t="shared" si="2"/>
        <v>-9.846426832906742E-3</v>
      </c>
    </row>
    <row r="24" spans="1:19" x14ac:dyDescent="0.25">
      <c r="A24" t="s">
        <v>154</v>
      </c>
      <c r="B24" s="86">
        <v>6017</v>
      </c>
      <c r="C24" s="86">
        <v>5604</v>
      </c>
      <c r="D24" s="87">
        <v>11621</v>
      </c>
      <c r="K24" s="83" t="s">
        <v>155</v>
      </c>
      <c r="L24" s="84">
        <f>G100</f>
        <v>4970</v>
      </c>
      <c r="M24" s="84">
        <f t="shared" ref="M24:N24" si="19">H100</f>
        <v>10817</v>
      </c>
      <c r="N24" s="84">
        <f t="shared" si="19"/>
        <v>15787</v>
      </c>
      <c r="P24" s="85">
        <f t="shared" si="1"/>
        <v>8.4928473847023546E-3</v>
      </c>
      <c r="Q24" s="85">
        <f t="shared" si="2"/>
        <v>-3.9021402886170562E-3</v>
      </c>
    </row>
    <row r="25" spans="1:19" x14ac:dyDescent="0.25">
      <c r="A25" t="s">
        <v>156</v>
      </c>
      <c r="B25" s="86">
        <v>6047</v>
      </c>
      <c r="C25" s="86">
        <v>5496</v>
      </c>
      <c r="D25" s="87">
        <v>11543</v>
      </c>
      <c r="F25" s="91" t="s">
        <v>125</v>
      </c>
      <c r="G25" s="20">
        <f>SUM(B21:B25)</f>
        <v>30003</v>
      </c>
      <c r="H25" s="20">
        <f>SUM(C21:C25)</f>
        <v>27866</v>
      </c>
      <c r="I25" s="20">
        <f>SUM(D21:D25)</f>
        <v>57869</v>
      </c>
      <c r="K25" s="83" t="s">
        <v>157</v>
      </c>
      <c r="L25" s="84">
        <f>G105</f>
        <v>998</v>
      </c>
      <c r="M25" s="84">
        <f t="shared" ref="M25:N26" si="20">H105</f>
        <v>3152</v>
      </c>
      <c r="N25" s="84">
        <f t="shared" si="20"/>
        <v>4150</v>
      </c>
      <c r="P25" s="85">
        <f t="shared" si="1"/>
        <v>2.4747577846521047E-3</v>
      </c>
      <c r="Q25" s="85">
        <f t="shared" si="2"/>
        <v>-7.835686132876906E-4</v>
      </c>
    </row>
    <row r="26" spans="1:19" x14ac:dyDescent="0.25">
      <c r="A26" t="s">
        <v>158</v>
      </c>
      <c r="B26" s="81">
        <v>6118</v>
      </c>
      <c r="C26" s="81">
        <v>5762</v>
      </c>
      <c r="D26" s="82">
        <v>11880</v>
      </c>
      <c r="K26" s="83" t="s">
        <v>159</v>
      </c>
      <c r="L26" s="84">
        <f>G106</f>
        <v>108</v>
      </c>
      <c r="M26" s="84">
        <f t="shared" si="20"/>
        <v>446</v>
      </c>
      <c r="N26" s="84">
        <f>I106</f>
        <v>554</v>
      </c>
      <c r="P26" s="85">
        <f t="shared" si="1"/>
        <v>3.5017194541714429E-4</v>
      </c>
      <c r="Q26" s="85">
        <f t="shared" si="2"/>
        <v>-8.4795000235541665E-5</v>
      </c>
    </row>
    <row r="27" spans="1:19" x14ac:dyDescent="0.25">
      <c r="A27" t="s">
        <v>160</v>
      </c>
      <c r="B27" s="86">
        <v>6447</v>
      </c>
      <c r="C27" s="86">
        <v>5721</v>
      </c>
      <c r="D27" s="87">
        <v>12168</v>
      </c>
      <c r="K27" s="83"/>
      <c r="L27" s="92">
        <f>SUM(L6:L26)</f>
        <v>622149</v>
      </c>
      <c r="M27" s="92">
        <f t="shared" ref="M27:N27" si="21">SUM(M6:M26)</f>
        <v>651511</v>
      </c>
      <c r="N27" s="92">
        <f t="shared" si="21"/>
        <v>1273660</v>
      </c>
      <c r="P27" s="85">
        <f t="shared" si="1"/>
        <v>0.51152662405979621</v>
      </c>
      <c r="Q27" s="85">
        <f>L27/$N$27*-1</f>
        <v>-0.48847337594020385</v>
      </c>
    </row>
    <row r="28" spans="1:19" x14ac:dyDescent="0.25">
      <c r="A28" t="s">
        <v>161</v>
      </c>
      <c r="B28" s="86">
        <v>6338</v>
      </c>
      <c r="C28" s="86">
        <v>5748</v>
      </c>
      <c r="D28" s="87">
        <v>12086</v>
      </c>
      <c r="K28" s="83"/>
      <c r="L28" s="84"/>
      <c r="M28" s="84"/>
      <c r="N28" s="84"/>
      <c r="Q28" s="85"/>
    </row>
    <row r="29" spans="1:19" x14ac:dyDescent="0.25">
      <c r="A29" t="s">
        <v>162</v>
      </c>
      <c r="B29" s="86">
        <v>6463</v>
      </c>
      <c r="C29" s="86">
        <v>5967</v>
      </c>
      <c r="D29" s="87">
        <v>12430</v>
      </c>
      <c r="K29" s="83"/>
      <c r="L29" s="84"/>
      <c r="M29" s="84"/>
      <c r="N29" s="84"/>
    </row>
    <row r="30" spans="1:19" x14ac:dyDescent="0.25">
      <c r="A30" t="s">
        <v>163</v>
      </c>
      <c r="B30" s="88">
        <v>6548</v>
      </c>
      <c r="C30" s="88">
        <v>5910</v>
      </c>
      <c r="D30" s="89">
        <v>12458</v>
      </c>
      <c r="F30" s="91" t="s">
        <v>127</v>
      </c>
      <c r="G30" s="20">
        <f>SUM(B26:B30)</f>
        <v>31914</v>
      </c>
      <c r="H30" s="20">
        <f>SUM(C26:C30)</f>
        <v>29108</v>
      </c>
      <c r="I30" s="20">
        <f>SUM(D26:D30)</f>
        <v>61022</v>
      </c>
    </row>
    <row r="31" spans="1:19" x14ac:dyDescent="0.25">
      <c r="A31" t="s">
        <v>164</v>
      </c>
      <c r="B31" s="81">
        <v>6470</v>
      </c>
      <c r="C31" s="81">
        <v>6088</v>
      </c>
      <c r="D31" s="82">
        <v>12558</v>
      </c>
      <c r="K31" s="83"/>
      <c r="L31" s="84"/>
      <c r="M31" s="84"/>
      <c r="N31" s="84"/>
    </row>
    <row r="32" spans="1:19" x14ac:dyDescent="0.25">
      <c r="A32" t="s">
        <v>165</v>
      </c>
      <c r="B32" s="86">
        <v>6535</v>
      </c>
      <c r="C32" s="86">
        <v>5982</v>
      </c>
      <c r="D32" s="87">
        <v>12517</v>
      </c>
      <c r="K32" s="83"/>
      <c r="L32" s="84"/>
      <c r="M32" s="84"/>
      <c r="N32" s="84"/>
    </row>
    <row r="33" spans="1:14" x14ac:dyDescent="0.25">
      <c r="A33" t="s">
        <v>166</v>
      </c>
      <c r="B33" s="86">
        <v>6608</v>
      </c>
      <c r="C33" s="86">
        <v>6280</v>
      </c>
      <c r="D33" s="87">
        <v>12888</v>
      </c>
      <c r="K33" s="83"/>
      <c r="L33" s="84"/>
      <c r="M33" s="84"/>
      <c r="N33" s="84"/>
    </row>
    <row r="34" spans="1:14" x14ac:dyDescent="0.25">
      <c r="A34" t="s">
        <v>167</v>
      </c>
      <c r="B34" s="86">
        <v>6805</v>
      </c>
      <c r="C34" s="86">
        <v>6343</v>
      </c>
      <c r="D34" s="87">
        <v>13148</v>
      </c>
      <c r="K34" s="83"/>
      <c r="L34" s="84"/>
      <c r="M34" s="84"/>
      <c r="N34" s="84"/>
    </row>
    <row r="35" spans="1:14" x14ac:dyDescent="0.25">
      <c r="A35" t="s">
        <v>168</v>
      </c>
      <c r="B35" s="88">
        <v>6996</v>
      </c>
      <c r="C35" s="88">
        <v>6567</v>
      </c>
      <c r="D35" s="89">
        <v>13563</v>
      </c>
      <c r="F35" s="91" t="s">
        <v>129</v>
      </c>
      <c r="G35" s="20">
        <f>SUM(B31:B35)</f>
        <v>33414</v>
      </c>
      <c r="H35" s="20">
        <f>SUM(C31:C35)</f>
        <v>31260</v>
      </c>
      <c r="I35" s="20">
        <f>SUM(D31:D35)</f>
        <v>64674</v>
      </c>
    </row>
    <row r="36" spans="1:14" x14ac:dyDescent="0.25">
      <c r="A36" t="s">
        <v>169</v>
      </c>
      <c r="B36" s="81">
        <v>6952</v>
      </c>
      <c r="C36" s="81">
        <v>6624</v>
      </c>
      <c r="D36" s="82">
        <v>13576</v>
      </c>
      <c r="K36" s="83"/>
      <c r="L36" s="84"/>
      <c r="M36" s="84"/>
      <c r="N36" s="84"/>
    </row>
    <row r="37" spans="1:14" x14ac:dyDescent="0.25">
      <c r="A37" t="s">
        <v>170</v>
      </c>
      <c r="B37" s="86">
        <v>7043</v>
      </c>
      <c r="C37" s="86">
        <v>6765</v>
      </c>
      <c r="D37" s="87">
        <v>13808</v>
      </c>
      <c r="K37" s="83"/>
      <c r="L37" s="84"/>
      <c r="M37" s="84"/>
      <c r="N37" s="84"/>
    </row>
    <row r="38" spans="1:14" x14ac:dyDescent="0.25">
      <c r="A38" t="s">
        <v>171</v>
      </c>
      <c r="B38" s="86">
        <v>7137</v>
      </c>
      <c r="C38" s="86">
        <v>6629</v>
      </c>
      <c r="D38" s="87">
        <v>13766</v>
      </c>
      <c r="K38" s="83"/>
      <c r="L38" s="84"/>
      <c r="M38" s="84"/>
      <c r="N38" s="84"/>
    </row>
    <row r="39" spans="1:14" x14ac:dyDescent="0.25">
      <c r="A39" t="s">
        <v>172</v>
      </c>
      <c r="B39" s="86">
        <v>7164</v>
      </c>
      <c r="C39" s="86">
        <v>6859</v>
      </c>
      <c r="D39" s="87">
        <v>14023</v>
      </c>
      <c r="K39" s="83"/>
      <c r="L39" s="84"/>
      <c r="M39" s="84"/>
      <c r="N39" s="84"/>
    </row>
    <row r="40" spans="1:14" x14ac:dyDescent="0.25">
      <c r="A40" t="s">
        <v>173</v>
      </c>
      <c r="B40" s="88">
        <v>6973</v>
      </c>
      <c r="C40" s="88">
        <v>6861</v>
      </c>
      <c r="D40" s="89">
        <v>13834</v>
      </c>
      <c r="F40" s="91" t="s">
        <v>131</v>
      </c>
      <c r="G40" s="20">
        <f>SUM(B36:B40)</f>
        <v>35269</v>
      </c>
      <c r="H40" s="20">
        <f>SUM(C36:C40)</f>
        <v>33738</v>
      </c>
      <c r="I40" s="20">
        <f>SUM(D36:D40)</f>
        <v>69007</v>
      </c>
    </row>
    <row r="41" spans="1:14" x14ac:dyDescent="0.25">
      <c r="A41" t="s">
        <v>174</v>
      </c>
      <c r="B41" s="81">
        <v>7260</v>
      </c>
      <c r="C41" s="81">
        <v>7033</v>
      </c>
      <c r="D41" s="82">
        <v>14293</v>
      </c>
      <c r="K41" s="83"/>
      <c r="L41" s="84"/>
      <c r="M41" s="84"/>
      <c r="N41" s="84"/>
    </row>
    <row r="42" spans="1:14" x14ac:dyDescent="0.25">
      <c r="A42" t="s">
        <v>175</v>
      </c>
      <c r="B42" s="86">
        <v>7433</v>
      </c>
      <c r="C42" s="86">
        <v>7323</v>
      </c>
      <c r="D42" s="87">
        <v>14756</v>
      </c>
      <c r="K42" s="83"/>
      <c r="L42" s="84"/>
      <c r="M42" s="84"/>
      <c r="N42" s="84"/>
    </row>
    <row r="43" spans="1:14" x14ac:dyDescent="0.25">
      <c r="A43" t="s">
        <v>176</v>
      </c>
      <c r="B43" s="86">
        <v>7651</v>
      </c>
      <c r="C43" s="86">
        <v>7369</v>
      </c>
      <c r="D43" s="87">
        <v>15020</v>
      </c>
      <c r="K43" s="83"/>
      <c r="L43" s="84"/>
      <c r="M43" s="84"/>
      <c r="N43" s="84"/>
    </row>
    <row r="44" spans="1:14" x14ac:dyDescent="0.25">
      <c r="A44" t="s">
        <v>177</v>
      </c>
      <c r="B44" s="86">
        <v>7612</v>
      </c>
      <c r="C44" s="86">
        <v>7352</v>
      </c>
      <c r="D44" s="87">
        <v>14964</v>
      </c>
      <c r="K44" s="83"/>
      <c r="L44" s="84"/>
      <c r="M44" s="84"/>
      <c r="N44" s="84"/>
    </row>
    <row r="45" spans="1:14" x14ac:dyDescent="0.25">
      <c r="A45" t="s">
        <v>178</v>
      </c>
      <c r="B45" s="88">
        <v>7849</v>
      </c>
      <c r="C45" s="88">
        <v>7882</v>
      </c>
      <c r="D45" s="89">
        <v>15731</v>
      </c>
      <c r="F45" s="91" t="s">
        <v>133</v>
      </c>
      <c r="G45" s="20">
        <f>SUM(B41:B45)</f>
        <v>37805</v>
      </c>
      <c r="H45" s="20">
        <f>SUM(C41:C45)</f>
        <v>36959</v>
      </c>
      <c r="I45" s="20">
        <f>SUM(D41:D45)</f>
        <v>74764</v>
      </c>
    </row>
    <row r="46" spans="1:14" x14ac:dyDescent="0.25">
      <c r="A46" t="s">
        <v>179</v>
      </c>
      <c r="B46" s="81">
        <v>7874</v>
      </c>
      <c r="C46" s="81">
        <v>7786</v>
      </c>
      <c r="D46" s="82">
        <v>15660</v>
      </c>
      <c r="K46" s="83"/>
      <c r="L46" s="84"/>
      <c r="M46" s="84"/>
      <c r="N46" s="84"/>
    </row>
    <row r="47" spans="1:14" x14ac:dyDescent="0.25">
      <c r="A47" t="s">
        <v>180</v>
      </c>
      <c r="B47" s="86">
        <v>8216</v>
      </c>
      <c r="C47" s="86">
        <v>7904</v>
      </c>
      <c r="D47" s="87">
        <v>16120</v>
      </c>
      <c r="K47" s="83"/>
      <c r="L47" s="84"/>
      <c r="M47" s="84"/>
      <c r="N47" s="84"/>
    </row>
    <row r="48" spans="1:14" x14ac:dyDescent="0.25">
      <c r="A48" t="s">
        <v>181</v>
      </c>
      <c r="B48" s="86">
        <v>8457</v>
      </c>
      <c r="C48" s="86">
        <v>8316</v>
      </c>
      <c r="D48" s="87">
        <v>16773</v>
      </c>
      <c r="K48" s="83"/>
      <c r="L48" s="84"/>
      <c r="M48" s="84"/>
      <c r="N48" s="84"/>
    </row>
    <row r="49" spans="1:14" x14ac:dyDescent="0.25">
      <c r="A49" t="s">
        <v>182</v>
      </c>
      <c r="B49" s="86">
        <v>8833</v>
      </c>
      <c r="C49" s="86">
        <v>8634</v>
      </c>
      <c r="D49" s="87">
        <v>17467</v>
      </c>
      <c r="K49" s="83"/>
      <c r="L49" s="84"/>
      <c r="M49" s="84"/>
      <c r="N49" s="84"/>
    </row>
    <row r="50" spans="1:14" x14ac:dyDescent="0.25">
      <c r="A50" t="s">
        <v>183</v>
      </c>
      <c r="B50" s="88">
        <v>8925</v>
      </c>
      <c r="C50" s="88">
        <v>8708</v>
      </c>
      <c r="D50" s="89">
        <v>17633</v>
      </c>
      <c r="F50" s="91" t="s">
        <v>135</v>
      </c>
      <c r="G50" s="20">
        <f>SUM(B46:B50)</f>
        <v>42305</v>
      </c>
      <c r="H50" s="20">
        <f>SUM(C46:C50)</f>
        <v>41348</v>
      </c>
      <c r="I50" s="20">
        <f>SUM(D46:D50)</f>
        <v>83653</v>
      </c>
    </row>
    <row r="51" spans="1:14" x14ac:dyDescent="0.25">
      <c r="A51" t="s">
        <v>184</v>
      </c>
      <c r="B51" s="81">
        <v>9189</v>
      </c>
      <c r="C51" s="81">
        <v>9108</v>
      </c>
      <c r="D51" s="82">
        <v>18297</v>
      </c>
      <c r="K51" s="83"/>
      <c r="L51" s="84"/>
      <c r="M51" s="84"/>
      <c r="N51" s="84"/>
    </row>
    <row r="52" spans="1:14" x14ac:dyDescent="0.25">
      <c r="A52" t="s">
        <v>185</v>
      </c>
      <c r="B52" s="86">
        <v>9265</v>
      </c>
      <c r="C52" s="86">
        <v>9584</v>
      </c>
      <c r="D52" s="87">
        <v>18849</v>
      </c>
      <c r="K52" s="83"/>
      <c r="L52" s="84"/>
      <c r="M52" s="84"/>
      <c r="N52" s="84"/>
    </row>
    <row r="53" spans="1:14" x14ac:dyDescent="0.25">
      <c r="A53" t="s">
        <v>186</v>
      </c>
      <c r="B53" s="86">
        <v>9851</v>
      </c>
      <c r="C53" s="86">
        <v>9794</v>
      </c>
      <c r="D53" s="87">
        <v>19645</v>
      </c>
      <c r="K53" s="83"/>
      <c r="L53" s="84"/>
      <c r="M53" s="84"/>
      <c r="N53" s="84"/>
    </row>
    <row r="54" spans="1:14" x14ac:dyDescent="0.25">
      <c r="A54" t="s">
        <v>187</v>
      </c>
      <c r="B54" s="86">
        <v>9575</v>
      </c>
      <c r="C54" s="86">
        <v>9889</v>
      </c>
      <c r="D54" s="87">
        <v>19464</v>
      </c>
      <c r="K54" s="83"/>
      <c r="L54" s="84"/>
      <c r="M54" s="84"/>
      <c r="N54" s="84"/>
    </row>
    <row r="55" spans="1:14" x14ac:dyDescent="0.25">
      <c r="A55" t="s">
        <v>188</v>
      </c>
      <c r="B55" s="88">
        <v>9890</v>
      </c>
      <c r="C55" s="88">
        <v>10133</v>
      </c>
      <c r="D55" s="89">
        <v>20023</v>
      </c>
      <c r="F55" s="91" t="s">
        <v>137</v>
      </c>
      <c r="G55" s="20">
        <f>SUM(B51:B55)</f>
        <v>47770</v>
      </c>
      <c r="H55" s="20">
        <f>SUM(C51:C55)</f>
        <v>48508</v>
      </c>
      <c r="I55" s="20">
        <f>SUM(D51:D55)</f>
        <v>96278</v>
      </c>
    </row>
    <row r="56" spans="1:14" x14ac:dyDescent="0.25">
      <c r="A56" t="s">
        <v>189</v>
      </c>
      <c r="B56" s="81">
        <v>9936</v>
      </c>
      <c r="C56" s="81">
        <v>10423</v>
      </c>
      <c r="D56" s="82">
        <v>20359</v>
      </c>
      <c r="K56" s="83"/>
      <c r="L56" s="84"/>
      <c r="M56" s="84"/>
      <c r="N56" s="84"/>
    </row>
    <row r="57" spans="1:14" x14ac:dyDescent="0.25">
      <c r="A57" t="s">
        <v>190</v>
      </c>
      <c r="B57" s="86">
        <v>9820</v>
      </c>
      <c r="C57" s="86">
        <v>10156</v>
      </c>
      <c r="D57" s="87">
        <v>19976</v>
      </c>
      <c r="K57" s="83"/>
      <c r="L57" s="84"/>
      <c r="M57" s="84"/>
      <c r="N57" s="84"/>
    </row>
    <row r="58" spans="1:14" x14ac:dyDescent="0.25">
      <c r="A58" t="s">
        <v>191</v>
      </c>
      <c r="B58" s="86">
        <v>10310</v>
      </c>
      <c r="C58" s="86">
        <v>10545</v>
      </c>
      <c r="D58" s="87">
        <v>20855</v>
      </c>
      <c r="K58" s="83"/>
      <c r="L58" s="84"/>
      <c r="M58" s="84"/>
      <c r="N58" s="84"/>
    </row>
    <row r="59" spans="1:14" x14ac:dyDescent="0.25">
      <c r="A59" t="s">
        <v>192</v>
      </c>
      <c r="B59" s="86">
        <v>10175</v>
      </c>
      <c r="C59" s="86">
        <v>10409</v>
      </c>
      <c r="D59" s="87">
        <v>20584</v>
      </c>
      <c r="K59" s="83"/>
      <c r="L59" s="84"/>
      <c r="M59" s="84"/>
      <c r="N59" s="84"/>
    </row>
    <row r="60" spans="1:14" x14ac:dyDescent="0.25">
      <c r="A60" t="s">
        <v>193</v>
      </c>
      <c r="B60" s="88">
        <v>10159</v>
      </c>
      <c r="C60" s="88">
        <v>10622</v>
      </c>
      <c r="D60" s="89">
        <v>20781</v>
      </c>
      <c r="F60" s="91" t="s">
        <v>139</v>
      </c>
      <c r="G60" s="20">
        <f>SUM(B56:B60)</f>
        <v>50400</v>
      </c>
      <c r="H60" s="20">
        <f>SUM(C56:C60)</f>
        <v>52155</v>
      </c>
      <c r="I60" s="20">
        <f>SUM(D56:D60)</f>
        <v>102555</v>
      </c>
    </row>
    <row r="61" spans="1:14" x14ac:dyDescent="0.25">
      <c r="A61" t="s">
        <v>194</v>
      </c>
      <c r="B61" s="81">
        <v>10295</v>
      </c>
      <c r="C61" s="81">
        <v>10672</v>
      </c>
      <c r="D61" s="82">
        <v>20967</v>
      </c>
      <c r="K61" s="83"/>
      <c r="L61" s="84"/>
      <c r="M61" s="84"/>
      <c r="N61" s="84"/>
    </row>
    <row r="62" spans="1:14" x14ac:dyDescent="0.25">
      <c r="A62" t="s">
        <v>195</v>
      </c>
      <c r="B62" s="86">
        <v>10299</v>
      </c>
      <c r="C62" s="86">
        <v>10716</v>
      </c>
      <c r="D62" s="87">
        <v>21015</v>
      </c>
      <c r="K62" s="83"/>
      <c r="L62" s="84"/>
      <c r="M62" s="84"/>
      <c r="N62" s="84"/>
    </row>
    <row r="63" spans="1:14" x14ac:dyDescent="0.25">
      <c r="A63" t="s">
        <v>196</v>
      </c>
      <c r="B63" s="86">
        <v>10478</v>
      </c>
      <c r="C63" s="86">
        <v>10658</v>
      </c>
      <c r="D63" s="87">
        <v>21136</v>
      </c>
      <c r="K63" s="83"/>
      <c r="L63" s="84"/>
      <c r="M63" s="84"/>
      <c r="N63" s="84"/>
    </row>
    <row r="64" spans="1:14" x14ac:dyDescent="0.25">
      <c r="A64" t="s">
        <v>197</v>
      </c>
      <c r="B64" s="86">
        <v>9667</v>
      </c>
      <c r="C64" s="86">
        <v>10142</v>
      </c>
      <c r="D64" s="87">
        <v>19809</v>
      </c>
      <c r="K64" s="83"/>
      <c r="L64" s="84"/>
      <c r="M64" s="84"/>
      <c r="N64" s="84"/>
    </row>
    <row r="65" spans="1:14" x14ac:dyDescent="0.25">
      <c r="A65" t="s">
        <v>198</v>
      </c>
      <c r="B65" s="86">
        <v>9332</v>
      </c>
      <c r="C65" s="86">
        <v>9799</v>
      </c>
      <c r="D65" s="87">
        <v>19131</v>
      </c>
      <c r="F65" s="91" t="s">
        <v>141</v>
      </c>
      <c r="G65" s="20">
        <f>SUM(B61:B65)</f>
        <v>50071</v>
      </c>
      <c r="H65" s="20">
        <f>SUM(C61:C65)</f>
        <v>51987</v>
      </c>
      <c r="I65" s="20">
        <f>SUM(D61:D65)</f>
        <v>102058</v>
      </c>
    </row>
    <row r="66" spans="1:14" x14ac:dyDescent="0.25">
      <c r="A66" t="s">
        <v>199</v>
      </c>
      <c r="B66" s="81">
        <v>8944</v>
      </c>
      <c r="C66" s="81">
        <v>9788</v>
      </c>
      <c r="D66" s="82">
        <v>18732</v>
      </c>
      <c r="K66" s="83"/>
      <c r="L66" s="84"/>
      <c r="M66" s="84"/>
      <c r="N66" s="84"/>
    </row>
    <row r="67" spans="1:14" x14ac:dyDescent="0.25">
      <c r="A67" t="s">
        <v>200</v>
      </c>
      <c r="B67" s="86">
        <v>8821</v>
      </c>
      <c r="C67" s="86">
        <v>9571</v>
      </c>
      <c r="D67" s="87">
        <v>18392</v>
      </c>
      <c r="K67" s="83"/>
      <c r="L67" s="84"/>
      <c r="M67" s="84"/>
      <c r="N67" s="84"/>
    </row>
    <row r="68" spans="1:14" x14ac:dyDescent="0.25">
      <c r="A68" t="s">
        <v>201</v>
      </c>
      <c r="B68" s="86">
        <v>8657</v>
      </c>
      <c r="C68" s="86">
        <v>9403</v>
      </c>
      <c r="D68" s="87">
        <v>18060</v>
      </c>
      <c r="K68" s="83"/>
      <c r="L68" s="84"/>
      <c r="M68" s="84"/>
      <c r="N68" s="84"/>
    </row>
    <row r="69" spans="1:14" x14ac:dyDescent="0.25">
      <c r="A69" t="s">
        <v>202</v>
      </c>
      <c r="B69" s="86">
        <v>8357</v>
      </c>
      <c r="C69" s="86">
        <v>9013</v>
      </c>
      <c r="D69" s="87">
        <v>17370</v>
      </c>
      <c r="K69" s="83"/>
      <c r="L69" s="84"/>
      <c r="M69" s="84"/>
      <c r="N69" s="84"/>
    </row>
    <row r="70" spans="1:14" x14ac:dyDescent="0.25">
      <c r="A70" t="s">
        <v>203</v>
      </c>
      <c r="B70" s="88">
        <v>8239</v>
      </c>
      <c r="C70" s="88">
        <v>8847</v>
      </c>
      <c r="D70" s="89">
        <v>17086</v>
      </c>
      <c r="F70" s="91" t="s">
        <v>143</v>
      </c>
      <c r="G70" s="20">
        <f>SUM(B66:B70)</f>
        <v>43018</v>
      </c>
      <c r="H70" s="20">
        <f>SUM(C66:C70)</f>
        <v>46622</v>
      </c>
      <c r="I70" s="20">
        <f>SUM(D66:D70)</f>
        <v>89640</v>
      </c>
    </row>
    <row r="71" spans="1:14" x14ac:dyDescent="0.25">
      <c r="A71" t="s">
        <v>204</v>
      </c>
      <c r="B71" s="81">
        <v>8194</v>
      </c>
      <c r="C71" s="81">
        <v>8590</v>
      </c>
      <c r="D71" s="82">
        <v>16784</v>
      </c>
      <c r="K71" s="83"/>
      <c r="L71" s="84"/>
      <c r="M71" s="84"/>
      <c r="N71" s="84"/>
    </row>
    <row r="72" spans="1:14" x14ac:dyDescent="0.25">
      <c r="A72" t="s">
        <v>205</v>
      </c>
      <c r="B72" s="86">
        <v>7995</v>
      </c>
      <c r="C72" s="86">
        <v>8796</v>
      </c>
      <c r="D72" s="87">
        <v>16791</v>
      </c>
      <c r="K72" s="83"/>
      <c r="L72" s="84"/>
      <c r="M72" s="84"/>
      <c r="N72" s="84"/>
    </row>
    <row r="73" spans="1:14" x14ac:dyDescent="0.25">
      <c r="A73" t="s">
        <v>206</v>
      </c>
      <c r="B73" s="86">
        <v>7834</v>
      </c>
      <c r="C73" s="86">
        <v>8566</v>
      </c>
      <c r="D73" s="87">
        <v>16400</v>
      </c>
      <c r="K73" s="83"/>
      <c r="L73" s="84"/>
      <c r="M73" s="84"/>
      <c r="N73" s="84"/>
    </row>
    <row r="74" spans="1:14" x14ac:dyDescent="0.25">
      <c r="A74" t="s">
        <v>207</v>
      </c>
      <c r="B74" s="86">
        <v>7315</v>
      </c>
      <c r="C74" s="86">
        <v>8032</v>
      </c>
      <c r="D74" s="87">
        <v>15347</v>
      </c>
      <c r="K74" s="83"/>
      <c r="L74" s="84"/>
      <c r="M74" s="84"/>
      <c r="N74" s="84"/>
    </row>
    <row r="75" spans="1:14" x14ac:dyDescent="0.25">
      <c r="A75" t="s">
        <v>208</v>
      </c>
      <c r="B75" s="88">
        <v>7316</v>
      </c>
      <c r="C75" s="88">
        <v>7991</v>
      </c>
      <c r="D75" s="89">
        <v>15307</v>
      </c>
      <c r="F75" s="91" t="s">
        <v>145</v>
      </c>
      <c r="G75" s="20">
        <f>SUM(B71:B75)</f>
        <v>38654</v>
      </c>
      <c r="H75" s="20">
        <f>SUM(C71:C75)</f>
        <v>41975</v>
      </c>
      <c r="I75" s="20">
        <f>SUM(D71:D75)</f>
        <v>80629</v>
      </c>
    </row>
    <row r="76" spans="1:14" x14ac:dyDescent="0.25">
      <c r="A76" t="s">
        <v>209</v>
      </c>
      <c r="B76" s="81">
        <v>7130</v>
      </c>
      <c r="C76" s="81">
        <v>8150</v>
      </c>
      <c r="D76" s="82">
        <v>15280</v>
      </c>
      <c r="K76" s="83"/>
      <c r="L76" s="84"/>
      <c r="M76" s="84"/>
      <c r="N76" s="84"/>
    </row>
    <row r="77" spans="1:14" x14ac:dyDescent="0.25">
      <c r="A77" t="s">
        <v>210</v>
      </c>
      <c r="B77" s="86">
        <v>7460</v>
      </c>
      <c r="C77" s="86">
        <v>8136</v>
      </c>
      <c r="D77" s="87">
        <v>15596</v>
      </c>
      <c r="K77" s="83"/>
      <c r="L77" s="84"/>
      <c r="M77" s="84"/>
      <c r="N77" s="84"/>
    </row>
    <row r="78" spans="1:14" x14ac:dyDescent="0.25">
      <c r="A78" t="s">
        <v>211</v>
      </c>
      <c r="B78" s="86">
        <v>7408</v>
      </c>
      <c r="C78" s="86">
        <v>8330</v>
      </c>
      <c r="D78" s="87">
        <v>15738</v>
      </c>
      <c r="K78" s="83"/>
      <c r="L78" s="84"/>
      <c r="M78" s="84"/>
      <c r="N78" s="84"/>
    </row>
    <row r="79" spans="1:14" x14ac:dyDescent="0.25">
      <c r="A79" t="s">
        <v>212</v>
      </c>
      <c r="B79" s="86">
        <v>7388</v>
      </c>
      <c r="C79" s="86">
        <v>8439</v>
      </c>
      <c r="D79" s="87">
        <v>15827</v>
      </c>
      <c r="K79" s="83"/>
      <c r="L79" s="84"/>
      <c r="M79" s="84"/>
      <c r="N79" s="84"/>
    </row>
    <row r="80" spans="1:14" x14ac:dyDescent="0.25">
      <c r="A80" t="s">
        <v>213</v>
      </c>
      <c r="B80" s="88">
        <v>6962</v>
      </c>
      <c r="C80" s="88">
        <v>7828</v>
      </c>
      <c r="D80" s="89">
        <v>14790</v>
      </c>
      <c r="F80" s="91" t="s">
        <v>147</v>
      </c>
      <c r="G80" s="20">
        <f>SUM(B76:B80)</f>
        <v>36348</v>
      </c>
      <c r="H80" s="20">
        <f>SUM(C76:C80)</f>
        <v>40883</v>
      </c>
      <c r="I80" s="20">
        <f>SUM(D76:D80)</f>
        <v>77231</v>
      </c>
    </row>
    <row r="81" spans="1:14" x14ac:dyDescent="0.25">
      <c r="A81" t="s">
        <v>214</v>
      </c>
      <c r="B81" s="81">
        <v>6705</v>
      </c>
      <c r="C81" s="81">
        <v>7530</v>
      </c>
      <c r="D81" s="82">
        <v>14235</v>
      </c>
      <c r="K81" s="83"/>
      <c r="L81" s="84"/>
      <c r="M81" s="84"/>
      <c r="N81" s="84"/>
    </row>
    <row r="82" spans="1:14" x14ac:dyDescent="0.25">
      <c r="A82" t="s">
        <v>215</v>
      </c>
      <c r="B82" s="86">
        <v>4815</v>
      </c>
      <c r="C82" s="86">
        <v>5748</v>
      </c>
      <c r="D82" s="87">
        <v>10563</v>
      </c>
      <c r="K82" s="83"/>
      <c r="L82" s="84"/>
      <c r="M82" s="84"/>
      <c r="N82" s="84"/>
    </row>
    <row r="83" spans="1:14" x14ac:dyDescent="0.25">
      <c r="A83" t="s">
        <v>216</v>
      </c>
      <c r="B83" s="86">
        <v>5146</v>
      </c>
      <c r="C83" s="86">
        <v>5957</v>
      </c>
      <c r="D83" s="87">
        <v>11103</v>
      </c>
      <c r="K83" s="83"/>
      <c r="L83" s="84"/>
      <c r="M83" s="84"/>
      <c r="N83" s="84"/>
    </row>
    <row r="84" spans="1:14" x14ac:dyDescent="0.25">
      <c r="A84" t="s">
        <v>217</v>
      </c>
      <c r="B84" s="86">
        <v>4799</v>
      </c>
      <c r="C84" s="86">
        <v>5828</v>
      </c>
      <c r="D84" s="87">
        <v>10627</v>
      </c>
      <c r="K84" s="83"/>
      <c r="L84" s="84"/>
      <c r="M84" s="84"/>
      <c r="N84" s="84"/>
    </row>
    <row r="85" spans="1:14" x14ac:dyDescent="0.25">
      <c r="A85" t="s">
        <v>218</v>
      </c>
      <c r="B85" s="86">
        <v>4536</v>
      </c>
      <c r="C85" s="86">
        <v>5605</v>
      </c>
      <c r="D85" s="87">
        <v>10141</v>
      </c>
      <c r="F85" s="91" t="s">
        <v>149</v>
      </c>
      <c r="G85" s="20">
        <f>SUM(B81:B85)</f>
        <v>26001</v>
      </c>
      <c r="H85" s="20">
        <f>SUM(C81:C85)</f>
        <v>30668</v>
      </c>
      <c r="I85" s="20">
        <f>SUM(D81:D85)</f>
        <v>56669</v>
      </c>
    </row>
    <row r="86" spans="1:14" x14ac:dyDescent="0.25">
      <c r="A86" t="s">
        <v>219</v>
      </c>
      <c r="B86" s="81">
        <v>4398</v>
      </c>
      <c r="C86" s="81">
        <v>5496</v>
      </c>
      <c r="D86" s="82">
        <v>9894</v>
      </c>
    </row>
    <row r="87" spans="1:14" x14ac:dyDescent="0.25">
      <c r="A87" t="s">
        <v>220</v>
      </c>
      <c r="B87" s="86">
        <v>4773</v>
      </c>
      <c r="C87" s="86">
        <v>6279</v>
      </c>
      <c r="D87" s="87">
        <v>11052</v>
      </c>
    </row>
    <row r="88" spans="1:14" x14ac:dyDescent="0.25">
      <c r="A88" t="s">
        <v>221</v>
      </c>
      <c r="B88" s="86">
        <v>4582</v>
      </c>
      <c r="C88" s="86">
        <v>6190</v>
      </c>
      <c r="D88" s="87">
        <v>10772</v>
      </c>
    </row>
    <row r="89" spans="1:14" x14ac:dyDescent="0.25">
      <c r="A89" t="s">
        <v>222</v>
      </c>
      <c r="B89" s="86">
        <v>4014</v>
      </c>
      <c r="C89" s="86">
        <v>5499</v>
      </c>
      <c r="D89" s="87">
        <v>9513</v>
      </c>
    </row>
    <row r="90" spans="1:14" x14ac:dyDescent="0.25">
      <c r="A90" t="s">
        <v>223</v>
      </c>
      <c r="B90" s="88">
        <v>3767</v>
      </c>
      <c r="C90" s="88">
        <v>5272</v>
      </c>
      <c r="D90" s="89">
        <v>9039</v>
      </c>
      <c r="F90" s="91" t="s">
        <v>151</v>
      </c>
      <c r="G90" s="20">
        <f>SUM(B86:B90)</f>
        <v>21534</v>
      </c>
      <c r="H90" s="20">
        <f>SUM(C86:C90)</f>
        <v>28736</v>
      </c>
      <c r="I90" s="20">
        <f>SUM(D86:D90)</f>
        <v>50270</v>
      </c>
    </row>
    <row r="91" spans="1:14" x14ac:dyDescent="0.25">
      <c r="A91" t="s">
        <v>224</v>
      </c>
      <c r="B91" s="81">
        <v>3179</v>
      </c>
      <c r="C91" s="81">
        <v>4756</v>
      </c>
      <c r="D91" s="82">
        <v>7935</v>
      </c>
    </row>
    <row r="92" spans="1:14" x14ac:dyDescent="0.25">
      <c r="A92" t="s">
        <v>225</v>
      </c>
      <c r="B92" s="86">
        <v>2917</v>
      </c>
      <c r="C92" s="86">
        <v>4582</v>
      </c>
      <c r="D92" s="87">
        <v>7499</v>
      </c>
    </row>
    <row r="93" spans="1:14" x14ac:dyDescent="0.25">
      <c r="A93" t="s">
        <v>226</v>
      </c>
      <c r="B93" s="86">
        <v>2478</v>
      </c>
      <c r="C93" s="86">
        <v>4143</v>
      </c>
      <c r="D93" s="87">
        <v>6621</v>
      </c>
    </row>
    <row r="94" spans="1:14" x14ac:dyDescent="0.25">
      <c r="A94" t="s">
        <v>227</v>
      </c>
      <c r="B94" s="86">
        <v>2216</v>
      </c>
      <c r="C94" s="86">
        <v>3918</v>
      </c>
      <c r="D94" s="87">
        <v>6134</v>
      </c>
    </row>
    <row r="95" spans="1:14" x14ac:dyDescent="0.25">
      <c r="A95" t="s">
        <v>228</v>
      </c>
      <c r="B95" s="88">
        <v>1751</v>
      </c>
      <c r="C95" s="88">
        <v>3238</v>
      </c>
      <c r="D95" s="89">
        <v>4989</v>
      </c>
      <c r="F95" s="91" t="s">
        <v>153</v>
      </c>
      <c r="G95" s="20">
        <f>SUM(B91:B95)</f>
        <v>12541</v>
      </c>
      <c r="H95" s="20">
        <f>SUM(C91:C95)</f>
        <v>20637</v>
      </c>
      <c r="I95" s="20">
        <f>SUM(D91:D95)</f>
        <v>33178</v>
      </c>
    </row>
    <row r="96" spans="1:14" x14ac:dyDescent="0.25">
      <c r="A96" t="s">
        <v>229</v>
      </c>
      <c r="B96" s="81">
        <v>1509</v>
      </c>
      <c r="C96" s="81">
        <v>2941</v>
      </c>
      <c r="D96" s="82">
        <v>4450</v>
      </c>
    </row>
    <row r="97" spans="1:9" x14ac:dyDescent="0.25">
      <c r="A97" t="s">
        <v>230</v>
      </c>
      <c r="B97" s="86">
        <v>1331</v>
      </c>
      <c r="C97" s="86">
        <v>2724</v>
      </c>
      <c r="D97" s="87">
        <v>4055</v>
      </c>
    </row>
    <row r="98" spans="1:9" x14ac:dyDescent="0.25">
      <c r="A98" t="s">
        <v>231</v>
      </c>
      <c r="B98" s="86">
        <v>909</v>
      </c>
      <c r="C98" s="86">
        <v>2094</v>
      </c>
      <c r="D98" s="87">
        <v>3003</v>
      </c>
    </row>
    <row r="99" spans="1:9" x14ac:dyDescent="0.25">
      <c r="A99" t="s">
        <v>232</v>
      </c>
      <c r="B99" s="86">
        <v>686</v>
      </c>
      <c r="C99" s="86">
        <v>1683</v>
      </c>
      <c r="D99" s="87">
        <v>2369</v>
      </c>
    </row>
    <row r="100" spans="1:9" x14ac:dyDescent="0.25">
      <c r="A100" t="s">
        <v>233</v>
      </c>
      <c r="B100" s="88">
        <v>535</v>
      </c>
      <c r="C100" s="88">
        <v>1375</v>
      </c>
      <c r="D100" s="89">
        <v>1910</v>
      </c>
      <c r="F100" s="91" t="s">
        <v>155</v>
      </c>
      <c r="G100" s="20">
        <f>SUM(B96:B100)</f>
        <v>4970</v>
      </c>
      <c r="H100" s="20">
        <f>SUM(C96:C100)</f>
        <v>10817</v>
      </c>
      <c r="I100" s="20">
        <f>SUM(D96:D100)</f>
        <v>15787</v>
      </c>
    </row>
    <row r="101" spans="1:9" x14ac:dyDescent="0.25">
      <c r="A101" t="s">
        <v>234</v>
      </c>
      <c r="B101" s="81">
        <v>359</v>
      </c>
      <c r="C101" s="81">
        <v>1050</v>
      </c>
      <c r="D101" s="82">
        <v>1409</v>
      </c>
    </row>
    <row r="102" spans="1:9" x14ac:dyDescent="0.25">
      <c r="A102" t="s">
        <v>235</v>
      </c>
      <c r="B102" s="86">
        <v>257</v>
      </c>
      <c r="C102" s="86">
        <v>776</v>
      </c>
      <c r="D102" s="87">
        <v>1033</v>
      </c>
    </row>
    <row r="103" spans="1:9" x14ac:dyDescent="0.25">
      <c r="A103" t="s">
        <v>236</v>
      </c>
      <c r="B103" s="86">
        <v>195</v>
      </c>
      <c r="C103" s="86">
        <v>603</v>
      </c>
      <c r="D103" s="87">
        <v>798</v>
      </c>
    </row>
    <row r="104" spans="1:9" x14ac:dyDescent="0.25">
      <c r="A104" t="s">
        <v>237</v>
      </c>
      <c r="B104" s="86">
        <v>116</v>
      </c>
      <c r="C104" s="86">
        <v>421</v>
      </c>
      <c r="D104" s="87">
        <v>537</v>
      </c>
    </row>
    <row r="105" spans="1:9" x14ac:dyDescent="0.25">
      <c r="A105" t="s">
        <v>238</v>
      </c>
      <c r="B105" s="88">
        <v>71</v>
      </c>
      <c r="C105" s="88">
        <v>302</v>
      </c>
      <c r="D105" s="89">
        <v>373</v>
      </c>
      <c r="F105" s="91" t="s">
        <v>157</v>
      </c>
      <c r="G105" s="20">
        <f>SUM(B101:B105)</f>
        <v>998</v>
      </c>
      <c r="H105" s="20">
        <f>SUM(C101:C105)</f>
        <v>3152</v>
      </c>
      <c r="I105" s="20">
        <f>SUM(D101:D105)</f>
        <v>4150</v>
      </c>
    </row>
    <row r="106" spans="1:9" x14ac:dyDescent="0.25">
      <c r="A106" t="s">
        <v>239</v>
      </c>
      <c r="B106" s="84">
        <v>108</v>
      </c>
      <c r="C106" s="84">
        <v>446</v>
      </c>
      <c r="D106" s="84">
        <v>554</v>
      </c>
      <c r="F106" s="91" t="s">
        <v>159</v>
      </c>
      <c r="G106" s="84">
        <f>B106</f>
        <v>108</v>
      </c>
      <c r="H106" s="84">
        <f>C106</f>
        <v>446</v>
      </c>
      <c r="I106" s="84">
        <f>D106</f>
        <v>554</v>
      </c>
    </row>
    <row r="107" spans="1:9" x14ac:dyDescent="0.25">
      <c r="A107" t="s">
        <v>240</v>
      </c>
      <c r="B107" s="84">
        <v>622149</v>
      </c>
      <c r="C107" s="84">
        <v>651511</v>
      </c>
      <c r="D107" s="84">
        <v>1273660</v>
      </c>
      <c r="G107" s="20">
        <f>SUM(G10:G106)</f>
        <v>622149</v>
      </c>
      <c r="H107" s="20">
        <f t="shared" ref="H107" si="22">SUM(H10:H106)</f>
        <v>651511</v>
      </c>
      <c r="I107" s="20">
        <f>SUM(I10:I106)</f>
        <v>1273660</v>
      </c>
    </row>
    <row r="108" spans="1:9" x14ac:dyDescent="0.25">
      <c r="F108" s="20"/>
      <c r="G108" s="20"/>
      <c r="H108" s="20"/>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S86"/>
  <sheetViews>
    <sheetView topLeftCell="X1" zoomScale="85" zoomScaleNormal="85" workbookViewId="0">
      <selection activeCell="AS1" sqref="AS1"/>
    </sheetView>
  </sheetViews>
  <sheetFormatPr defaultRowHeight="15" x14ac:dyDescent="0.25"/>
  <cols>
    <col min="4" max="4" width="12.5703125" customWidth="1"/>
    <col min="5" max="5" width="14.140625" bestFit="1" customWidth="1"/>
    <col min="6" max="13" width="9.85546875" bestFit="1" customWidth="1"/>
    <col min="14" max="16" width="9.85546875" customWidth="1"/>
    <col min="18" max="18" width="12.5703125" customWidth="1"/>
    <col min="19" max="19" width="9.7109375" customWidth="1"/>
    <col min="22" max="22" width="12" customWidth="1"/>
    <col min="32" max="32" width="12.85546875" customWidth="1"/>
    <col min="34" max="34" width="10" customWidth="1"/>
    <col min="37" max="38" width="11.42578125" customWidth="1"/>
  </cols>
  <sheetData>
    <row r="1" spans="1:45" x14ac:dyDescent="0.25">
      <c r="A1" s="23" t="s">
        <v>241</v>
      </c>
      <c r="AS1" s="23" t="s">
        <v>241</v>
      </c>
    </row>
    <row r="2" spans="1:45" s="94" customFormat="1" ht="12.75" x14ac:dyDescent="0.2">
      <c r="E2" s="95">
        <f>SUM(E12:E14)</f>
        <v>1021966</v>
      </c>
      <c r="F2" s="95">
        <f t="shared" ref="F2:O2" si="0">SUM(F12:F14)</f>
        <v>1023020</v>
      </c>
      <c r="G2" s="95">
        <f t="shared" si="0"/>
        <v>1037297</v>
      </c>
      <c r="H2" s="95">
        <f t="shared" si="0"/>
        <v>1030483</v>
      </c>
      <c r="I2" s="95">
        <f t="shared" si="0"/>
        <v>1022110</v>
      </c>
      <c r="J2" s="95">
        <f t="shared" si="0"/>
        <v>1014524</v>
      </c>
      <c r="K2" s="95">
        <f t="shared" si="0"/>
        <v>1005388</v>
      </c>
      <c r="L2" s="95">
        <f t="shared" si="0"/>
        <v>990337</v>
      </c>
      <c r="M2" s="95">
        <f t="shared" si="0"/>
        <v>979653</v>
      </c>
      <c r="N2" s="95">
        <f t="shared" si="0"/>
        <v>964301</v>
      </c>
      <c r="O2" s="95">
        <f t="shared" si="0"/>
        <v>955192</v>
      </c>
    </row>
    <row r="3" spans="1:45" s="94" customFormat="1" ht="12.75" x14ac:dyDescent="0.2">
      <c r="E3" s="95">
        <f>E17-E2</f>
        <v>284450</v>
      </c>
      <c r="F3" s="95">
        <f t="shared" ref="F3:O3" si="1">F17-F2</f>
        <v>289487</v>
      </c>
      <c r="G3" s="95">
        <f t="shared" si="1"/>
        <v>296642</v>
      </c>
      <c r="H3" s="95">
        <f t="shared" si="1"/>
        <v>301091</v>
      </c>
      <c r="I3" s="95">
        <f t="shared" si="1"/>
        <v>304403</v>
      </c>
      <c r="J3" s="95">
        <f t="shared" si="1"/>
        <v>307723</v>
      </c>
      <c r="K3" s="95">
        <f t="shared" si="1"/>
        <v>309808</v>
      </c>
      <c r="L3" s="95">
        <f t="shared" si="1"/>
        <v>310308</v>
      </c>
      <c r="M3" s="95">
        <f t="shared" si="1"/>
        <v>314288</v>
      </c>
      <c r="N3" s="95">
        <f t="shared" si="1"/>
        <v>316711</v>
      </c>
      <c r="O3" s="95">
        <f t="shared" si="1"/>
        <v>318468</v>
      </c>
      <c r="AS3" s="94" t="s">
        <v>259</v>
      </c>
    </row>
    <row r="4" spans="1:45" s="94" customFormat="1" ht="12.75" x14ac:dyDescent="0.2">
      <c r="A4" s="96" t="s">
        <v>243</v>
      </c>
      <c r="B4" s="97"/>
      <c r="C4" s="98"/>
      <c r="D4" s="99"/>
      <c r="E4" s="100" t="s">
        <v>27</v>
      </c>
      <c r="F4" s="100" t="s">
        <v>28</v>
      </c>
      <c r="G4" s="100" t="s">
        <v>29</v>
      </c>
      <c r="H4" s="100" t="s">
        <v>105</v>
      </c>
      <c r="I4" s="100" t="s">
        <v>244</v>
      </c>
      <c r="J4" s="100" t="s">
        <v>245</v>
      </c>
      <c r="K4" s="100" t="s">
        <v>246</v>
      </c>
      <c r="L4" s="100" t="s">
        <v>247</v>
      </c>
      <c r="M4" s="100" t="s">
        <v>30</v>
      </c>
      <c r="N4" s="100" t="s">
        <v>31</v>
      </c>
      <c r="O4" s="100" t="s">
        <v>248</v>
      </c>
      <c r="S4" s="100" t="s">
        <v>27</v>
      </c>
      <c r="T4" s="100" t="s">
        <v>28</v>
      </c>
      <c r="U4" s="100" t="s">
        <v>29</v>
      </c>
      <c r="V4" s="100" t="s">
        <v>105</v>
      </c>
      <c r="W4" s="100" t="s">
        <v>244</v>
      </c>
      <c r="X4" s="100" t="s">
        <v>245</v>
      </c>
      <c r="Y4" s="100" t="s">
        <v>246</v>
      </c>
      <c r="Z4" s="100" t="s">
        <v>247</v>
      </c>
      <c r="AA4" s="100" t="s">
        <v>30</v>
      </c>
      <c r="AB4" s="100" t="s">
        <v>31</v>
      </c>
      <c r="AC4" s="100" t="s">
        <v>248</v>
      </c>
      <c r="AG4" s="100" t="s">
        <v>27</v>
      </c>
      <c r="AH4" s="100" t="s">
        <v>28</v>
      </c>
      <c r="AI4" s="100" t="s">
        <v>29</v>
      </c>
      <c r="AJ4" s="100" t="s">
        <v>105</v>
      </c>
      <c r="AK4" s="100" t="s">
        <v>244</v>
      </c>
      <c r="AL4" s="100" t="s">
        <v>245</v>
      </c>
      <c r="AM4" s="100" t="s">
        <v>246</v>
      </c>
      <c r="AN4" s="100" t="s">
        <v>247</v>
      </c>
      <c r="AO4" s="100" t="s">
        <v>30</v>
      </c>
      <c r="AP4" s="100" t="s">
        <v>31</v>
      </c>
      <c r="AQ4" s="100" t="s">
        <v>248</v>
      </c>
    </row>
    <row r="5" spans="1:45" s="94" customFormat="1" ht="15.75" thickBot="1" x14ac:dyDescent="0.3">
      <c r="A5" s="101"/>
      <c r="B5" s="102"/>
      <c r="C5" s="103"/>
      <c r="D5" s="99"/>
      <c r="E5" s="104"/>
      <c r="F5" s="104"/>
      <c r="G5" s="104"/>
      <c r="H5" s="104"/>
      <c r="I5" s="104"/>
      <c r="J5" s="104"/>
      <c r="K5" s="104"/>
      <c r="L5" s="104"/>
      <c r="M5" s="104"/>
      <c r="N5" s="104"/>
      <c r="O5" s="104"/>
      <c r="S5" s="104"/>
      <c r="T5" s="104"/>
      <c r="U5" s="104"/>
      <c r="V5" s="104"/>
      <c r="W5" s="104"/>
      <c r="X5" s="104"/>
      <c r="Y5" s="104"/>
      <c r="Z5" s="104"/>
      <c r="AA5" s="104"/>
      <c r="AB5" s="104"/>
      <c r="AC5" s="104"/>
      <c r="AG5" s="104"/>
      <c r="AH5" s="104"/>
      <c r="AI5" s="104"/>
      <c r="AJ5" s="104"/>
      <c r="AK5" s="104"/>
      <c r="AL5" s="104"/>
      <c r="AM5" s="104"/>
      <c r="AN5" s="104"/>
      <c r="AO5" s="104"/>
      <c r="AP5" s="104"/>
      <c r="AQ5" s="104"/>
      <c r="AS5" s="3" t="s">
        <v>249</v>
      </c>
    </row>
    <row r="6" spans="1:45" s="94" customFormat="1" ht="14.25" thickBot="1" x14ac:dyDescent="0.3">
      <c r="A6" s="105" t="s">
        <v>34</v>
      </c>
      <c r="B6" s="106" t="s">
        <v>146</v>
      </c>
      <c r="C6" s="107" t="s">
        <v>106</v>
      </c>
      <c r="D6" s="99" t="s">
        <v>250</v>
      </c>
      <c r="E6" s="95">
        <v>8325217</v>
      </c>
      <c r="F6" s="95">
        <v>8348338</v>
      </c>
      <c r="G6" s="95">
        <v>8448133</v>
      </c>
      <c r="H6" s="95">
        <v>8383122</v>
      </c>
      <c r="I6" s="95">
        <v>8281859</v>
      </c>
      <c r="J6" s="95">
        <v>8182584</v>
      </c>
      <c r="K6" s="95">
        <v>8080176</v>
      </c>
      <c r="L6" s="95">
        <v>7871887</v>
      </c>
      <c r="M6" s="95">
        <v>7727554</v>
      </c>
      <c r="N6" s="95">
        <v>7636545</v>
      </c>
      <c r="O6" s="95">
        <v>7476667</v>
      </c>
      <c r="Q6" s="108" t="s">
        <v>34</v>
      </c>
      <c r="R6" s="109" t="s">
        <v>250</v>
      </c>
      <c r="S6" s="110">
        <f t="shared" ref="S6:AC9" si="2">E6/E$11*100</f>
        <v>14.016883835152475</v>
      </c>
      <c r="T6" s="110">
        <f t="shared" si="2"/>
        <v>13.987276952134236</v>
      </c>
      <c r="U6" s="110">
        <f t="shared" si="2"/>
        <v>13.898917698051688</v>
      </c>
      <c r="V6" s="110">
        <f t="shared" si="2"/>
        <v>13.789024773695838</v>
      </c>
      <c r="W6" s="110">
        <f t="shared" si="2"/>
        <v>13.651666989722058</v>
      </c>
      <c r="X6" s="110">
        <f t="shared" si="2"/>
        <v>13.5049660877402</v>
      </c>
      <c r="Y6" s="110">
        <f t="shared" si="2"/>
        <v>13.359201783917204</v>
      </c>
      <c r="Z6" s="110">
        <f t="shared" si="2"/>
        <v>13.16002145421896</v>
      </c>
      <c r="AA6" s="110">
        <f t="shared" si="2"/>
        <v>12.956675393477775</v>
      </c>
      <c r="AB6" s="110">
        <f t="shared" si="2"/>
        <v>12.891683335664958</v>
      </c>
      <c r="AC6" s="110">
        <f t="shared" si="2"/>
        <v>12.675943128273204</v>
      </c>
      <c r="AE6" s="108" t="s">
        <v>34</v>
      </c>
      <c r="AF6" s="109" t="s">
        <v>250</v>
      </c>
      <c r="AG6" s="110">
        <v>14.016883835152475</v>
      </c>
      <c r="AH6" s="110">
        <v>13.987276952134236</v>
      </c>
      <c r="AI6" s="110">
        <v>13.898917698051688</v>
      </c>
      <c r="AJ6" s="110">
        <v>13.789024773695838</v>
      </c>
      <c r="AK6" s="110">
        <v>13.651666989722058</v>
      </c>
      <c r="AL6" s="110">
        <v>13.5049660877402</v>
      </c>
      <c r="AM6" s="110">
        <v>13.359201783917204</v>
      </c>
      <c r="AN6" s="110">
        <v>13.16002145421896</v>
      </c>
      <c r="AO6" s="110">
        <v>12.956675393477775</v>
      </c>
      <c r="AP6" s="110">
        <v>12.891683335664958</v>
      </c>
      <c r="AQ6" s="110">
        <v>12.675943128273204</v>
      </c>
    </row>
    <row r="7" spans="1:45" s="114" customFormat="1" ht="14.25" thickBot="1" x14ac:dyDescent="0.3">
      <c r="A7" s="111"/>
      <c r="B7" s="112" t="s">
        <v>168</v>
      </c>
      <c r="C7" s="113" t="s">
        <v>106</v>
      </c>
      <c r="D7" s="99" t="s">
        <v>251</v>
      </c>
      <c r="E7" s="95">
        <v>9218888</v>
      </c>
      <c r="F7" s="95">
        <v>9162927</v>
      </c>
      <c r="G7" s="95">
        <v>9280355</v>
      </c>
      <c r="H7" s="95">
        <v>9228985</v>
      </c>
      <c r="I7" s="95">
        <v>9178438</v>
      </c>
      <c r="J7" s="95">
        <v>9145119</v>
      </c>
      <c r="K7" s="95">
        <v>9133523</v>
      </c>
      <c r="L7" s="95">
        <v>9011582</v>
      </c>
      <c r="M7" s="95">
        <v>8955438</v>
      </c>
      <c r="N7" s="95">
        <v>8859932</v>
      </c>
      <c r="O7" s="95">
        <v>8851253</v>
      </c>
      <c r="Q7" s="108" t="s">
        <v>34</v>
      </c>
      <c r="R7" s="109" t="s">
        <v>251</v>
      </c>
      <c r="S7" s="110">
        <f t="shared" si="2"/>
        <v>15.521527208874092</v>
      </c>
      <c r="T7" s="110">
        <f t="shared" si="2"/>
        <v>15.352085366115805</v>
      </c>
      <c r="U7" s="110">
        <f t="shared" si="2"/>
        <v>15.268094187639146</v>
      </c>
      <c r="V7" s="110">
        <f t="shared" si="2"/>
        <v>15.180347226375481</v>
      </c>
      <c r="W7" s="110">
        <f t="shared" si="2"/>
        <v>15.129571641078476</v>
      </c>
      <c r="X7" s="110">
        <f t="shared" si="2"/>
        <v>15.093584369356741</v>
      </c>
      <c r="Y7" s="110">
        <f t="shared" si="2"/>
        <v>15.100732552737567</v>
      </c>
      <c r="Z7" s="110">
        <f t="shared" si="2"/>
        <v>15.06533471027384</v>
      </c>
      <c r="AA7" s="110">
        <f t="shared" si="2"/>
        <v>15.015450318744564</v>
      </c>
      <c r="AB7" s="110">
        <f t="shared" si="2"/>
        <v>14.956952092801746</v>
      </c>
      <c r="AC7" s="110">
        <f t="shared" si="2"/>
        <v>15.006416581339998</v>
      </c>
      <c r="AE7" s="115" t="s">
        <v>38</v>
      </c>
      <c r="AF7" s="114" t="s">
        <v>250</v>
      </c>
      <c r="AG7" s="110">
        <v>12.992568982621155</v>
      </c>
      <c r="AH7" s="110">
        <v>12.972426051822961</v>
      </c>
      <c r="AI7" s="110">
        <v>12.889419980973644</v>
      </c>
      <c r="AJ7" s="110">
        <v>12.836612910735715</v>
      </c>
      <c r="AK7" s="110">
        <v>12.744239973524571</v>
      </c>
      <c r="AL7" s="110">
        <v>12.655426709230575</v>
      </c>
      <c r="AM7" s="110">
        <v>12.555923223610776</v>
      </c>
      <c r="AN7" s="110">
        <v>12.395619096678956</v>
      </c>
      <c r="AO7" s="110">
        <v>12.234174510275198</v>
      </c>
      <c r="AP7" s="110">
        <v>12.207067537228379</v>
      </c>
      <c r="AQ7" s="110">
        <v>12.065386366848294</v>
      </c>
    </row>
    <row r="8" spans="1:45" s="94" customFormat="1" ht="21.75" thickBot="1" x14ac:dyDescent="0.3">
      <c r="A8" s="111"/>
      <c r="B8" s="106" t="s">
        <v>203</v>
      </c>
      <c r="C8" s="107" t="s">
        <v>106</v>
      </c>
      <c r="D8" s="99" t="s">
        <v>252</v>
      </c>
      <c r="E8" s="95">
        <v>29479280</v>
      </c>
      <c r="F8" s="95">
        <v>29534133</v>
      </c>
      <c r="G8" s="95">
        <v>30039238</v>
      </c>
      <c r="H8" s="95">
        <v>29964431</v>
      </c>
      <c r="I8" s="95">
        <v>29835500</v>
      </c>
      <c r="J8" s="95">
        <v>29733192</v>
      </c>
      <c r="K8" s="95">
        <v>29625911</v>
      </c>
      <c r="L8" s="95">
        <v>29239989</v>
      </c>
      <c r="M8" s="95">
        <v>29099406</v>
      </c>
      <c r="N8" s="95">
        <v>28798205</v>
      </c>
      <c r="O8" s="95">
        <v>28608843</v>
      </c>
      <c r="P8" s="95"/>
      <c r="Q8" s="108" t="s">
        <v>34</v>
      </c>
      <c r="R8" s="109" t="s">
        <v>252</v>
      </c>
      <c r="S8" s="110">
        <f t="shared" si="2"/>
        <v>49.633258004438041</v>
      </c>
      <c r="T8" s="110">
        <f t="shared" si="2"/>
        <v>49.483154349065309</v>
      </c>
      <c r="U8" s="110">
        <f t="shared" si="2"/>
        <v>49.420729606670108</v>
      </c>
      <c r="V8" s="110">
        <f t="shared" si="2"/>
        <v>49.287160724691773</v>
      </c>
      <c r="W8" s="110">
        <f t="shared" si="2"/>
        <v>49.180300035517689</v>
      </c>
      <c r="X8" s="110">
        <f t="shared" si="2"/>
        <v>49.07322059147431</v>
      </c>
      <c r="Y8" s="110">
        <f t="shared" si="2"/>
        <v>48.981423558270556</v>
      </c>
      <c r="Z8" s="110">
        <f t="shared" si="2"/>
        <v>48.882673564944007</v>
      </c>
      <c r="AA8" s="110">
        <f t="shared" si="2"/>
        <v>48.790543254051613</v>
      </c>
      <c r="AB8" s="110">
        <f t="shared" si="2"/>
        <v>48.615877925889691</v>
      </c>
      <c r="AC8" s="110">
        <f t="shared" si="2"/>
        <v>48.503439678896612</v>
      </c>
      <c r="AE8" s="116" t="s">
        <v>39</v>
      </c>
      <c r="AF8" s="94" t="s">
        <v>250</v>
      </c>
      <c r="AG8" s="110">
        <v>12.21690311888811</v>
      </c>
      <c r="AH8" s="110">
        <v>12.301595217671741</v>
      </c>
      <c r="AI8" s="110">
        <v>12.193960893508661</v>
      </c>
      <c r="AJ8" s="110">
        <v>12.154130751367735</v>
      </c>
      <c r="AK8" s="110">
        <v>12.122781040697273</v>
      </c>
      <c r="AL8" s="110">
        <v>12.071478255109138</v>
      </c>
      <c r="AM8" s="110">
        <v>12.00716368623587</v>
      </c>
      <c r="AN8" s="110">
        <v>11.89688980972914</v>
      </c>
      <c r="AO8" s="110">
        <v>11.77426247634294</v>
      </c>
      <c r="AP8" s="110">
        <v>11.768468180364566</v>
      </c>
      <c r="AQ8" s="110">
        <v>11.666938243441422</v>
      </c>
    </row>
    <row r="9" spans="1:45" s="94" customFormat="1" ht="21.75" thickBot="1" x14ac:dyDescent="0.3">
      <c r="A9" s="111"/>
      <c r="B9" s="106" t="s">
        <v>238</v>
      </c>
      <c r="C9" s="107" t="s">
        <v>106</v>
      </c>
      <c r="D9" s="99" t="s">
        <v>253</v>
      </c>
      <c r="E9" s="95">
        <v>12355793</v>
      </c>
      <c r="F9" s="95">
        <v>12623439</v>
      </c>
      <c r="G9" s="95">
        <v>12997058</v>
      </c>
      <c r="H9" s="95">
        <v>13199979</v>
      </c>
      <c r="I9" s="95">
        <v>13350989</v>
      </c>
      <c r="J9" s="95">
        <v>13510920</v>
      </c>
      <c r="K9" s="95">
        <v>13628716</v>
      </c>
      <c r="L9" s="95">
        <v>13679083</v>
      </c>
      <c r="M9" s="95">
        <v>13844286</v>
      </c>
      <c r="N9" s="95">
        <v>13924354</v>
      </c>
      <c r="O9" s="95">
        <v>14026200</v>
      </c>
      <c r="Q9" s="108" t="s">
        <v>34</v>
      </c>
      <c r="R9" s="109" t="s">
        <v>253</v>
      </c>
      <c r="S9" s="110">
        <f t="shared" si="2"/>
        <v>20.803027136973139</v>
      </c>
      <c r="T9" s="110">
        <f t="shared" si="2"/>
        <v>21.150022601070113</v>
      </c>
      <c r="U9" s="110">
        <f t="shared" si="2"/>
        <v>21.382835646503704</v>
      </c>
      <c r="V9" s="110">
        <f t="shared" si="2"/>
        <v>21.712058758451185</v>
      </c>
      <c r="W9" s="110">
        <f t="shared" si="2"/>
        <v>22.007529446159648</v>
      </c>
      <c r="X9" s="110">
        <f t="shared" si="2"/>
        <v>22.29913147413712</v>
      </c>
      <c r="Y9" s="110">
        <f t="shared" si="2"/>
        <v>22.532772442048408</v>
      </c>
      <c r="Z9" s="110">
        <f t="shared" si="2"/>
        <v>22.868344750634996</v>
      </c>
      <c r="AA9" s="110">
        <f t="shared" si="2"/>
        <v>23.212509386083727</v>
      </c>
      <c r="AB9" s="110">
        <f t="shared" si="2"/>
        <v>23.506489180866442</v>
      </c>
      <c r="AC9" s="110">
        <f t="shared" si="2"/>
        <v>23.780023037776807</v>
      </c>
      <c r="AE9" s="117" t="s">
        <v>40</v>
      </c>
      <c r="AF9" s="94" t="s">
        <v>250</v>
      </c>
      <c r="AG9" s="110">
        <v>13.298516870960261</v>
      </c>
      <c r="AH9" s="110">
        <v>13.172289097750484</v>
      </c>
      <c r="AI9" s="110">
        <v>13.098234346824041</v>
      </c>
      <c r="AJ9" s="110">
        <v>13.027046482928837</v>
      </c>
      <c r="AK9" s="110">
        <v>12.895897711857035</v>
      </c>
      <c r="AL9" s="110">
        <v>12.76483820060092</v>
      </c>
      <c r="AM9" s="110">
        <v>12.65586277588198</v>
      </c>
      <c r="AN9" s="110">
        <v>12.47662066683918</v>
      </c>
      <c r="AO9" s="110">
        <v>12.281671602500822</v>
      </c>
      <c r="AP9" s="110">
        <v>12.226340400658909</v>
      </c>
      <c r="AQ9" s="110">
        <v>12.096779580630724</v>
      </c>
    </row>
    <row r="10" spans="1:45" s="94" customFormat="1" ht="21.75" thickBot="1" x14ac:dyDescent="0.3">
      <c r="A10" s="111"/>
      <c r="B10" s="118" t="s">
        <v>239</v>
      </c>
      <c r="C10" s="119" t="s">
        <v>106</v>
      </c>
      <c r="D10" s="99" t="s">
        <v>254</v>
      </c>
      <c r="E10" s="95">
        <v>15029</v>
      </c>
      <c r="F10" s="95">
        <v>16390</v>
      </c>
      <c r="G10" s="95">
        <v>17884</v>
      </c>
      <c r="H10" s="95">
        <v>19095</v>
      </c>
      <c r="I10" s="95">
        <v>18765</v>
      </c>
      <c r="J10" s="95">
        <v>17630</v>
      </c>
      <c r="K10" s="95">
        <v>15647</v>
      </c>
      <c r="L10" s="95">
        <v>14132</v>
      </c>
      <c r="M10" s="95">
        <v>14804</v>
      </c>
      <c r="N10" s="95">
        <v>17177</v>
      </c>
      <c r="O10" s="95">
        <v>20159</v>
      </c>
      <c r="P10" s="120"/>
      <c r="Q10" s="108" t="s">
        <v>34</v>
      </c>
      <c r="R10" s="121" t="s">
        <v>254</v>
      </c>
      <c r="S10" s="122">
        <f t="shared" ref="S10:AC10" si="3">E10/E$11*10000</f>
        <v>2.5303814562251836</v>
      </c>
      <c r="T10" s="122">
        <f t="shared" si="3"/>
        <v>2.7460731614541736</v>
      </c>
      <c r="U10" s="122">
        <f t="shared" si="3"/>
        <v>2.9422861135348648</v>
      </c>
      <c r="V10" s="122">
        <f t="shared" si="3"/>
        <v>3.1408516785718024</v>
      </c>
      <c r="W10" s="122">
        <f t="shared" si="3"/>
        <v>3.093188752212932</v>
      </c>
      <c r="X10" s="122">
        <f t="shared" si="3"/>
        <v>2.9097477291630582</v>
      </c>
      <c r="Y10" s="122">
        <f t="shared" si="3"/>
        <v>2.5869663026269789</v>
      </c>
      <c r="Z10" s="122">
        <f t="shared" si="3"/>
        <v>2.3625519928197947</v>
      </c>
      <c r="AA10" s="122">
        <f t="shared" si="3"/>
        <v>2.4821647642325755</v>
      </c>
      <c r="AB10" s="122">
        <f t="shared" si="3"/>
        <v>2.8997464777162576</v>
      </c>
      <c r="AC10" s="122">
        <f t="shared" si="3"/>
        <v>3.4177573713375162</v>
      </c>
      <c r="AE10" s="123" t="s">
        <v>41</v>
      </c>
      <c r="AF10" s="94" t="s">
        <v>250</v>
      </c>
      <c r="AG10" s="110">
        <v>13.668648275554961</v>
      </c>
      <c r="AH10" s="110">
        <v>13.639718109113943</v>
      </c>
      <c r="AI10" s="110">
        <v>13.580913210566964</v>
      </c>
      <c r="AJ10" s="110">
        <v>13.536725544446476</v>
      </c>
      <c r="AK10" s="110">
        <v>13.455786665341504</v>
      </c>
      <c r="AL10" s="110">
        <v>13.35816923895689</v>
      </c>
      <c r="AM10" s="110">
        <v>13.198679975453054</v>
      </c>
      <c r="AN10" s="110">
        <v>12.99225499896019</v>
      </c>
      <c r="AO10" s="110">
        <v>12.805226907065617</v>
      </c>
      <c r="AP10" s="110">
        <v>12.800670315596307</v>
      </c>
      <c r="AQ10" s="110">
        <v>12.609703012005898</v>
      </c>
    </row>
    <row r="11" spans="1:45" s="128" customFormat="1" ht="14.25" thickBot="1" x14ac:dyDescent="0.3">
      <c r="A11" s="124"/>
      <c r="B11" s="125" t="s">
        <v>240</v>
      </c>
      <c r="C11" s="119" t="s">
        <v>106</v>
      </c>
      <c r="D11" s="126" t="s">
        <v>115</v>
      </c>
      <c r="E11" s="127">
        <v>59394207</v>
      </c>
      <c r="F11" s="127">
        <v>59685227</v>
      </c>
      <c r="G11" s="127">
        <v>60782668</v>
      </c>
      <c r="H11" s="127">
        <v>60795612</v>
      </c>
      <c r="I11" s="127">
        <v>60665551</v>
      </c>
      <c r="J11" s="127">
        <v>60589445</v>
      </c>
      <c r="K11" s="127">
        <v>60483973</v>
      </c>
      <c r="L11" s="127">
        <v>59816673</v>
      </c>
      <c r="M11" s="127">
        <v>59641488</v>
      </c>
      <c r="N11" s="127">
        <v>59236213</v>
      </c>
      <c r="O11" s="127">
        <v>58983122</v>
      </c>
      <c r="Q11" s="108" t="s">
        <v>34</v>
      </c>
      <c r="R11" s="129"/>
      <c r="S11" s="130"/>
      <c r="T11" s="130"/>
      <c r="U11" s="130"/>
      <c r="V11" s="130"/>
      <c r="W11" s="130"/>
      <c r="X11" s="130"/>
      <c r="Y11" s="130"/>
      <c r="Z11" s="130"/>
      <c r="AA11" s="130"/>
      <c r="AB11" s="110"/>
      <c r="AC11" s="110"/>
      <c r="AE11" s="131" t="s">
        <v>42</v>
      </c>
      <c r="AF11" s="132" t="s">
        <v>250</v>
      </c>
      <c r="AG11" s="133">
        <v>12.799121108105249</v>
      </c>
      <c r="AH11" s="133">
        <v>12.791830418991756</v>
      </c>
      <c r="AI11" s="133">
        <v>12.699944632670787</v>
      </c>
      <c r="AJ11" s="133">
        <v>12.640192686174615</v>
      </c>
      <c r="AK11" s="133">
        <v>12.519886843222617</v>
      </c>
      <c r="AL11" s="133">
        <v>12.441124550002698</v>
      </c>
      <c r="AM11" s="133">
        <v>12.371874354205413</v>
      </c>
      <c r="AN11" s="133">
        <v>12.222762198725947</v>
      </c>
      <c r="AO11" s="133">
        <v>12.077130186886285</v>
      </c>
      <c r="AP11" s="133">
        <v>12.034966619138361</v>
      </c>
      <c r="AQ11" s="133">
        <v>11.890794769016814</v>
      </c>
    </row>
    <row r="12" spans="1:45" s="94" customFormat="1" ht="14.25" thickBot="1" x14ac:dyDescent="0.3">
      <c r="A12" s="134" t="s">
        <v>38</v>
      </c>
      <c r="B12" s="106" t="s">
        <v>146</v>
      </c>
      <c r="C12" s="107" t="s">
        <v>106</v>
      </c>
      <c r="D12" s="99" t="s">
        <v>250</v>
      </c>
      <c r="E12" s="95">
        <v>169737</v>
      </c>
      <c r="F12" s="95">
        <v>170264</v>
      </c>
      <c r="G12" s="95">
        <v>171937</v>
      </c>
      <c r="H12" s="95">
        <v>170929</v>
      </c>
      <c r="I12" s="95">
        <v>169054</v>
      </c>
      <c r="J12" s="95">
        <v>167336</v>
      </c>
      <c r="K12" s="95">
        <v>165135</v>
      </c>
      <c r="L12" s="95">
        <v>161223</v>
      </c>
      <c r="M12" s="95">
        <v>158303</v>
      </c>
      <c r="N12" s="95">
        <v>156374</v>
      </c>
      <c r="O12" s="95">
        <v>153672</v>
      </c>
      <c r="Q12" s="115" t="s">
        <v>38</v>
      </c>
      <c r="R12" s="109" t="s">
        <v>250</v>
      </c>
      <c r="S12" s="110">
        <f t="shared" ref="S12:AC15" si="4">E12/E$17*100</f>
        <v>12.992568982621155</v>
      </c>
      <c r="T12" s="110">
        <f t="shared" si="4"/>
        <v>12.972426051822961</v>
      </c>
      <c r="U12" s="110">
        <f t="shared" si="4"/>
        <v>12.889419980973644</v>
      </c>
      <c r="V12" s="110">
        <f t="shared" si="4"/>
        <v>12.836612910735715</v>
      </c>
      <c r="W12" s="110">
        <f t="shared" si="4"/>
        <v>12.744239973524571</v>
      </c>
      <c r="X12" s="110">
        <f t="shared" si="4"/>
        <v>12.655426709230575</v>
      </c>
      <c r="Y12" s="110">
        <f t="shared" si="4"/>
        <v>12.555923223610776</v>
      </c>
      <c r="Z12" s="110">
        <f t="shared" si="4"/>
        <v>12.395619096678956</v>
      </c>
      <c r="AA12" s="110">
        <f t="shared" si="4"/>
        <v>12.234174510275198</v>
      </c>
      <c r="AB12" s="110">
        <f t="shared" si="4"/>
        <v>12.207067537228379</v>
      </c>
      <c r="AC12" s="110">
        <f t="shared" si="4"/>
        <v>12.065386366848294</v>
      </c>
      <c r="AE12" s="108" t="s">
        <v>34</v>
      </c>
      <c r="AF12" s="109" t="s">
        <v>251</v>
      </c>
      <c r="AG12" s="110">
        <v>15.521527208874092</v>
      </c>
      <c r="AH12" s="110">
        <v>15.352085366115805</v>
      </c>
      <c r="AI12" s="110">
        <v>15.268094187639146</v>
      </c>
      <c r="AJ12" s="110">
        <v>15.180347226375481</v>
      </c>
      <c r="AK12" s="110">
        <v>15.129571641078476</v>
      </c>
      <c r="AL12" s="110">
        <v>15.093584369356741</v>
      </c>
      <c r="AM12" s="110">
        <v>15.100732552737567</v>
      </c>
      <c r="AN12" s="110">
        <v>15.06533471027384</v>
      </c>
      <c r="AO12" s="110">
        <v>15.015450318744564</v>
      </c>
      <c r="AP12" s="110">
        <v>14.956952092801746</v>
      </c>
      <c r="AQ12" s="110">
        <v>15.006416581339998</v>
      </c>
    </row>
    <row r="13" spans="1:45" s="94" customFormat="1" ht="14.25" thickBot="1" x14ac:dyDescent="0.3">
      <c r="A13" s="134"/>
      <c r="B13" s="106" t="s">
        <v>168</v>
      </c>
      <c r="C13" s="107" t="s">
        <v>106</v>
      </c>
      <c r="D13" s="99" t="s">
        <v>251</v>
      </c>
      <c r="E13" s="95">
        <v>208964</v>
      </c>
      <c r="F13" s="95">
        <v>206557</v>
      </c>
      <c r="G13" s="95">
        <v>207426</v>
      </c>
      <c r="H13" s="95">
        <v>203652</v>
      </c>
      <c r="I13" s="95">
        <v>200343</v>
      </c>
      <c r="J13" s="95">
        <v>197759</v>
      </c>
      <c r="K13" s="95">
        <v>195102</v>
      </c>
      <c r="L13" s="95">
        <v>191828</v>
      </c>
      <c r="M13" s="95">
        <v>188428</v>
      </c>
      <c r="N13" s="95">
        <v>184755</v>
      </c>
      <c r="O13" s="95">
        <v>183565</v>
      </c>
      <c r="Q13" s="115" t="s">
        <v>38</v>
      </c>
      <c r="R13" s="109" t="s">
        <v>251</v>
      </c>
      <c r="S13" s="110">
        <f t="shared" si="4"/>
        <v>15.995211326254424</v>
      </c>
      <c r="T13" s="110">
        <f t="shared" si="4"/>
        <v>15.737592256650821</v>
      </c>
      <c r="U13" s="110">
        <f t="shared" si="4"/>
        <v>15.549886464073696</v>
      </c>
      <c r="V13" s="110">
        <f t="shared" si="4"/>
        <v>15.294080539271567</v>
      </c>
      <c r="W13" s="110">
        <f t="shared" si="4"/>
        <v>15.102980521110613</v>
      </c>
      <c r="X13" s="110">
        <f t="shared" si="4"/>
        <v>14.956282752012296</v>
      </c>
      <c r="Y13" s="110">
        <f t="shared" si="4"/>
        <v>14.834442927137856</v>
      </c>
      <c r="Z13" s="110">
        <f t="shared" si="4"/>
        <v>14.748682384509223</v>
      </c>
      <c r="AA13" s="110">
        <f t="shared" si="4"/>
        <v>14.562333213029033</v>
      </c>
      <c r="AB13" s="110">
        <f t="shared" si="4"/>
        <v>14.422581521484576</v>
      </c>
      <c r="AC13" s="110">
        <f t="shared" si="4"/>
        <v>14.412402053923341</v>
      </c>
      <c r="AE13" s="115" t="s">
        <v>38</v>
      </c>
      <c r="AF13" s="109" t="s">
        <v>251</v>
      </c>
      <c r="AG13" s="110">
        <v>15.995211326254424</v>
      </c>
      <c r="AH13" s="110">
        <v>15.737592256650821</v>
      </c>
      <c r="AI13" s="110">
        <v>15.549886464073696</v>
      </c>
      <c r="AJ13" s="110">
        <v>15.294080539271567</v>
      </c>
      <c r="AK13" s="110">
        <v>15.102980521110613</v>
      </c>
      <c r="AL13" s="110">
        <v>14.956282752012296</v>
      </c>
      <c r="AM13" s="110">
        <v>14.834442927137856</v>
      </c>
      <c r="AN13" s="110">
        <v>14.748682384509223</v>
      </c>
      <c r="AO13" s="110">
        <v>14.562333213029033</v>
      </c>
      <c r="AP13" s="110">
        <v>14.422581521484576</v>
      </c>
      <c r="AQ13" s="110">
        <v>14.412402053923341</v>
      </c>
    </row>
    <row r="14" spans="1:45" s="94" customFormat="1" ht="21.75" thickBot="1" x14ac:dyDescent="0.3">
      <c r="A14" s="134"/>
      <c r="B14" s="106" t="s">
        <v>203</v>
      </c>
      <c r="C14" s="107" t="s">
        <v>106</v>
      </c>
      <c r="D14" s="99" t="s">
        <v>252</v>
      </c>
      <c r="E14" s="95">
        <v>643265</v>
      </c>
      <c r="F14" s="95">
        <v>646199</v>
      </c>
      <c r="G14" s="95">
        <v>657934</v>
      </c>
      <c r="H14" s="95">
        <v>655902</v>
      </c>
      <c r="I14" s="95">
        <v>652713</v>
      </c>
      <c r="J14" s="95">
        <v>649429</v>
      </c>
      <c r="K14" s="95">
        <v>645151</v>
      </c>
      <c r="L14" s="95">
        <v>637286</v>
      </c>
      <c r="M14" s="95">
        <v>632922</v>
      </c>
      <c r="N14" s="95">
        <v>623172</v>
      </c>
      <c r="O14" s="95">
        <v>617955</v>
      </c>
      <c r="Q14" s="115" t="s">
        <v>38</v>
      </c>
      <c r="R14" s="109" t="s">
        <v>252</v>
      </c>
      <c r="S14" s="110">
        <f t="shared" si="4"/>
        <v>49.238910117451098</v>
      </c>
      <c r="T14" s="110">
        <f t="shared" si="4"/>
        <v>49.233946942759161</v>
      </c>
      <c r="U14" s="110">
        <f t="shared" si="4"/>
        <v>49.322645188423159</v>
      </c>
      <c r="V14" s="110">
        <f t="shared" si="4"/>
        <v>49.257645463188673</v>
      </c>
      <c r="W14" s="110">
        <f t="shared" si="4"/>
        <v>49.205171754818835</v>
      </c>
      <c r="X14" s="110">
        <f t="shared" si="4"/>
        <v>49.115558590792794</v>
      </c>
      <c r="Y14" s="110">
        <f t="shared" si="4"/>
        <v>49.053601136256496</v>
      </c>
      <c r="Z14" s="110">
        <f t="shared" si="4"/>
        <v>48.997689607848415</v>
      </c>
      <c r="AA14" s="110">
        <f t="shared" si="4"/>
        <v>48.914285890933201</v>
      </c>
      <c r="AB14" s="110">
        <f t="shared" si="4"/>
        <v>48.646851083362222</v>
      </c>
      <c r="AC14" s="110">
        <f t="shared" si="4"/>
        <v>48.518050343105692</v>
      </c>
      <c r="AE14" s="116" t="s">
        <v>39</v>
      </c>
      <c r="AF14" s="109" t="s">
        <v>251</v>
      </c>
      <c r="AG14" s="110">
        <v>16.129183761787665</v>
      </c>
      <c r="AH14" s="110">
        <v>15.816859170008046</v>
      </c>
      <c r="AI14" s="110">
        <v>15.605426783740517</v>
      </c>
      <c r="AJ14" s="110">
        <v>15.315333044698967</v>
      </c>
      <c r="AK14" s="110">
        <v>15.068971998984299</v>
      </c>
      <c r="AL14" s="110">
        <v>14.856414163161208</v>
      </c>
      <c r="AM14" s="110">
        <v>14.677234657328132</v>
      </c>
      <c r="AN14" s="110">
        <v>14.493816281158239</v>
      </c>
      <c r="AO14" s="110">
        <v>14.165066918104181</v>
      </c>
      <c r="AP14" s="110">
        <v>14.014600548122319</v>
      </c>
      <c r="AQ14" s="110">
        <v>13.894445619351059</v>
      </c>
    </row>
    <row r="15" spans="1:45" s="94" customFormat="1" ht="21.75" thickBot="1" x14ac:dyDescent="0.3">
      <c r="A15" s="134"/>
      <c r="B15" s="106" t="s">
        <v>238</v>
      </c>
      <c r="C15" s="107" t="s">
        <v>106</v>
      </c>
      <c r="D15" s="99" t="s">
        <v>253</v>
      </c>
      <c r="E15" s="95">
        <v>284067</v>
      </c>
      <c r="F15" s="95">
        <v>289048</v>
      </c>
      <c r="G15" s="95">
        <v>296215</v>
      </c>
      <c r="H15" s="95">
        <v>300624</v>
      </c>
      <c r="I15" s="95">
        <v>303904</v>
      </c>
      <c r="J15" s="95">
        <v>307224</v>
      </c>
      <c r="K15" s="95">
        <v>309390</v>
      </c>
      <c r="L15" s="95">
        <v>309923</v>
      </c>
      <c r="M15" s="95">
        <v>313895</v>
      </c>
      <c r="N15" s="95">
        <v>316226</v>
      </c>
      <c r="O15" s="95">
        <v>317914</v>
      </c>
      <c r="Q15" s="115" t="s">
        <v>38</v>
      </c>
      <c r="R15" s="109" t="s">
        <v>253</v>
      </c>
      <c r="S15" s="110">
        <f t="shared" si="4"/>
        <v>21.743992725135026</v>
      </c>
      <c r="T15" s="110">
        <f t="shared" si="4"/>
        <v>22.022587308105784</v>
      </c>
      <c r="U15" s="110">
        <f t="shared" si="4"/>
        <v>22.206037907280617</v>
      </c>
      <c r="V15" s="110">
        <f t="shared" si="4"/>
        <v>22.576589810254628</v>
      </c>
      <c r="W15" s="110">
        <f t="shared" si="4"/>
        <v>22.90999032802543</v>
      </c>
      <c r="X15" s="110">
        <f t="shared" si="4"/>
        <v>23.234993159371886</v>
      </c>
      <c r="Y15" s="110">
        <f t="shared" si="4"/>
        <v>23.524250377890443</v>
      </c>
      <c r="Z15" s="110">
        <f t="shared" si="4"/>
        <v>23.828408212848238</v>
      </c>
      <c r="AA15" s="110">
        <f t="shared" si="4"/>
        <v>24.258834058121661</v>
      </c>
      <c r="AB15" s="110">
        <f t="shared" si="4"/>
        <v>24.68563916653396</v>
      </c>
      <c r="AC15" s="110">
        <f t="shared" si="4"/>
        <v>24.960664541557399</v>
      </c>
      <c r="AE15" s="117" t="s">
        <v>40</v>
      </c>
      <c r="AF15" s="109" t="s">
        <v>251</v>
      </c>
      <c r="AG15" s="110">
        <v>16.479030103502225</v>
      </c>
      <c r="AH15" s="110">
        <v>16.173706243586196</v>
      </c>
      <c r="AI15" s="110">
        <v>15.957416032632279</v>
      </c>
      <c r="AJ15" s="110">
        <v>15.687667112299467</v>
      </c>
      <c r="AK15" s="110">
        <v>15.461801449382772</v>
      </c>
      <c r="AL15" s="110">
        <v>15.338589487476561</v>
      </c>
      <c r="AM15" s="110">
        <v>15.128258359175305</v>
      </c>
      <c r="AN15" s="110">
        <v>15.094123311856556</v>
      </c>
      <c r="AO15" s="110">
        <v>14.922013820335636</v>
      </c>
      <c r="AP15" s="110">
        <v>14.77728625325469</v>
      </c>
      <c r="AQ15" s="110">
        <v>14.689614631832788</v>
      </c>
    </row>
    <row r="16" spans="1:45" s="94" customFormat="1" ht="21.75" thickBot="1" x14ac:dyDescent="0.3">
      <c r="A16" s="134"/>
      <c r="B16" s="118" t="s">
        <v>239</v>
      </c>
      <c r="C16" s="119" t="s">
        <v>106</v>
      </c>
      <c r="D16" s="99" t="s">
        <v>254</v>
      </c>
      <c r="E16" s="95">
        <v>383</v>
      </c>
      <c r="F16" s="95">
        <v>439</v>
      </c>
      <c r="G16" s="95">
        <v>427</v>
      </c>
      <c r="H16" s="95">
        <v>467</v>
      </c>
      <c r="I16" s="95">
        <v>499</v>
      </c>
      <c r="J16" s="95">
        <v>499</v>
      </c>
      <c r="K16" s="95">
        <v>418</v>
      </c>
      <c r="L16" s="95">
        <v>385</v>
      </c>
      <c r="M16" s="95">
        <v>393</v>
      </c>
      <c r="N16" s="95">
        <v>485</v>
      </c>
      <c r="O16" s="95">
        <v>554</v>
      </c>
      <c r="P16" s="120"/>
      <c r="Q16" s="115" t="s">
        <v>38</v>
      </c>
      <c r="R16" s="121" t="s">
        <v>254</v>
      </c>
      <c r="S16" s="122">
        <f t="shared" ref="S16:AC16" si="5">E16/E$17*10000</f>
        <v>2.9316848538291018</v>
      </c>
      <c r="T16" s="122">
        <f t="shared" si="5"/>
        <v>3.3447440661268852</v>
      </c>
      <c r="U16" s="122">
        <f t="shared" si="5"/>
        <v>3.2010459248886192</v>
      </c>
      <c r="V16" s="122">
        <f t="shared" si="5"/>
        <v>3.5071276549406942</v>
      </c>
      <c r="W16" s="122">
        <f t="shared" si="5"/>
        <v>3.7617422520548236</v>
      </c>
      <c r="X16" s="122">
        <f t="shared" si="5"/>
        <v>3.7738788592449062</v>
      </c>
      <c r="Y16" s="122">
        <f t="shared" si="5"/>
        <v>3.1782335104425496</v>
      </c>
      <c r="Z16" s="122">
        <f t="shared" si="5"/>
        <v>2.9600698115165933</v>
      </c>
      <c r="AA16" s="122">
        <f t="shared" si="5"/>
        <v>3.0372327640904806</v>
      </c>
      <c r="AB16" s="122">
        <f t="shared" si="5"/>
        <v>3.7860691390869095</v>
      </c>
      <c r="AC16" s="122">
        <f t="shared" si="5"/>
        <v>4.3496694565268594</v>
      </c>
      <c r="AE16" s="123" t="s">
        <v>41</v>
      </c>
      <c r="AF16" s="109" t="s">
        <v>251</v>
      </c>
      <c r="AG16" s="110">
        <v>15.620676164394018</v>
      </c>
      <c r="AH16" s="110">
        <v>15.454588645181724</v>
      </c>
      <c r="AI16" s="110">
        <v>15.378364211029123</v>
      </c>
      <c r="AJ16" s="110">
        <v>15.160847567379996</v>
      </c>
      <c r="AK16" s="110">
        <v>15.025794088324176</v>
      </c>
      <c r="AL16" s="110">
        <v>14.937334466199204</v>
      </c>
      <c r="AM16" s="110">
        <v>14.866870389620148</v>
      </c>
      <c r="AN16" s="110">
        <v>14.837443204376019</v>
      </c>
      <c r="AO16" s="110">
        <v>14.770374538109699</v>
      </c>
      <c r="AP16" s="110">
        <v>14.649454253509282</v>
      </c>
      <c r="AQ16" s="110">
        <v>14.74344654152279</v>
      </c>
    </row>
    <row r="17" spans="1:45" s="128" customFormat="1" ht="14.25" thickBot="1" x14ac:dyDescent="0.3">
      <c r="A17" s="135"/>
      <c r="B17" s="136" t="s">
        <v>240</v>
      </c>
      <c r="C17" s="137" t="s">
        <v>106</v>
      </c>
      <c r="D17" s="126" t="s">
        <v>115</v>
      </c>
      <c r="E17" s="127">
        <v>1306416</v>
      </c>
      <c r="F17" s="127">
        <v>1312507</v>
      </c>
      <c r="G17" s="127">
        <v>1333939</v>
      </c>
      <c r="H17" s="127">
        <v>1331574</v>
      </c>
      <c r="I17" s="127">
        <v>1326513</v>
      </c>
      <c r="J17" s="127">
        <v>1322247</v>
      </c>
      <c r="K17" s="127">
        <v>1315196</v>
      </c>
      <c r="L17" s="127">
        <v>1300645</v>
      </c>
      <c r="M17" s="127">
        <v>1293941</v>
      </c>
      <c r="N17" s="127">
        <v>1281012</v>
      </c>
      <c r="O17" s="127">
        <v>1273660</v>
      </c>
      <c r="Q17" s="115" t="s">
        <v>38</v>
      </c>
      <c r="R17" s="129"/>
      <c r="S17" s="130"/>
      <c r="T17" s="130"/>
      <c r="U17" s="130"/>
      <c r="V17" s="130"/>
      <c r="W17" s="130"/>
      <c r="X17" s="130"/>
      <c r="Y17" s="130"/>
      <c r="Z17" s="130"/>
      <c r="AA17" s="130"/>
      <c r="AB17" s="110"/>
      <c r="AC17" s="110"/>
      <c r="AE17" s="131" t="s">
        <v>42</v>
      </c>
      <c r="AF17" s="138" t="s">
        <v>251</v>
      </c>
      <c r="AG17" s="133">
        <v>15.813864725952326</v>
      </c>
      <c r="AH17" s="133">
        <v>15.56189002526648</v>
      </c>
      <c r="AI17" s="133">
        <v>15.325067177332921</v>
      </c>
      <c r="AJ17" s="133">
        <v>15.075248941473612</v>
      </c>
      <c r="AK17" s="133">
        <v>14.908098485274785</v>
      </c>
      <c r="AL17" s="133">
        <v>14.745007952843109</v>
      </c>
      <c r="AM17" s="133">
        <v>14.695701591237858</v>
      </c>
      <c r="AN17" s="133">
        <v>14.596703224535364</v>
      </c>
      <c r="AO17" s="133">
        <v>14.409249287298067</v>
      </c>
      <c r="AP17" s="133">
        <v>14.264355103074239</v>
      </c>
      <c r="AQ17" s="133">
        <v>14.312178332389195</v>
      </c>
    </row>
    <row r="18" spans="1:45" s="94" customFormat="1" ht="21.75" thickBot="1" x14ac:dyDescent="0.3">
      <c r="A18" s="139" t="s">
        <v>39</v>
      </c>
      <c r="B18" s="106" t="s">
        <v>146</v>
      </c>
      <c r="C18" s="107" t="s">
        <v>106</v>
      </c>
      <c r="D18" s="99" t="s">
        <v>250</v>
      </c>
      <c r="E18" s="95">
        <v>36417</v>
      </c>
      <c r="F18" s="95">
        <v>37000</v>
      </c>
      <c r="G18" s="95">
        <v>37399</v>
      </c>
      <c r="H18" s="95">
        <v>37056</v>
      </c>
      <c r="I18" s="95">
        <v>36761</v>
      </c>
      <c r="J18" s="95">
        <v>36445</v>
      </c>
      <c r="K18" s="95">
        <v>36070</v>
      </c>
      <c r="L18" s="95">
        <v>35371</v>
      </c>
      <c r="M18" s="95">
        <v>34715</v>
      </c>
      <c r="N18" s="95">
        <v>34224</v>
      </c>
      <c r="O18" s="95">
        <v>33652</v>
      </c>
      <c r="Q18" s="116" t="s">
        <v>39</v>
      </c>
      <c r="R18" s="109" t="s">
        <v>250</v>
      </c>
      <c r="S18" s="110">
        <f t="shared" ref="S18:AC21" si="6">E18/E$23*100</f>
        <v>12.21690311888811</v>
      </c>
      <c r="T18" s="110">
        <f t="shared" si="6"/>
        <v>12.301595217671741</v>
      </c>
      <c r="U18" s="110">
        <f t="shared" si="6"/>
        <v>12.193960893508661</v>
      </c>
      <c r="V18" s="110">
        <f t="shared" si="6"/>
        <v>12.154130751367735</v>
      </c>
      <c r="W18" s="110">
        <f t="shared" si="6"/>
        <v>12.122781040697273</v>
      </c>
      <c r="X18" s="110">
        <f t="shared" si="6"/>
        <v>12.071478255109138</v>
      </c>
      <c r="Y18" s="110">
        <f t="shared" si="6"/>
        <v>12.00716368623587</v>
      </c>
      <c r="Z18" s="110">
        <f t="shared" si="6"/>
        <v>11.89688980972914</v>
      </c>
      <c r="AA18" s="110">
        <f t="shared" si="6"/>
        <v>11.77426247634294</v>
      </c>
      <c r="AB18" s="110">
        <f t="shared" si="6"/>
        <v>11.768468180364566</v>
      </c>
      <c r="AC18" s="110">
        <f t="shared" si="6"/>
        <v>11.666938243441422</v>
      </c>
      <c r="AE18" s="108" t="s">
        <v>34</v>
      </c>
      <c r="AF18" s="109" t="s">
        <v>252</v>
      </c>
      <c r="AG18" s="110">
        <v>49.633258004438041</v>
      </c>
      <c r="AH18" s="110">
        <v>49.483154349065309</v>
      </c>
      <c r="AI18" s="110">
        <v>49.420729606670108</v>
      </c>
      <c r="AJ18" s="110">
        <v>49.287160724691773</v>
      </c>
      <c r="AK18" s="110">
        <v>49.180300035517689</v>
      </c>
      <c r="AL18" s="110">
        <v>49.07322059147431</v>
      </c>
      <c r="AM18" s="110">
        <v>48.981423558270556</v>
      </c>
      <c r="AN18" s="110">
        <v>48.882673564944007</v>
      </c>
      <c r="AO18" s="110">
        <v>48.790543254051613</v>
      </c>
      <c r="AP18" s="110">
        <v>48.615877925889691</v>
      </c>
      <c r="AQ18" s="110">
        <v>48.503439678896612</v>
      </c>
      <c r="AS18" s="3" t="s">
        <v>255</v>
      </c>
    </row>
    <row r="19" spans="1:45" s="94" customFormat="1" ht="21.75" thickBot="1" x14ac:dyDescent="0.3">
      <c r="A19" s="140"/>
      <c r="B19" s="106" t="s">
        <v>168</v>
      </c>
      <c r="C19" s="107" t="s">
        <v>106</v>
      </c>
      <c r="D19" s="99" t="s">
        <v>251</v>
      </c>
      <c r="E19" s="95">
        <v>48079</v>
      </c>
      <c r="F19" s="95">
        <v>47573</v>
      </c>
      <c r="G19" s="95">
        <v>47862</v>
      </c>
      <c r="H19" s="95">
        <v>46694</v>
      </c>
      <c r="I19" s="95">
        <v>45695</v>
      </c>
      <c r="J19" s="95">
        <v>44853</v>
      </c>
      <c r="K19" s="95">
        <v>44091</v>
      </c>
      <c r="L19" s="95">
        <v>43092</v>
      </c>
      <c r="M19" s="95">
        <v>41764</v>
      </c>
      <c r="N19" s="95">
        <v>40756</v>
      </c>
      <c r="O19" s="95">
        <v>40077</v>
      </c>
      <c r="Q19" s="116" t="s">
        <v>39</v>
      </c>
      <c r="R19" s="109" t="s">
        <v>251</v>
      </c>
      <c r="S19" s="110">
        <f t="shared" si="6"/>
        <v>16.129183761787665</v>
      </c>
      <c r="T19" s="110">
        <f t="shared" si="6"/>
        <v>15.816859170008046</v>
      </c>
      <c r="U19" s="110">
        <f t="shared" si="6"/>
        <v>15.605426783740517</v>
      </c>
      <c r="V19" s="110">
        <f t="shared" si="6"/>
        <v>15.315333044698967</v>
      </c>
      <c r="W19" s="110">
        <f t="shared" si="6"/>
        <v>15.068971998984299</v>
      </c>
      <c r="X19" s="110">
        <f t="shared" si="6"/>
        <v>14.856414163161208</v>
      </c>
      <c r="Y19" s="110">
        <f t="shared" si="6"/>
        <v>14.677234657328132</v>
      </c>
      <c r="Z19" s="110">
        <f t="shared" si="6"/>
        <v>14.493816281158239</v>
      </c>
      <c r="AA19" s="110">
        <f t="shared" si="6"/>
        <v>14.165066918104181</v>
      </c>
      <c r="AB19" s="110">
        <f t="shared" si="6"/>
        <v>14.014600548122319</v>
      </c>
      <c r="AC19" s="110">
        <f t="shared" si="6"/>
        <v>13.894445619351059</v>
      </c>
      <c r="AE19" s="115" t="s">
        <v>38</v>
      </c>
      <c r="AF19" s="109" t="s">
        <v>252</v>
      </c>
      <c r="AG19" s="110">
        <v>49.238910117451098</v>
      </c>
      <c r="AH19" s="110">
        <v>49.233946942759161</v>
      </c>
      <c r="AI19" s="110">
        <v>49.322645188423159</v>
      </c>
      <c r="AJ19" s="110">
        <v>49.257645463188673</v>
      </c>
      <c r="AK19" s="110">
        <v>49.205171754818835</v>
      </c>
      <c r="AL19" s="110">
        <v>49.115558590792794</v>
      </c>
      <c r="AM19" s="110">
        <v>49.053601136256496</v>
      </c>
      <c r="AN19" s="110">
        <v>48.997689607848415</v>
      </c>
      <c r="AO19" s="110">
        <v>48.914285890933201</v>
      </c>
      <c r="AP19" s="110">
        <v>48.646851083362222</v>
      </c>
      <c r="AQ19" s="110">
        <v>48.518050343105692</v>
      </c>
    </row>
    <row r="20" spans="1:45" s="94" customFormat="1" ht="21.75" thickBot="1" x14ac:dyDescent="0.3">
      <c r="A20" s="140"/>
      <c r="B20" s="106" t="s">
        <v>203</v>
      </c>
      <c r="C20" s="107" t="s">
        <v>106</v>
      </c>
      <c r="D20" s="99" t="s">
        <v>252</v>
      </c>
      <c r="E20" s="95">
        <v>148434</v>
      </c>
      <c r="F20" s="95">
        <v>149881</v>
      </c>
      <c r="G20" s="95">
        <v>153158</v>
      </c>
      <c r="H20" s="95">
        <v>151985</v>
      </c>
      <c r="I20" s="95">
        <v>151047</v>
      </c>
      <c r="J20" s="95">
        <v>150231</v>
      </c>
      <c r="K20" s="95">
        <v>149073</v>
      </c>
      <c r="L20" s="95">
        <v>147098</v>
      </c>
      <c r="M20" s="95">
        <v>145554</v>
      </c>
      <c r="N20" s="95">
        <v>142546</v>
      </c>
      <c r="O20" s="95">
        <v>140863</v>
      </c>
      <c r="Q20" s="116" t="s">
        <v>39</v>
      </c>
      <c r="R20" s="109" t="s">
        <v>252</v>
      </c>
      <c r="S20" s="110">
        <f t="shared" si="6"/>
        <v>49.795529493067455</v>
      </c>
      <c r="T20" s="110">
        <f t="shared" si="6"/>
        <v>49.831767373509678</v>
      </c>
      <c r="U20" s="110">
        <f t="shared" si="6"/>
        <v>49.937235287788432</v>
      </c>
      <c r="V20" s="110">
        <f t="shared" si="6"/>
        <v>49.850106925912804</v>
      </c>
      <c r="W20" s="110">
        <f t="shared" si="6"/>
        <v>49.811205023100591</v>
      </c>
      <c r="X20" s="110">
        <f t="shared" si="6"/>
        <v>49.760193435129672</v>
      </c>
      <c r="Y20" s="110">
        <f t="shared" si="6"/>
        <v>49.624172780655385</v>
      </c>
      <c r="Z20" s="110">
        <f t="shared" si="6"/>
        <v>49.475804959756218</v>
      </c>
      <c r="AA20" s="110">
        <f t="shared" si="6"/>
        <v>49.367449243313274</v>
      </c>
      <c r="AB20" s="110">
        <f t="shared" si="6"/>
        <v>49.016715323698207</v>
      </c>
      <c r="AC20" s="110">
        <f t="shared" si="6"/>
        <v>48.836322411324403</v>
      </c>
      <c r="AE20" s="116" t="s">
        <v>39</v>
      </c>
      <c r="AF20" s="109" t="s">
        <v>252</v>
      </c>
      <c r="AG20" s="110">
        <v>49.795529493067455</v>
      </c>
      <c r="AH20" s="110">
        <v>49.831767373509678</v>
      </c>
      <c r="AI20" s="110">
        <v>49.937235287788432</v>
      </c>
      <c r="AJ20" s="110">
        <v>49.850106925912804</v>
      </c>
      <c r="AK20" s="110">
        <v>49.811205023100591</v>
      </c>
      <c r="AL20" s="110">
        <v>49.760193435129672</v>
      </c>
      <c r="AM20" s="110">
        <v>49.624172780655385</v>
      </c>
      <c r="AN20" s="110">
        <v>49.475804959756218</v>
      </c>
      <c r="AO20" s="110">
        <v>49.367449243313274</v>
      </c>
      <c r="AP20" s="110">
        <v>49.016715323698207</v>
      </c>
      <c r="AQ20" s="110">
        <v>48.836322411324403</v>
      </c>
    </row>
    <row r="21" spans="1:45" s="94" customFormat="1" ht="21.75" thickBot="1" x14ac:dyDescent="0.3">
      <c r="A21" s="140"/>
      <c r="B21" s="141" t="s">
        <v>238</v>
      </c>
      <c r="C21" s="142" t="s">
        <v>106</v>
      </c>
      <c r="D21" s="99" t="s">
        <v>253</v>
      </c>
      <c r="E21" s="95">
        <v>65069</v>
      </c>
      <c r="F21" s="95">
        <v>66210</v>
      </c>
      <c r="G21" s="95">
        <v>68173</v>
      </c>
      <c r="H21" s="95">
        <v>69036</v>
      </c>
      <c r="I21" s="95">
        <v>69617</v>
      </c>
      <c r="J21" s="95">
        <v>70270</v>
      </c>
      <c r="K21" s="95">
        <v>71064</v>
      </c>
      <c r="L21" s="95">
        <v>71665</v>
      </c>
      <c r="M21" s="95">
        <v>72713</v>
      </c>
      <c r="N21" s="95">
        <v>73159</v>
      </c>
      <c r="O21" s="95">
        <v>73701</v>
      </c>
      <c r="Q21" s="116" t="s">
        <v>39</v>
      </c>
      <c r="R21" s="109" t="s">
        <v>253</v>
      </c>
      <c r="S21" s="110">
        <f t="shared" si="6"/>
        <v>21.82886204363156</v>
      </c>
      <c r="T21" s="110">
        <f t="shared" si="6"/>
        <v>22.013205928703943</v>
      </c>
      <c r="U21" s="110">
        <f t="shared" si="6"/>
        <v>22.227837535580257</v>
      </c>
      <c r="V21" s="110">
        <f t="shared" si="6"/>
        <v>22.64336600149565</v>
      </c>
      <c r="W21" s="110">
        <f t="shared" si="6"/>
        <v>22.957798963853591</v>
      </c>
      <c r="X21" s="110">
        <f t="shared" si="6"/>
        <v>23.275148222980356</v>
      </c>
      <c r="Y21" s="110">
        <f t="shared" si="6"/>
        <v>23.656143060678286</v>
      </c>
      <c r="Z21" s="110">
        <f t="shared" si="6"/>
        <v>24.104226858563198</v>
      </c>
      <c r="AA21" s="110">
        <f t="shared" si="6"/>
        <v>24.662017786038433</v>
      </c>
      <c r="AB21" s="110">
        <f t="shared" si="6"/>
        <v>25.156888838455217</v>
      </c>
      <c r="AC21" s="110">
        <f t="shared" si="6"/>
        <v>25.551676437652326</v>
      </c>
      <c r="AE21" s="117" t="s">
        <v>40</v>
      </c>
      <c r="AF21" s="109" t="s">
        <v>252</v>
      </c>
      <c r="AG21" s="110">
        <v>49.14510234276252</v>
      </c>
      <c r="AH21" s="110">
        <v>49.176263621703512</v>
      </c>
      <c r="AI21" s="110">
        <v>49.332536169693</v>
      </c>
      <c r="AJ21" s="110">
        <v>49.323516556972443</v>
      </c>
      <c r="AK21" s="110">
        <v>49.352804513773648</v>
      </c>
      <c r="AL21" s="110">
        <v>49.345024672512338</v>
      </c>
      <c r="AM21" s="110">
        <v>49.35254505585759</v>
      </c>
      <c r="AN21" s="110">
        <v>49.376496522989541</v>
      </c>
      <c r="AO21" s="110">
        <v>49.317538664034224</v>
      </c>
      <c r="AP21" s="110">
        <v>49.127876082682398</v>
      </c>
      <c r="AQ21" s="110">
        <v>49.025390611953163</v>
      </c>
    </row>
    <row r="22" spans="1:45" s="94" customFormat="1" ht="22.5" thickTop="1" thickBot="1" x14ac:dyDescent="0.3">
      <c r="A22" s="140"/>
      <c r="B22" s="143" t="s">
        <v>239</v>
      </c>
      <c r="C22" s="144" t="s">
        <v>106</v>
      </c>
      <c r="D22" s="99" t="s">
        <v>254</v>
      </c>
      <c r="E22" s="95">
        <v>88</v>
      </c>
      <c r="F22" s="95">
        <v>110</v>
      </c>
      <c r="G22" s="95">
        <v>109</v>
      </c>
      <c r="H22" s="95">
        <v>113</v>
      </c>
      <c r="I22" s="95">
        <v>119</v>
      </c>
      <c r="J22" s="95">
        <v>111</v>
      </c>
      <c r="K22" s="95">
        <v>106</v>
      </c>
      <c r="L22" s="95">
        <v>87</v>
      </c>
      <c r="M22" s="95">
        <v>92</v>
      </c>
      <c r="N22" s="95">
        <v>126</v>
      </c>
      <c r="O22" s="95">
        <v>146</v>
      </c>
      <c r="Q22" s="116" t="s">
        <v>39</v>
      </c>
      <c r="R22" s="121" t="s">
        <v>254</v>
      </c>
      <c r="S22" s="122">
        <f t="shared" ref="S22:AC22" si="7">E22/E$23*10000</f>
        <v>2.9521582625206735</v>
      </c>
      <c r="T22" s="122">
        <f t="shared" si="7"/>
        <v>3.6572310106591659</v>
      </c>
      <c r="U22" s="122">
        <f t="shared" si="7"/>
        <v>3.5539499382134392</v>
      </c>
      <c r="V22" s="122">
        <f t="shared" si="7"/>
        <v>3.7063276524842235</v>
      </c>
      <c r="W22" s="122">
        <f t="shared" si="7"/>
        <v>3.9242973364244045</v>
      </c>
      <c r="X22" s="122">
        <f t="shared" si="7"/>
        <v>3.6765923619621743</v>
      </c>
      <c r="Y22" s="122">
        <f t="shared" si="7"/>
        <v>3.5285815102328866</v>
      </c>
      <c r="Z22" s="122">
        <f t="shared" si="7"/>
        <v>2.9262090793204472</v>
      </c>
      <c r="AA22" s="122">
        <f t="shared" si="7"/>
        <v>3.1203576201168097</v>
      </c>
      <c r="AB22" s="122">
        <f t="shared" si="7"/>
        <v>4.3327109359687226</v>
      </c>
      <c r="AC22" s="122">
        <f t="shared" si="7"/>
        <v>5.0617288230787105</v>
      </c>
      <c r="AE22" s="123" t="s">
        <v>41</v>
      </c>
      <c r="AF22" s="109" t="s">
        <v>252</v>
      </c>
      <c r="AG22" s="110">
        <v>49.210060084417172</v>
      </c>
      <c r="AH22" s="110">
        <v>49.079737112993904</v>
      </c>
      <c r="AI22" s="110">
        <v>49.128879873201384</v>
      </c>
      <c r="AJ22" s="110">
        <v>49.065401739378302</v>
      </c>
      <c r="AK22" s="110">
        <v>49.010010156131109</v>
      </c>
      <c r="AL22" s="110">
        <v>48.867289742895473</v>
      </c>
      <c r="AM22" s="110">
        <v>48.849675003444091</v>
      </c>
      <c r="AN22" s="110">
        <v>48.805480108140124</v>
      </c>
      <c r="AO22" s="110">
        <v>48.705442798304475</v>
      </c>
      <c r="AP22" s="110">
        <v>48.488285406617777</v>
      </c>
      <c r="AQ22" s="110">
        <v>48.414532178486404</v>
      </c>
    </row>
    <row r="23" spans="1:45" s="128" customFormat="1" ht="22.5" thickTop="1" thickBot="1" x14ac:dyDescent="0.3">
      <c r="A23" s="145"/>
      <c r="B23" s="146" t="s">
        <v>240</v>
      </c>
      <c r="C23" s="144" t="s">
        <v>106</v>
      </c>
      <c r="D23" s="126" t="s">
        <v>115</v>
      </c>
      <c r="E23" s="127">
        <v>298087</v>
      </c>
      <c r="F23" s="127">
        <v>300774</v>
      </c>
      <c r="G23" s="127">
        <v>306701</v>
      </c>
      <c r="H23" s="127">
        <v>304884</v>
      </c>
      <c r="I23" s="127">
        <v>303239</v>
      </c>
      <c r="J23" s="127">
        <v>301910</v>
      </c>
      <c r="K23" s="127">
        <v>300404</v>
      </c>
      <c r="L23" s="127">
        <v>297313</v>
      </c>
      <c r="M23" s="127">
        <v>294838</v>
      </c>
      <c r="N23" s="127">
        <v>290811</v>
      </c>
      <c r="O23" s="127">
        <v>288439</v>
      </c>
      <c r="Q23" s="116" t="s">
        <v>39</v>
      </c>
      <c r="R23" s="129"/>
      <c r="S23" s="130"/>
      <c r="T23" s="130"/>
      <c r="U23" s="130"/>
      <c r="V23" s="130"/>
      <c r="W23" s="130"/>
      <c r="X23" s="130"/>
      <c r="Y23" s="130"/>
      <c r="Z23" s="130"/>
      <c r="AA23" s="130"/>
      <c r="AB23" s="110"/>
      <c r="AC23" s="110"/>
      <c r="AE23" s="131" t="s">
        <v>42</v>
      </c>
      <c r="AF23" s="138" t="s">
        <v>252</v>
      </c>
      <c r="AG23" s="133">
        <v>48.908477128953145</v>
      </c>
      <c r="AH23" s="133">
        <v>48.942432007978347</v>
      </c>
      <c r="AI23" s="133">
        <v>48.994752802653565</v>
      </c>
      <c r="AJ23" s="133">
        <v>48.903537247653169</v>
      </c>
      <c r="AK23" s="133">
        <v>48.778653679897275</v>
      </c>
      <c r="AL23" s="133">
        <v>48.637738360455224</v>
      </c>
      <c r="AM23" s="133">
        <v>48.541020872081006</v>
      </c>
      <c r="AN23" s="133">
        <v>48.48072502791095</v>
      </c>
      <c r="AO23" s="133">
        <v>48.412522436912681</v>
      </c>
      <c r="AP23" s="133">
        <v>48.106818757245847</v>
      </c>
      <c r="AQ23" s="133">
        <v>47.950858183009238</v>
      </c>
    </row>
    <row r="24" spans="1:45" s="94" customFormat="1" ht="22.5" thickTop="1" thickBot="1" x14ac:dyDescent="0.3">
      <c r="A24" s="147" t="s">
        <v>40</v>
      </c>
      <c r="B24" s="148" t="s">
        <v>146</v>
      </c>
      <c r="C24" s="113" t="s">
        <v>106</v>
      </c>
      <c r="D24" s="99" t="s">
        <v>250</v>
      </c>
      <c r="E24" s="95">
        <v>40717</v>
      </c>
      <c r="F24" s="95">
        <v>40433</v>
      </c>
      <c r="G24" s="95">
        <v>40749</v>
      </c>
      <c r="H24" s="95">
        <v>40536</v>
      </c>
      <c r="I24" s="95">
        <v>40021</v>
      </c>
      <c r="J24" s="95">
        <v>39553</v>
      </c>
      <c r="K24" s="95">
        <v>39016</v>
      </c>
      <c r="L24" s="95">
        <v>38090</v>
      </c>
      <c r="M24" s="95">
        <v>37324</v>
      </c>
      <c r="N24" s="95">
        <v>36814</v>
      </c>
      <c r="O24" s="95">
        <v>36218</v>
      </c>
      <c r="Q24" s="117" t="s">
        <v>40</v>
      </c>
      <c r="R24" s="109" t="s">
        <v>250</v>
      </c>
      <c r="S24" s="110">
        <f t="shared" ref="S24:AC27" si="8">E24/E$29*100</f>
        <v>13.298516870960261</v>
      </c>
      <c r="T24" s="110">
        <f t="shared" si="8"/>
        <v>13.172289097750484</v>
      </c>
      <c r="U24" s="110">
        <f t="shared" si="8"/>
        <v>13.098234346824041</v>
      </c>
      <c r="V24" s="110">
        <f t="shared" si="8"/>
        <v>13.027046482928837</v>
      </c>
      <c r="W24" s="110">
        <f t="shared" si="8"/>
        <v>12.895897711857035</v>
      </c>
      <c r="X24" s="110">
        <f t="shared" si="8"/>
        <v>12.76483820060092</v>
      </c>
      <c r="Y24" s="110">
        <f t="shared" si="8"/>
        <v>12.65586277588198</v>
      </c>
      <c r="Z24" s="110">
        <f t="shared" si="8"/>
        <v>12.47662066683918</v>
      </c>
      <c r="AA24" s="110">
        <f t="shared" si="8"/>
        <v>12.281671602500822</v>
      </c>
      <c r="AB24" s="110">
        <f t="shared" si="8"/>
        <v>12.226340400658909</v>
      </c>
      <c r="AC24" s="110">
        <f t="shared" si="8"/>
        <v>12.096779580630724</v>
      </c>
      <c r="AE24" s="108" t="s">
        <v>34</v>
      </c>
      <c r="AF24" s="109" t="s">
        <v>253</v>
      </c>
      <c r="AG24" s="110">
        <v>20.803027136973139</v>
      </c>
      <c r="AH24" s="110">
        <v>21.150022601070113</v>
      </c>
      <c r="AI24" s="110">
        <v>21.382835646503704</v>
      </c>
      <c r="AJ24" s="110">
        <v>21.712058758451185</v>
      </c>
      <c r="AK24" s="110">
        <v>22.007529446159648</v>
      </c>
      <c r="AL24" s="110">
        <v>22.29913147413712</v>
      </c>
      <c r="AM24" s="110">
        <v>22.532772442048408</v>
      </c>
      <c r="AN24" s="110">
        <v>22.868344750634996</v>
      </c>
      <c r="AO24" s="110">
        <v>23.212509386083727</v>
      </c>
      <c r="AP24" s="110">
        <v>23.506489180866442</v>
      </c>
      <c r="AQ24" s="110">
        <v>23.780023037776807</v>
      </c>
    </row>
    <row r="25" spans="1:45" s="94" customFormat="1" ht="21.75" thickBot="1" x14ac:dyDescent="0.3">
      <c r="A25" s="149"/>
      <c r="B25" s="106" t="s">
        <v>168</v>
      </c>
      <c r="C25" s="107" t="s">
        <v>106</v>
      </c>
      <c r="D25" s="99" t="s">
        <v>251</v>
      </c>
      <c r="E25" s="95">
        <v>50455</v>
      </c>
      <c r="F25" s="95">
        <v>49646</v>
      </c>
      <c r="G25" s="95">
        <v>49644</v>
      </c>
      <c r="H25" s="95">
        <v>48815</v>
      </c>
      <c r="I25" s="95">
        <v>47984</v>
      </c>
      <c r="J25" s="95">
        <v>47528</v>
      </c>
      <c r="K25" s="95">
        <v>46638</v>
      </c>
      <c r="L25" s="95">
        <v>46081</v>
      </c>
      <c r="M25" s="95">
        <v>45348</v>
      </c>
      <c r="N25" s="95">
        <v>44495</v>
      </c>
      <c r="O25" s="95">
        <v>43981</v>
      </c>
      <c r="Q25" s="117" t="s">
        <v>40</v>
      </c>
      <c r="R25" s="109" t="s">
        <v>251</v>
      </c>
      <c r="S25" s="110">
        <f t="shared" si="8"/>
        <v>16.479030103502225</v>
      </c>
      <c r="T25" s="110">
        <f t="shared" si="8"/>
        <v>16.173706243586196</v>
      </c>
      <c r="U25" s="110">
        <f t="shared" si="8"/>
        <v>15.957416032632279</v>
      </c>
      <c r="V25" s="110">
        <f t="shared" si="8"/>
        <v>15.687667112299467</v>
      </c>
      <c r="W25" s="110">
        <f t="shared" si="8"/>
        <v>15.461801449382772</v>
      </c>
      <c r="X25" s="110">
        <f t="shared" si="8"/>
        <v>15.338589487476561</v>
      </c>
      <c r="Y25" s="110">
        <f t="shared" si="8"/>
        <v>15.128258359175305</v>
      </c>
      <c r="Z25" s="110">
        <f t="shared" si="8"/>
        <v>15.094123311856556</v>
      </c>
      <c r="AA25" s="110">
        <f t="shared" si="8"/>
        <v>14.922013820335636</v>
      </c>
      <c r="AB25" s="110">
        <f t="shared" si="8"/>
        <v>14.77728625325469</v>
      </c>
      <c r="AC25" s="110">
        <f t="shared" si="8"/>
        <v>14.689614631832788</v>
      </c>
      <c r="AE25" s="115" t="s">
        <v>38</v>
      </c>
      <c r="AF25" s="109" t="s">
        <v>253</v>
      </c>
      <c r="AG25" s="110">
        <v>21.743992725135026</v>
      </c>
      <c r="AH25" s="110">
        <v>22.022587308105784</v>
      </c>
      <c r="AI25" s="110">
        <v>22.206037907280617</v>
      </c>
      <c r="AJ25" s="110">
        <v>22.576589810254628</v>
      </c>
      <c r="AK25" s="110">
        <v>22.90999032802543</v>
      </c>
      <c r="AL25" s="110">
        <v>23.234993159371886</v>
      </c>
      <c r="AM25" s="110">
        <v>23.524250377890443</v>
      </c>
      <c r="AN25" s="110">
        <v>23.828408212848238</v>
      </c>
      <c r="AO25" s="110">
        <v>24.258834058121661</v>
      </c>
      <c r="AP25" s="110">
        <v>24.68563916653396</v>
      </c>
      <c r="AQ25" s="110">
        <v>24.960664541557399</v>
      </c>
    </row>
    <row r="26" spans="1:45" s="94" customFormat="1" ht="21.75" thickBot="1" x14ac:dyDescent="0.3">
      <c r="A26" s="149"/>
      <c r="B26" s="106" t="s">
        <v>203</v>
      </c>
      <c r="C26" s="107" t="s">
        <v>106</v>
      </c>
      <c r="D26" s="99" t="s">
        <v>252</v>
      </c>
      <c r="E26" s="95">
        <v>150471</v>
      </c>
      <c r="F26" s="95">
        <v>150949</v>
      </c>
      <c r="G26" s="95">
        <v>153475</v>
      </c>
      <c r="H26" s="95">
        <v>153479</v>
      </c>
      <c r="I26" s="95">
        <v>153161</v>
      </c>
      <c r="J26" s="95">
        <v>152900</v>
      </c>
      <c r="K26" s="95">
        <v>152146</v>
      </c>
      <c r="L26" s="95">
        <v>150742</v>
      </c>
      <c r="M26" s="95">
        <v>149876</v>
      </c>
      <c r="N26" s="95">
        <v>147926</v>
      </c>
      <c r="O26" s="95">
        <v>146783</v>
      </c>
      <c r="Q26" s="117" t="s">
        <v>40</v>
      </c>
      <c r="R26" s="109" t="s">
        <v>252</v>
      </c>
      <c r="S26" s="110">
        <f t="shared" si="8"/>
        <v>49.14510234276252</v>
      </c>
      <c r="T26" s="110">
        <f t="shared" si="8"/>
        <v>49.176263621703512</v>
      </c>
      <c r="U26" s="110">
        <f t="shared" si="8"/>
        <v>49.332536169693</v>
      </c>
      <c r="V26" s="110">
        <f t="shared" si="8"/>
        <v>49.323516556972443</v>
      </c>
      <c r="W26" s="110">
        <f t="shared" si="8"/>
        <v>49.352804513773648</v>
      </c>
      <c r="X26" s="110">
        <f t="shared" si="8"/>
        <v>49.345024672512338</v>
      </c>
      <c r="Y26" s="110">
        <f t="shared" si="8"/>
        <v>49.35254505585759</v>
      </c>
      <c r="Z26" s="110">
        <f t="shared" si="8"/>
        <v>49.376496522989541</v>
      </c>
      <c r="AA26" s="110">
        <f t="shared" si="8"/>
        <v>49.317538664034224</v>
      </c>
      <c r="AB26" s="110">
        <f t="shared" si="8"/>
        <v>49.127876082682398</v>
      </c>
      <c r="AC26" s="110">
        <f t="shared" si="8"/>
        <v>49.025390611953163</v>
      </c>
      <c r="AE26" s="116" t="s">
        <v>39</v>
      </c>
      <c r="AF26" s="109" t="s">
        <v>253</v>
      </c>
      <c r="AG26" s="110">
        <v>21.82886204363156</v>
      </c>
      <c r="AH26" s="110">
        <v>22.013205928703943</v>
      </c>
      <c r="AI26" s="110">
        <v>22.227837535580257</v>
      </c>
      <c r="AJ26" s="110">
        <v>22.64336600149565</v>
      </c>
      <c r="AK26" s="110">
        <v>22.957798963853591</v>
      </c>
      <c r="AL26" s="110">
        <v>23.275148222980356</v>
      </c>
      <c r="AM26" s="110">
        <v>23.656143060678286</v>
      </c>
      <c r="AN26" s="110">
        <v>24.104226858563198</v>
      </c>
      <c r="AO26" s="110">
        <v>24.662017786038433</v>
      </c>
      <c r="AP26" s="110">
        <v>25.156888838455217</v>
      </c>
      <c r="AQ26" s="110">
        <v>25.551676437652326</v>
      </c>
    </row>
    <row r="27" spans="1:45" s="94" customFormat="1" ht="21.75" thickBot="1" x14ac:dyDescent="0.3">
      <c r="A27" s="149"/>
      <c r="B27" s="106" t="s">
        <v>238</v>
      </c>
      <c r="C27" s="107" t="s">
        <v>106</v>
      </c>
      <c r="D27" s="99" t="s">
        <v>253</v>
      </c>
      <c r="E27" s="95">
        <v>64450</v>
      </c>
      <c r="F27" s="95">
        <v>65848</v>
      </c>
      <c r="G27" s="95">
        <v>67146</v>
      </c>
      <c r="H27" s="95">
        <v>68241</v>
      </c>
      <c r="I27" s="95">
        <v>69075</v>
      </c>
      <c r="J27" s="95">
        <v>69784</v>
      </c>
      <c r="K27" s="95">
        <v>70402</v>
      </c>
      <c r="L27" s="95">
        <v>70300</v>
      </c>
      <c r="M27" s="95">
        <v>71269</v>
      </c>
      <c r="N27" s="95">
        <v>71780</v>
      </c>
      <c r="O27" s="95">
        <v>72311</v>
      </c>
      <c r="Q27" s="117" t="s">
        <v>40</v>
      </c>
      <c r="R27" s="109" t="s">
        <v>253</v>
      </c>
      <c r="S27" s="110">
        <f t="shared" si="8"/>
        <v>21.049915571711789</v>
      </c>
      <c r="T27" s="110">
        <f t="shared" si="8"/>
        <v>21.452004365460738</v>
      </c>
      <c r="U27" s="110">
        <f t="shared" si="8"/>
        <v>21.583205562145015</v>
      </c>
      <c r="V27" s="110">
        <f t="shared" si="8"/>
        <v>21.930596976552859</v>
      </c>
      <c r="W27" s="110">
        <f t="shared" si="8"/>
        <v>22.25791795423714</v>
      </c>
      <c r="X27" s="110">
        <f t="shared" si="8"/>
        <v>22.521211260605632</v>
      </c>
      <c r="Y27" s="110">
        <f t="shared" si="8"/>
        <v>22.836734958674469</v>
      </c>
      <c r="Z27" s="110">
        <f t="shared" si="8"/>
        <v>23.027210104457716</v>
      </c>
      <c r="AA27" s="110">
        <f t="shared" si="8"/>
        <v>23.45146429746627</v>
      </c>
      <c r="AB27" s="110">
        <f t="shared" si="8"/>
        <v>23.838939369785855</v>
      </c>
      <c r="AC27" s="110">
        <f t="shared" si="8"/>
        <v>24.151809273151148</v>
      </c>
      <c r="AE27" s="117" t="s">
        <v>40</v>
      </c>
      <c r="AF27" s="109" t="s">
        <v>253</v>
      </c>
      <c r="AG27" s="110">
        <v>21.049915571711789</v>
      </c>
      <c r="AH27" s="110">
        <v>21.452004365460738</v>
      </c>
      <c r="AI27" s="110">
        <v>21.583205562145015</v>
      </c>
      <c r="AJ27" s="110">
        <v>21.930596976552859</v>
      </c>
      <c r="AK27" s="110">
        <v>22.25791795423714</v>
      </c>
      <c r="AL27" s="110">
        <v>22.521211260605632</v>
      </c>
      <c r="AM27" s="110">
        <v>22.836734958674469</v>
      </c>
      <c r="AN27" s="110">
        <v>23.027210104457716</v>
      </c>
      <c r="AO27" s="110">
        <v>23.45146429746627</v>
      </c>
      <c r="AP27" s="110">
        <v>23.838939369785855</v>
      </c>
      <c r="AQ27" s="110">
        <v>24.151809273151148</v>
      </c>
    </row>
    <row r="28" spans="1:45" s="94" customFormat="1" ht="21.75" thickBot="1" x14ac:dyDescent="0.3">
      <c r="A28" s="149"/>
      <c r="B28" s="150" t="s">
        <v>239</v>
      </c>
      <c r="C28" s="137" t="s">
        <v>106</v>
      </c>
      <c r="D28" s="99" t="s">
        <v>254</v>
      </c>
      <c r="E28" s="95">
        <v>84</v>
      </c>
      <c r="F28" s="95">
        <v>79</v>
      </c>
      <c r="G28" s="95">
        <v>89</v>
      </c>
      <c r="H28" s="95">
        <v>97</v>
      </c>
      <c r="I28" s="95">
        <v>98</v>
      </c>
      <c r="J28" s="95">
        <v>94</v>
      </c>
      <c r="K28" s="95">
        <v>82</v>
      </c>
      <c r="L28" s="95">
        <v>78</v>
      </c>
      <c r="M28" s="95">
        <v>83</v>
      </c>
      <c r="N28" s="95">
        <v>89</v>
      </c>
      <c r="O28" s="95">
        <v>109</v>
      </c>
      <c r="Q28" s="117" t="s">
        <v>40</v>
      </c>
      <c r="R28" s="121" t="s">
        <v>254</v>
      </c>
      <c r="S28" s="122">
        <f t="shared" ref="S28:AC28" si="9">E28/E$29*10000</f>
        <v>2.7435111063208537</v>
      </c>
      <c r="T28" s="122">
        <f t="shared" si="9"/>
        <v>2.5736671499079669</v>
      </c>
      <c r="U28" s="122">
        <f t="shared" si="9"/>
        <v>2.8607888705669828</v>
      </c>
      <c r="V28" s="122">
        <f t="shared" si="9"/>
        <v>3.1172871246400655</v>
      </c>
      <c r="W28" s="122">
        <f t="shared" si="9"/>
        <v>3.1578370749406295</v>
      </c>
      <c r="X28" s="122">
        <f t="shared" si="9"/>
        <v>3.0336378804553039</v>
      </c>
      <c r="Y28" s="122">
        <f t="shared" si="9"/>
        <v>2.6598850410660302</v>
      </c>
      <c r="Z28" s="122">
        <f t="shared" si="9"/>
        <v>2.5549393857008562</v>
      </c>
      <c r="AA28" s="122">
        <f t="shared" si="9"/>
        <v>2.7311615663047055</v>
      </c>
      <c r="AB28" s="122">
        <f t="shared" si="9"/>
        <v>2.9557893618151865</v>
      </c>
      <c r="AC28" s="122">
        <f t="shared" si="9"/>
        <v>3.6405902432181483</v>
      </c>
      <c r="AE28" s="123" t="s">
        <v>41</v>
      </c>
      <c r="AF28" s="109" t="s">
        <v>253</v>
      </c>
      <c r="AG28" s="110">
        <v>21.471988701966659</v>
      </c>
      <c r="AH28" s="110">
        <v>21.790798954786602</v>
      </c>
      <c r="AI28" s="110">
        <v>21.878964395271726</v>
      </c>
      <c r="AJ28" s="110">
        <v>22.204183307049533</v>
      </c>
      <c r="AK28" s="110">
        <v>22.471138884316385</v>
      </c>
      <c r="AL28" s="110">
        <v>22.797991964121763</v>
      </c>
      <c r="AM28" s="110">
        <v>23.052838553734016</v>
      </c>
      <c r="AN28" s="110">
        <v>23.333942514321006</v>
      </c>
      <c r="AO28" s="110">
        <v>23.688294775305582</v>
      </c>
      <c r="AP28" s="110">
        <v>24.025589234170802</v>
      </c>
      <c r="AQ28" s="110">
        <v>24.195298487933467</v>
      </c>
      <c r="AS28" s="3" t="s">
        <v>256</v>
      </c>
    </row>
    <row r="29" spans="1:45" s="128" customFormat="1" ht="21.75" thickBot="1" x14ac:dyDescent="0.3">
      <c r="A29" s="151"/>
      <c r="B29" s="136" t="s">
        <v>240</v>
      </c>
      <c r="C29" s="137" t="s">
        <v>106</v>
      </c>
      <c r="D29" s="126" t="s">
        <v>115</v>
      </c>
      <c r="E29" s="127">
        <v>306177</v>
      </c>
      <c r="F29" s="127">
        <v>306955</v>
      </c>
      <c r="G29" s="127">
        <v>311103</v>
      </c>
      <c r="H29" s="127">
        <v>311168</v>
      </c>
      <c r="I29" s="127">
        <v>310339</v>
      </c>
      <c r="J29" s="127">
        <v>309859</v>
      </c>
      <c r="K29" s="127">
        <v>308284</v>
      </c>
      <c r="L29" s="127">
        <v>305291</v>
      </c>
      <c r="M29" s="127">
        <v>303900</v>
      </c>
      <c r="N29" s="127">
        <v>301104</v>
      </c>
      <c r="O29" s="127">
        <v>299402</v>
      </c>
      <c r="Q29" s="117" t="s">
        <v>40</v>
      </c>
      <c r="R29" s="129"/>
      <c r="S29" s="130"/>
      <c r="T29" s="130"/>
      <c r="U29" s="130"/>
      <c r="V29" s="130"/>
      <c r="W29" s="130"/>
      <c r="X29" s="130"/>
      <c r="Y29" s="130"/>
      <c r="Z29" s="130"/>
      <c r="AA29" s="130"/>
      <c r="AB29" s="110"/>
      <c r="AC29" s="110"/>
      <c r="AE29" s="152" t="s">
        <v>42</v>
      </c>
      <c r="AF29" s="109" t="s">
        <v>253</v>
      </c>
      <c r="AG29" s="110">
        <v>22.447332248472645</v>
      </c>
      <c r="AH29" s="110">
        <v>22.668119767743729</v>
      </c>
      <c r="AI29" s="110">
        <v>22.948996022695525</v>
      </c>
      <c r="AJ29" s="110">
        <v>23.342575548104072</v>
      </c>
      <c r="AK29" s="110">
        <v>23.751924739488746</v>
      </c>
      <c r="AL29" s="110">
        <v>24.132960230645299</v>
      </c>
      <c r="AM29" s="110">
        <v>24.358338499690017</v>
      </c>
      <c r="AN29" s="110">
        <v>24.667761213633675</v>
      </c>
      <c r="AO29" s="110">
        <v>25.069158483792631</v>
      </c>
      <c r="AP29" s="110">
        <v>25.552016843676288</v>
      </c>
      <c r="AQ29" s="110">
        <v>25.797037637627422</v>
      </c>
    </row>
    <row r="30" spans="1:45" s="94" customFormat="1" ht="21.75" thickBot="1" x14ac:dyDescent="0.3">
      <c r="A30" s="153" t="s">
        <v>41</v>
      </c>
      <c r="B30" s="106" t="s">
        <v>146</v>
      </c>
      <c r="C30" s="107" t="s">
        <v>106</v>
      </c>
      <c r="D30" s="99" t="s">
        <v>250</v>
      </c>
      <c r="E30" s="95">
        <v>42973</v>
      </c>
      <c r="F30" s="95">
        <v>43064</v>
      </c>
      <c r="G30" s="95">
        <v>43785</v>
      </c>
      <c r="H30" s="95">
        <v>43691</v>
      </c>
      <c r="I30" s="95">
        <v>43324</v>
      </c>
      <c r="J30" s="95">
        <v>42921</v>
      </c>
      <c r="K30" s="95">
        <v>42155</v>
      </c>
      <c r="L30" s="95">
        <v>41233</v>
      </c>
      <c r="M30" s="95">
        <v>40511</v>
      </c>
      <c r="N30" s="95">
        <v>40179</v>
      </c>
      <c r="O30" s="95">
        <v>39512</v>
      </c>
      <c r="Q30" s="123" t="s">
        <v>41</v>
      </c>
      <c r="R30" s="109" t="s">
        <v>250</v>
      </c>
      <c r="S30" s="110">
        <f t="shared" ref="S30:AC33" si="10">E30/E$35*100</f>
        <v>13.668648275554961</v>
      </c>
      <c r="T30" s="110">
        <f t="shared" si="10"/>
        <v>13.639718109113943</v>
      </c>
      <c r="U30" s="110">
        <f t="shared" si="10"/>
        <v>13.580913210566964</v>
      </c>
      <c r="V30" s="110">
        <f t="shared" si="10"/>
        <v>13.536725544446476</v>
      </c>
      <c r="W30" s="110">
        <f t="shared" si="10"/>
        <v>13.455786665341504</v>
      </c>
      <c r="X30" s="110">
        <f t="shared" si="10"/>
        <v>13.35816923895689</v>
      </c>
      <c r="Y30" s="110">
        <f t="shared" si="10"/>
        <v>13.198679975453054</v>
      </c>
      <c r="Z30" s="110">
        <f t="shared" si="10"/>
        <v>12.99225499896019</v>
      </c>
      <c r="AA30" s="110">
        <f t="shared" si="10"/>
        <v>12.805226907065617</v>
      </c>
      <c r="AB30" s="110">
        <f t="shared" si="10"/>
        <v>12.800670315596307</v>
      </c>
      <c r="AC30" s="110">
        <f t="shared" si="10"/>
        <v>12.609703012005898</v>
      </c>
    </row>
    <row r="31" spans="1:45" s="94" customFormat="1" ht="21.75" thickBot="1" x14ac:dyDescent="0.3">
      <c r="A31" s="154"/>
      <c r="B31" s="106" t="s">
        <v>168</v>
      </c>
      <c r="C31" s="107" t="s">
        <v>106</v>
      </c>
      <c r="D31" s="99" t="s">
        <v>251</v>
      </c>
      <c r="E31" s="95">
        <v>49110</v>
      </c>
      <c r="F31" s="95">
        <v>48794</v>
      </c>
      <c r="G31" s="95">
        <v>49580</v>
      </c>
      <c r="H31" s="95">
        <v>48933</v>
      </c>
      <c r="I31" s="95">
        <v>48379</v>
      </c>
      <c r="J31" s="95">
        <v>47995</v>
      </c>
      <c r="K31" s="95">
        <v>47483</v>
      </c>
      <c r="L31" s="95">
        <v>47089</v>
      </c>
      <c r="M31" s="95">
        <v>46728</v>
      </c>
      <c r="N31" s="95">
        <v>45982</v>
      </c>
      <c r="O31" s="95">
        <v>46198</v>
      </c>
      <c r="Q31" s="123" t="s">
        <v>41</v>
      </c>
      <c r="R31" s="109" t="s">
        <v>251</v>
      </c>
      <c r="S31" s="110">
        <f t="shared" si="10"/>
        <v>15.620676164394018</v>
      </c>
      <c r="T31" s="110">
        <f t="shared" si="10"/>
        <v>15.454588645181724</v>
      </c>
      <c r="U31" s="110">
        <f t="shared" si="10"/>
        <v>15.378364211029123</v>
      </c>
      <c r="V31" s="110">
        <f t="shared" si="10"/>
        <v>15.160847567379996</v>
      </c>
      <c r="W31" s="110">
        <f t="shared" si="10"/>
        <v>15.025794088324176</v>
      </c>
      <c r="X31" s="110">
        <f t="shared" si="10"/>
        <v>14.937334466199204</v>
      </c>
      <c r="Y31" s="110">
        <f t="shared" si="10"/>
        <v>14.866870389620148</v>
      </c>
      <c r="Z31" s="110">
        <f t="shared" si="10"/>
        <v>14.837443204376019</v>
      </c>
      <c r="AA31" s="110">
        <f t="shared" si="10"/>
        <v>14.770374538109705</v>
      </c>
      <c r="AB31" s="110">
        <f t="shared" si="10"/>
        <v>14.649454253509282</v>
      </c>
      <c r="AC31" s="110">
        <f t="shared" si="10"/>
        <v>14.74344654152279</v>
      </c>
    </row>
    <row r="32" spans="1:45" s="94" customFormat="1" ht="21.75" thickBot="1" x14ac:dyDescent="0.3">
      <c r="A32" s="154"/>
      <c r="B32" s="106" t="s">
        <v>203</v>
      </c>
      <c r="C32" s="107" t="s">
        <v>106</v>
      </c>
      <c r="D32" s="99" t="s">
        <v>252</v>
      </c>
      <c r="E32" s="95">
        <v>154712</v>
      </c>
      <c r="F32" s="95">
        <v>154957</v>
      </c>
      <c r="G32" s="95">
        <v>158392</v>
      </c>
      <c r="H32" s="95">
        <v>158363</v>
      </c>
      <c r="I32" s="95">
        <v>157799</v>
      </c>
      <c r="J32" s="95">
        <v>157015</v>
      </c>
      <c r="K32" s="95">
        <v>156020</v>
      </c>
      <c r="L32" s="95">
        <v>154892</v>
      </c>
      <c r="M32" s="95">
        <v>154086</v>
      </c>
      <c r="N32" s="95">
        <v>152196</v>
      </c>
      <c r="O32" s="95">
        <v>151705</v>
      </c>
      <c r="Q32" s="123" t="s">
        <v>41</v>
      </c>
      <c r="R32" s="109" t="s">
        <v>252</v>
      </c>
      <c r="S32" s="110">
        <f t="shared" si="10"/>
        <v>49.210060084417172</v>
      </c>
      <c r="T32" s="110">
        <f t="shared" si="10"/>
        <v>49.079737112993904</v>
      </c>
      <c r="U32" s="110">
        <f t="shared" si="10"/>
        <v>49.128879873201384</v>
      </c>
      <c r="V32" s="110">
        <f t="shared" si="10"/>
        <v>49.065401739378302</v>
      </c>
      <c r="W32" s="110">
        <f t="shared" si="10"/>
        <v>49.010010156131109</v>
      </c>
      <c r="X32" s="110">
        <f t="shared" si="10"/>
        <v>48.867289742895473</v>
      </c>
      <c r="Y32" s="110">
        <f t="shared" si="10"/>
        <v>48.849675003444091</v>
      </c>
      <c r="Z32" s="110">
        <f t="shared" si="10"/>
        <v>48.805480108140124</v>
      </c>
      <c r="AA32" s="110">
        <f t="shared" si="10"/>
        <v>48.705442798304475</v>
      </c>
      <c r="AB32" s="110">
        <f t="shared" si="10"/>
        <v>48.488285406617777</v>
      </c>
      <c r="AC32" s="110">
        <f t="shared" si="10"/>
        <v>48.414532178486404</v>
      </c>
    </row>
    <row r="33" spans="1:45" s="94" customFormat="1" ht="21.75" thickBot="1" x14ac:dyDescent="0.3">
      <c r="A33" s="154"/>
      <c r="B33" s="106" t="s">
        <v>238</v>
      </c>
      <c r="C33" s="107" t="s">
        <v>106</v>
      </c>
      <c r="D33" s="99" t="s">
        <v>253</v>
      </c>
      <c r="E33" s="95">
        <v>67506</v>
      </c>
      <c r="F33" s="95">
        <v>68799</v>
      </c>
      <c r="G33" s="95">
        <v>70538</v>
      </c>
      <c r="H33" s="95">
        <v>71666</v>
      </c>
      <c r="I33" s="95">
        <v>72351</v>
      </c>
      <c r="J33" s="95">
        <v>73252</v>
      </c>
      <c r="K33" s="95">
        <v>73628</v>
      </c>
      <c r="L33" s="95">
        <v>74054</v>
      </c>
      <c r="M33" s="95">
        <v>74941</v>
      </c>
      <c r="N33" s="95">
        <v>75412</v>
      </c>
      <c r="O33" s="95">
        <v>75815</v>
      </c>
      <c r="Q33" s="123" t="s">
        <v>41</v>
      </c>
      <c r="R33" s="109" t="s">
        <v>253</v>
      </c>
      <c r="S33" s="110">
        <f t="shared" si="10"/>
        <v>21.471988701966659</v>
      </c>
      <c r="T33" s="110">
        <f t="shared" si="10"/>
        <v>21.790798954786602</v>
      </c>
      <c r="U33" s="110">
        <f t="shared" si="10"/>
        <v>21.878964395271726</v>
      </c>
      <c r="V33" s="110">
        <f t="shared" si="10"/>
        <v>22.204183307049533</v>
      </c>
      <c r="W33" s="110">
        <f t="shared" si="10"/>
        <v>22.471138884316385</v>
      </c>
      <c r="X33" s="110">
        <f t="shared" si="10"/>
        <v>22.797991964121763</v>
      </c>
      <c r="Y33" s="110">
        <f t="shared" si="10"/>
        <v>23.052838553734016</v>
      </c>
      <c r="Z33" s="110">
        <f t="shared" si="10"/>
        <v>23.333942514321006</v>
      </c>
      <c r="AA33" s="110">
        <f t="shared" si="10"/>
        <v>23.688294775305582</v>
      </c>
      <c r="AB33" s="110">
        <f t="shared" si="10"/>
        <v>24.025589234170802</v>
      </c>
      <c r="AC33" s="110">
        <f t="shared" si="10"/>
        <v>24.195298487933467</v>
      </c>
      <c r="AF33" s="94" t="s">
        <v>257</v>
      </c>
    </row>
    <row r="34" spans="1:45" s="94" customFormat="1" ht="21.75" thickBot="1" x14ac:dyDescent="0.3">
      <c r="A34" s="154"/>
      <c r="B34" s="150" t="s">
        <v>239</v>
      </c>
      <c r="C34" s="137" t="s">
        <v>106</v>
      </c>
      <c r="D34" s="99" t="s">
        <v>254</v>
      </c>
      <c r="E34" s="95">
        <v>90</v>
      </c>
      <c r="F34" s="95">
        <v>111</v>
      </c>
      <c r="G34" s="95">
        <v>106</v>
      </c>
      <c r="H34" s="95">
        <v>106</v>
      </c>
      <c r="I34" s="95">
        <v>120</v>
      </c>
      <c r="J34" s="95">
        <v>126</v>
      </c>
      <c r="K34" s="95">
        <v>102</v>
      </c>
      <c r="L34" s="95">
        <v>98</v>
      </c>
      <c r="M34" s="95">
        <v>97</v>
      </c>
      <c r="N34" s="95">
        <v>113</v>
      </c>
      <c r="O34" s="95">
        <v>116</v>
      </c>
      <c r="Q34" s="123" t="s">
        <v>41</v>
      </c>
      <c r="R34" s="121" t="s">
        <v>254</v>
      </c>
      <c r="S34" s="122">
        <f t="shared" ref="S34:AC34" si="11">E34/E$35*10000</f>
        <v>2.8626773667185126</v>
      </c>
      <c r="T34" s="122">
        <f t="shared" si="11"/>
        <v>3.5157177923826115</v>
      </c>
      <c r="U34" s="122">
        <f t="shared" si="11"/>
        <v>3.2878309930800462</v>
      </c>
      <c r="V34" s="122">
        <f t="shared" si="11"/>
        <v>3.2841841745698805</v>
      </c>
      <c r="W34" s="122">
        <f t="shared" si="11"/>
        <v>3.727020588682902</v>
      </c>
      <c r="X34" s="122">
        <f t="shared" si="11"/>
        <v>3.9214587826671519</v>
      </c>
      <c r="Y34" s="122">
        <f t="shared" si="11"/>
        <v>3.193607774869438</v>
      </c>
      <c r="Z34" s="122">
        <f t="shared" si="11"/>
        <v>3.0879174202655606</v>
      </c>
      <c r="AA34" s="122">
        <f t="shared" si="11"/>
        <v>3.0660981214617382</v>
      </c>
      <c r="AB34" s="122">
        <f t="shared" si="11"/>
        <v>3.6000790105835954</v>
      </c>
      <c r="AC34" s="122">
        <f t="shared" si="11"/>
        <v>3.7019780051444728</v>
      </c>
      <c r="AE34" s="108" t="s">
        <v>34</v>
      </c>
      <c r="AF34" s="121" t="s">
        <v>254</v>
      </c>
      <c r="AG34" s="122">
        <v>2.5303814562251836</v>
      </c>
      <c r="AH34" s="122">
        <v>2.7460731614541736</v>
      </c>
      <c r="AI34" s="122">
        <v>2.9422861135348648</v>
      </c>
      <c r="AJ34" s="122">
        <v>3.1408516785718024</v>
      </c>
      <c r="AK34" s="122">
        <v>3.093188752212932</v>
      </c>
      <c r="AL34" s="122">
        <v>2.9097477291630582</v>
      </c>
      <c r="AM34" s="122">
        <v>2.5869663026269789</v>
      </c>
      <c r="AN34" s="122">
        <v>2.3625519928197947</v>
      </c>
      <c r="AO34" s="122">
        <v>2.4821647642325755</v>
      </c>
      <c r="AP34" s="122">
        <v>2.8997464777162576</v>
      </c>
      <c r="AQ34" s="122">
        <v>3.4177573713375162</v>
      </c>
    </row>
    <row r="35" spans="1:45" s="128" customFormat="1" ht="21.75" thickBot="1" x14ac:dyDescent="0.3">
      <c r="A35" s="155"/>
      <c r="B35" s="136" t="s">
        <v>240</v>
      </c>
      <c r="C35" s="137" t="s">
        <v>106</v>
      </c>
      <c r="D35" s="126" t="s">
        <v>115</v>
      </c>
      <c r="E35" s="127">
        <v>314391</v>
      </c>
      <c r="F35" s="127">
        <v>315725</v>
      </c>
      <c r="G35" s="127">
        <v>322401</v>
      </c>
      <c r="H35" s="127">
        <v>322759</v>
      </c>
      <c r="I35" s="127">
        <v>321973</v>
      </c>
      <c r="J35" s="127">
        <v>321309</v>
      </c>
      <c r="K35" s="127">
        <v>319388</v>
      </c>
      <c r="L35" s="127">
        <v>317366</v>
      </c>
      <c r="M35" s="127">
        <v>316363</v>
      </c>
      <c r="N35" s="127">
        <v>313882</v>
      </c>
      <c r="O35" s="127">
        <v>313346</v>
      </c>
      <c r="Q35" s="123" t="s">
        <v>41</v>
      </c>
      <c r="R35" s="129" t="s">
        <v>115</v>
      </c>
      <c r="S35" s="130"/>
      <c r="T35" s="130"/>
      <c r="U35" s="130"/>
      <c r="V35" s="130"/>
      <c r="W35" s="130"/>
      <c r="X35" s="130"/>
      <c r="Y35" s="130"/>
      <c r="Z35" s="130"/>
      <c r="AA35" s="130"/>
      <c r="AB35" s="110"/>
      <c r="AC35" s="110"/>
      <c r="AE35" s="115" t="s">
        <v>38</v>
      </c>
      <c r="AF35" s="121" t="s">
        <v>254</v>
      </c>
      <c r="AG35" s="122">
        <v>2.9316848538291018</v>
      </c>
      <c r="AH35" s="122">
        <v>3.3447440661268852</v>
      </c>
      <c r="AI35" s="122">
        <v>3.2010459248886192</v>
      </c>
      <c r="AJ35" s="122">
        <v>3.5071276549406942</v>
      </c>
      <c r="AK35" s="122">
        <v>3.7617422520548236</v>
      </c>
      <c r="AL35" s="122">
        <v>3.7738788592449062</v>
      </c>
      <c r="AM35" s="122">
        <v>3.1782335104425496</v>
      </c>
      <c r="AN35" s="122">
        <v>2.9600698115165933</v>
      </c>
      <c r="AO35" s="122">
        <v>3.0372327640904806</v>
      </c>
      <c r="AP35" s="122">
        <v>3.7860691390869095</v>
      </c>
      <c r="AQ35" s="122">
        <v>4.3496694565268594</v>
      </c>
    </row>
    <row r="36" spans="1:45" s="94" customFormat="1" ht="21.75" thickBot="1" x14ac:dyDescent="0.3">
      <c r="A36" s="156" t="s">
        <v>42</v>
      </c>
      <c r="B36" s="106" t="s">
        <v>146</v>
      </c>
      <c r="C36" s="107" t="s">
        <v>106</v>
      </c>
      <c r="D36" s="99" t="s">
        <v>250</v>
      </c>
      <c r="E36" s="95">
        <v>49630</v>
      </c>
      <c r="F36" s="95">
        <v>49767</v>
      </c>
      <c r="G36" s="95">
        <v>50004</v>
      </c>
      <c r="H36" s="95">
        <v>49646</v>
      </c>
      <c r="I36" s="95">
        <v>48948</v>
      </c>
      <c r="J36" s="95">
        <v>48417</v>
      </c>
      <c r="K36" s="95">
        <v>47894</v>
      </c>
      <c r="L36" s="95">
        <v>46529</v>
      </c>
      <c r="M36" s="95">
        <v>45753</v>
      </c>
      <c r="N36" s="95">
        <v>45157</v>
      </c>
      <c r="O36" s="95">
        <v>44290</v>
      </c>
      <c r="Q36" s="152" t="s">
        <v>42</v>
      </c>
      <c r="R36" s="109" t="s">
        <v>250</v>
      </c>
      <c r="S36" s="110">
        <f t="shared" ref="S36:AC39" si="12">E36/E$41*100</f>
        <v>12.799121108105249</v>
      </c>
      <c r="T36" s="110">
        <f t="shared" si="12"/>
        <v>12.791830418991756</v>
      </c>
      <c r="U36" s="110">
        <f t="shared" si="12"/>
        <v>12.699944632670787</v>
      </c>
      <c r="V36" s="110">
        <f t="shared" si="12"/>
        <v>12.640192686174615</v>
      </c>
      <c r="W36" s="110">
        <f t="shared" si="12"/>
        <v>12.519886843222617</v>
      </c>
      <c r="X36" s="110">
        <f t="shared" si="12"/>
        <v>12.441124550002698</v>
      </c>
      <c r="Y36" s="110">
        <f t="shared" si="12"/>
        <v>12.371874354205413</v>
      </c>
      <c r="Z36" s="110">
        <f t="shared" si="12"/>
        <v>12.222762198725947</v>
      </c>
      <c r="AA36" s="110">
        <f t="shared" si="12"/>
        <v>12.077130186886285</v>
      </c>
      <c r="AB36" s="110">
        <f t="shared" si="12"/>
        <v>12.034966619138361</v>
      </c>
      <c r="AC36" s="110">
        <f t="shared" si="12"/>
        <v>11.890794769016814</v>
      </c>
      <c r="AE36" s="116" t="s">
        <v>39</v>
      </c>
      <c r="AF36" s="121" t="s">
        <v>254</v>
      </c>
      <c r="AG36" s="122">
        <v>2.9521582625206735</v>
      </c>
      <c r="AH36" s="122">
        <v>3.6572310106591659</v>
      </c>
      <c r="AI36" s="122">
        <v>3.5539499382134392</v>
      </c>
      <c r="AJ36" s="122">
        <v>3.7063276524842235</v>
      </c>
      <c r="AK36" s="122">
        <v>3.9242973364244045</v>
      </c>
      <c r="AL36" s="122">
        <v>3.6765923619621743</v>
      </c>
      <c r="AM36" s="122">
        <v>3.5285815102328866</v>
      </c>
      <c r="AN36" s="122">
        <v>2.9262090793204472</v>
      </c>
      <c r="AO36" s="122">
        <v>3.1203576201168097</v>
      </c>
      <c r="AP36" s="122">
        <v>4.3327109359687226</v>
      </c>
      <c r="AQ36" s="122">
        <v>5.0617288230787105</v>
      </c>
    </row>
    <row r="37" spans="1:45" s="94" customFormat="1" ht="21.75" thickBot="1" x14ac:dyDescent="0.3">
      <c r="A37" s="157"/>
      <c r="B37" s="106" t="s">
        <v>168</v>
      </c>
      <c r="C37" s="107" t="s">
        <v>106</v>
      </c>
      <c r="D37" s="99" t="s">
        <v>251</v>
      </c>
      <c r="E37" s="95">
        <v>61320</v>
      </c>
      <c r="F37" s="95">
        <v>60544</v>
      </c>
      <c r="G37" s="95">
        <v>60340</v>
      </c>
      <c r="H37" s="95">
        <v>59210</v>
      </c>
      <c r="I37" s="95">
        <v>58285</v>
      </c>
      <c r="J37" s="95">
        <v>57383</v>
      </c>
      <c r="K37" s="95">
        <v>56890</v>
      </c>
      <c r="L37" s="95">
        <v>55566</v>
      </c>
      <c r="M37" s="95">
        <v>54588</v>
      </c>
      <c r="N37" s="95">
        <v>53522</v>
      </c>
      <c r="O37" s="95">
        <v>53309</v>
      </c>
      <c r="Q37" s="152" t="s">
        <v>42</v>
      </c>
      <c r="R37" s="109" t="s">
        <v>251</v>
      </c>
      <c r="S37" s="110">
        <f t="shared" si="12"/>
        <v>15.813864725952326</v>
      </c>
      <c r="T37" s="110">
        <f t="shared" si="12"/>
        <v>15.56189002526648</v>
      </c>
      <c r="U37" s="110">
        <f t="shared" si="12"/>
        <v>15.325067177332921</v>
      </c>
      <c r="V37" s="110">
        <f t="shared" si="12"/>
        <v>15.075248941473612</v>
      </c>
      <c r="W37" s="110">
        <f t="shared" si="12"/>
        <v>14.908098485274785</v>
      </c>
      <c r="X37" s="110">
        <f t="shared" si="12"/>
        <v>14.745007952843109</v>
      </c>
      <c r="Y37" s="110">
        <f t="shared" si="12"/>
        <v>14.695701591237858</v>
      </c>
      <c r="Z37" s="110">
        <f t="shared" si="12"/>
        <v>14.596703224535364</v>
      </c>
      <c r="AA37" s="110">
        <f t="shared" si="12"/>
        <v>14.409249287298067</v>
      </c>
      <c r="AB37" s="110">
        <f t="shared" si="12"/>
        <v>14.264355103074239</v>
      </c>
      <c r="AC37" s="110">
        <f t="shared" si="12"/>
        <v>14.312178332389195</v>
      </c>
      <c r="AE37" s="117" t="s">
        <v>40</v>
      </c>
      <c r="AF37" s="121" t="s">
        <v>254</v>
      </c>
      <c r="AG37" s="122">
        <v>2.7435111063208537</v>
      </c>
      <c r="AH37" s="122">
        <v>2.5736671499079669</v>
      </c>
      <c r="AI37" s="122">
        <v>2.8607888705669828</v>
      </c>
      <c r="AJ37" s="122">
        <v>3.1172871246400655</v>
      </c>
      <c r="AK37" s="122">
        <v>3.1578370749406295</v>
      </c>
      <c r="AL37" s="122">
        <v>3.0336378804553039</v>
      </c>
      <c r="AM37" s="122">
        <v>2.6598850410660302</v>
      </c>
      <c r="AN37" s="122">
        <v>2.5549393857008562</v>
      </c>
      <c r="AO37" s="122">
        <v>2.7311615663047055</v>
      </c>
      <c r="AP37" s="122">
        <v>2.9557893618151865</v>
      </c>
      <c r="AQ37" s="122">
        <v>3.6405902432181483</v>
      </c>
    </row>
    <row r="38" spans="1:45" s="94" customFormat="1" ht="21.75" thickBot="1" x14ac:dyDescent="0.3">
      <c r="A38" s="157"/>
      <c r="B38" s="106" t="s">
        <v>203</v>
      </c>
      <c r="C38" s="107" t="s">
        <v>106</v>
      </c>
      <c r="D38" s="99" t="s">
        <v>252</v>
      </c>
      <c r="E38" s="95">
        <v>189648</v>
      </c>
      <c r="F38" s="95">
        <v>190412</v>
      </c>
      <c r="G38" s="95">
        <v>192909</v>
      </c>
      <c r="H38" s="95">
        <v>192075</v>
      </c>
      <c r="I38" s="95">
        <v>190706</v>
      </c>
      <c r="J38" s="95">
        <v>189283</v>
      </c>
      <c r="K38" s="95">
        <v>187912</v>
      </c>
      <c r="L38" s="95">
        <v>184554</v>
      </c>
      <c r="M38" s="95">
        <v>183406</v>
      </c>
      <c r="N38" s="95">
        <v>180504</v>
      </c>
      <c r="O38" s="95">
        <v>178604</v>
      </c>
      <c r="Q38" s="152" t="s">
        <v>42</v>
      </c>
      <c r="R38" s="109" t="s">
        <v>252</v>
      </c>
      <c r="S38" s="110">
        <f t="shared" si="12"/>
        <v>48.908477128953145</v>
      </c>
      <c r="T38" s="110">
        <f t="shared" si="12"/>
        <v>48.942432007978347</v>
      </c>
      <c r="U38" s="110">
        <f t="shared" si="12"/>
        <v>48.994752802653565</v>
      </c>
      <c r="V38" s="110">
        <f t="shared" si="12"/>
        <v>48.903537247653169</v>
      </c>
      <c r="W38" s="110">
        <f t="shared" si="12"/>
        <v>48.778653679897275</v>
      </c>
      <c r="X38" s="110">
        <f t="shared" si="12"/>
        <v>48.637738360455224</v>
      </c>
      <c r="Y38" s="110">
        <f t="shared" si="12"/>
        <v>48.541020872081006</v>
      </c>
      <c r="Z38" s="110">
        <f t="shared" si="12"/>
        <v>48.48072502791095</v>
      </c>
      <c r="AA38" s="110">
        <f t="shared" si="12"/>
        <v>48.412522436912681</v>
      </c>
      <c r="AB38" s="110">
        <f t="shared" si="12"/>
        <v>48.106818757245847</v>
      </c>
      <c r="AC38" s="110">
        <f t="shared" si="12"/>
        <v>47.950858183009238</v>
      </c>
      <c r="AE38" s="123" t="s">
        <v>41</v>
      </c>
      <c r="AF38" s="121" t="s">
        <v>254</v>
      </c>
      <c r="AG38" s="122">
        <v>2.8626773667185126</v>
      </c>
      <c r="AH38" s="122">
        <v>3.5157177923826115</v>
      </c>
      <c r="AI38" s="122">
        <v>3.2878309930800462</v>
      </c>
      <c r="AJ38" s="122">
        <v>3.2841841745698805</v>
      </c>
      <c r="AK38" s="122">
        <v>3.727020588682902</v>
      </c>
      <c r="AL38" s="122">
        <v>3.9214587826671519</v>
      </c>
      <c r="AM38" s="122">
        <v>3.193607774869438</v>
      </c>
      <c r="AN38" s="122">
        <v>3.0879174202655606</v>
      </c>
      <c r="AO38" s="122">
        <v>3.0660981214617382</v>
      </c>
      <c r="AP38" s="122">
        <v>3.6000790105835954</v>
      </c>
      <c r="AQ38" s="122">
        <v>3.7019780051444728</v>
      </c>
    </row>
    <row r="39" spans="1:45" s="94" customFormat="1" ht="14.25" thickBot="1" x14ac:dyDescent="0.3">
      <c r="A39" s="157"/>
      <c r="B39" s="106" t="s">
        <v>238</v>
      </c>
      <c r="C39" s="107" t="s">
        <v>106</v>
      </c>
      <c r="D39" s="99" t="s">
        <v>253</v>
      </c>
      <c r="E39" s="95">
        <v>87042</v>
      </c>
      <c r="F39" s="95">
        <v>88191</v>
      </c>
      <c r="G39" s="95">
        <v>90358</v>
      </c>
      <c r="H39" s="95">
        <v>91681</v>
      </c>
      <c r="I39" s="95">
        <v>92861</v>
      </c>
      <c r="J39" s="95">
        <v>93918</v>
      </c>
      <c r="K39" s="95">
        <v>94296</v>
      </c>
      <c r="L39" s="95">
        <v>93904</v>
      </c>
      <c r="M39" s="95">
        <v>94972</v>
      </c>
      <c r="N39" s="95">
        <v>95875</v>
      </c>
      <c r="O39" s="95">
        <v>96087</v>
      </c>
      <c r="Q39" s="152" t="s">
        <v>42</v>
      </c>
      <c r="R39" s="109" t="s">
        <v>253</v>
      </c>
      <c r="S39" s="110">
        <f t="shared" si="12"/>
        <v>22.447332248472645</v>
      </c>
      <c r="T39" s="110">
        <f t="shared" si="12"/>
        <v>22.668119767743729</v>
      </c>
      <c r="U39" s="110">
        <f t="shared" si="12"/>
        <v>22.948996022695525</v>
      </c>
      <c r="V39" s="110">
        <f t="shared" si="12"/>
        <v>23.342575548104072</v>
      </c>
      <c r="W39" s="110">
        <f t="shared" si="12"/>
        <v>23.751924739488746</v>
      </c>
      <c r="X39" s="110">
        <f t="shared" si="12"/>
        <v>24.132960230645299</v>
      </c>
      <c r="Y39" s="110">
        <f t="shared" si="12"/>
        <v>24.358338499690017</v>
      </c>
      <c r="Z39" s="110">
        <f t="shared" si="12"/>
        <v>24.667761213633675</v>
      </c>
      <c r="AA39" s="110">
        <f t="shared" si="12"/>
        <v>25.069158483792631</v>
      </c>
      <c r="AB39" s="110">
        <f t="shared" si="12"/>
        <v>25.552016843676288</v>
      </c>
      <c r="AC39" s="110">
        <f t="shared" si="12"/>
        <v>25.797037637627422</v>
      </c>
      <c r="AE39" s="152" t="s">
        <v>42</v>
      </c>
      <c r="AF39" s="121" t="s">
        <v>254</v>
      </c>
      <c r="AG39" s="122">
        <v>3.1204788516637825</v>
      </c>
      <c r="AH39" s="122">
        <v>3.5727780019688833</v>
      </c>
      <c r="AI39" s="122">
        <v>3.1239364647198364</v>
      </c>
      <c r="AJ39" s="122">
        <v>3.8445576594536655</v>
      </c>
      <c r="AK39" s="122">
        <v>4.1436252116573993</v>
      </c>
      <c r="AL39" s="122">
        <v>4.3168906053668206</v>
      </c>
      <c r="AM39" s="122">
        <v>3.3064682785699522</v>
      </c>
      <c r="AN39" s="122">
        <v>3.2048335194063178</v>
      </c>
      <c r="AO39" s="122">
        <v>3.1939605110336817</v>
      </c>
      <c r="AP39" s="122">
        <v>4.1842676865263915</v>
      </c>
      <c r="AQ39" s="122">
        <v>4.9131077957328451</v>
      </c>
    </row>
    <row r="40" spans="1:45" s="94" customFormat="1" ht="21.75" thickBot="1" x14ac:dyDescent="0.3">
      <c r="A40" s="157"/>
      <c r="B40" s="150" t="s">
        <v>239</v>
      </c>
      <c r="C40" s="137" t="s">
        <v>106</v>
      </c>
      <c r="D40" s="99" t="s">
        <v>254</v>
      </c>
      <c r="E40" s="95">
        <v>121</v>
      </c>
      <c r="F40" s="95">
        <v>139</v>
      </c>
      <c r="G40" s="95">
        <v>123</v>
      </c>
      <c r="H40" s="95">
        <v>151</v>
      </c>
      <c r="I40" s="95">
        <v>162</v>
      </c>
      <c r="J40" s="95">
        <v>168</v>
      </c>
      <c r="K40" s="95">
        <v>128</v>
      </c>
      <c r="L40" s="95">
        <v>122</v>
      </c>
      <c r="M40" s="95">
        <v>121</v>
      </c>
      <c r="N40" s="95">
        <v>157</v>
      </c>
      <c r="O40" s="95">
        <v>183</v>
      </c>
      <c r="Q40" s="152" t="s">
        <v>42</v>
      </c>
      <c r="R40" s="121" t="s">
        <v>254</v>
      </c>
      <c r="S40" s="122">
        <f t="shared" ref="S40:AC40" si="13">E40/E$41*10000</f>
        <v>3.1204788516637825</v>
      </c>
      <c r="T40" s="122">
        <f t="shared" si="13"/>
        <v>3.5727780019688833</v>
      </c>
      <c r="U40" s="122">
        <f t="shared" si="13"/>
        <v>3.1239364647198364</v>
      </c>
      <c r="V40" s="122">
        <f t="shared" si="13"/>
        <v>3.8445576594536655</v>
      </c>
      <c r="W40" s="122">
        <f t="shared" si="13"/>
        <v>4.1436252116573993</v>
      </c>
      <c r="X40" s="122">
        <f t="shared" si="13"/>
        <v>4.3168906053668206</v>
      </c>
      <c r="Y40" s="122">
        <f t="shared" si="13"/>
        <v>3.3064682785699522</v>
      </c>
      <c r="Z40" s="122">
        <f t="shared" si="13"/>
        <v>3.2048335194063178</v>
      </c>
      <c r="AA40" s="122">
        <f t="shared" si="13"/>
        <v>3.1939605110336817</v>
      </c>
      <c r="AB40" s="122">
        <f t="shared" si="13"/>
        <v>4.1842676865263915</v>
      </c>
      <c r="AC40" s="122">
        <f t="shared" si="13"/>
        <v>4.9131077957328451</v>
      </c>
      <c r="AS40" s="3" t="s">
        <v>258</v>
      </c>
    </row>
    <row r="41" spans="1:45" s="128" customFormat="1" ht="13.5" x14ac:dyDescent="0.25">
      <c r="A41" s="158"/>
      <c r="B41" s="159" t="s">
        <v>240</v>
      </c>
      <c r="C41" s="160" t="s">
        <v>106</v>
      </c>
      <c r="D41" s="126" t="s">
        <v>115</v>
      </c>
      <c r="E41" s="127">
        <v>387761</v>
      </c>
      <c r="F41" s="127">
        <v>389053</v>
      </c>
      <c r="G41" s="127">
        <v>393734</v>
      </c>
      <c r="H41" s="127">
        <v>392763</v>
      </c>
      <c r="I41" s="127">
        <v>390962</v>
      </c>
      <c r="J41" s="127">
        <v>389169</v>
      </c>
      <c r="K41" s="127">
        <v>387120</v>
      </c>
      <c r="L41" s="127">
        <v>380675</v>
      </c>
      <c r="M41" s="127">
        <v>378840</v>
      </c>
      <c r="N41" s="127">
        <v>375215</v>
      </c>
      <c r="O41" s="127">
        <v>372473</v>
      </c>
      <c r="Q41" s="152" t="s">
        <v>42</v>
      </c>
      <c r="R41" s="129" t="s">
        <v>115</v>
      </c>
      <c r="S41" s="130"/>
      <c r="T41" s="130"/>
      <c r="U41" s="130"/>
      <c r="V41" s="130"/>
      <c r="W41" s="130"/>
      <c r="X41" s="130"/>
      <c r="Y41" s="130"/>
      <c r="Z41" s="130"/>
      <c r="AA41" s="130"/>
      <c r="AB41" s="130"/>
    </row>
    <row r="46" spans="1:45" x14ac:dyDescent="0.25">
      <c r="AE46" s="161"/>
    </row>
    <row r="64" spans="31:39" x14ac:dyDescent="0.25">
      <c r="AE64" s="162"/>
      <c r="AF64" s="76"/>
      <c r="AG64" s="76"/>
      <c r="AH64" s="76"/>
      <c r="AI64" s="76"/>
      <c r="AJ64" s="76"/>
      <c r="AK64" s="76"/>
      <c r="AL64" s="76"/>
      <c r="AM64" s="76"/>
    </row>
    <row r="65" spans="20:43" x14ac:dyDescent="0.25">
      <c r="AE65" s="163"/>
      <c r="AF65" s="76"/>
      <c r="AG65" s="76"/>
      <c r="AH65" s="76"/>
      <c r="AI65" s="76"/>
      <c r="AJ65" s="76"/>
      <c r="AK65" s="76"/>
      <c r="AL65" s="76"/>
      <c r="AM65" s="76"/>
    </row>
    <row r="66" spans="20:43" x14ac:dyDescent="0.25">
      <c r="AE66" s="164"/>
      <c r="AF66" s="164"/>
      <c r="AG66" s="164"/>
      <c r="AH66" s="164"/>
      <c r="AI66" s="164"/>
      <c r="AJ66" s="164"/>
      <c r="AK66" s="164"/>
      <c r="AL66" s="164"/>
      <c r="AM66" s="164"/>
    </row>
    <row r="67" spans="20:43" x14ac:dyDescent="0.25">
      <c r="AE67" s="164"/>
      <c r="AF67" s="164"/>
      <c r="AG67" s="164"/>
      <c r="AH67" s="164"/>
      <c r="AI67" s="164"/>
      <c r="AJ67" s="164"/>
      <c r="AK67" s="164"/>
      <c r="AL67" s="164"/>
      <c r="AM67" s="164"/>
    </row>
    <row r="68" spans="20:43" x14ac:dyDescent="0.25">
      <c r="AE68" s="164"/>
      <c r="AF68" s="164"/>
      <c r="AG68" s="164"/>
      <c r="AH68" s="164"/>
      <c r="AI68" s="164"/>
      <c r="AJ68" s="164"/>
      <c r="AK68" s="164"/>
      <c r="AL68" s="164"/>
      <c r="AM68" s="164"/>
    </row>
    <row r="69" spans="20:43" x14ac:dyDescent="0.25">
      <c r="AE69" s="164"/>
      <c r="AF69" s="164"/>
      <c r="AG69" s="164"/>
      <c r="AH69" s="164"/>
      <c r="AI69" s="164"/>
      <c r="AJ69" s="164"/>
      <c r="AK69" s="164"/>
      <c r="AL69" s="164"/>
      <c r="AM69" s="164"/>
    </row>
    <row r="70" spans="20:43" x14ac:dyDescent="0.25">
      <c r="AE70" s="164"/>
      <c r="AF70" s="164"/>
      <c r="AG70" s="164"/>
      <c r="AH70" s="164"/>
      <c r="AI70" s="164"/>
      <c r="AJ70" s="164"/>
      <c r="AK70" s="164"/>
      <c r="AL70" s="164"/>
      <c r="AM70" s="164"/>
    </row>
    <row r="71" spans="20:43" x14ac:dyDescent="0.25">
      <c r="AE71" s="164"/>
      <c r="AF71" s="164"/>
      <c r="AG71" s="164"/>
      <c r="AH71" s="164"/>
      <c r="AI71" s="164"/>
      <c r="AJ71" s="164"/>
      <c r="AK71" s="164"/>
      <c r="AL71" s="164"/>
      <c r="AM71" s="164"/>
    </row>
    <row r="72" spans="20:43" x14ac:dyDescent="0.25">
      <c r="AE72" s="164"/>
      <c r="AF72" s="164"/>
      <c r="AG72" s="164"/>
      <c r="AH72" s="164"/>
      <c r="AI72" s="164"/>
      <c r="AJ72" s="164"/>
      <c r="AK72" s="164"/>
      <c r="AL72" s="164"/>
      <c r="AM72" s="164"/>
    </row>
    <row r="73" spans="20:43" x14ac:dyDescent="0.25">
      <c r="AE73" s="164"/>
      <c r="AF73" s="164"/>
      <c r="AG73" s="164"/>
      <c r="AH73" s="164"/>
      <c r="AI73" s="164"/>
      <c r="AJ73" s="164"/>
      <c r="AK73" s="164"/>
      <c r="AL73" s="164"/>
      <c r="AM73" s="164"/>
    </row>
    <row r="74" spans="20:43" x14ac:dyDescent="0.25">
      <c r="AE74" s="164"/>
      <c r="AF74" s="164"/>
      <c r="AG74" s="164"/>
      <c r="AH74" s="164"/>
      <c r="AI74" s="164"/>
      <c r="AJ74" s="164"/>
      <c r="AK74" s="164"/>
      <c r="AL74" s="164"/>
      <c r="AM74" s="164"/>
    </row>
    <row r="75" spans="20:43" x14ac:dyDescent="0.25">
      <c r="AE75" s="164"/>
      <c r="AF75" s="164"/>
      <c r="AG75" s="164"/>
      <c r="AH75" s="164"/>
      <c r="AI75" s="164"/>
      <c r="AJ75" s="164"/>
      <c r="AK75" s="164"/>
      <c r="AL75" s="164"/>
      <c r="AM75" s="164"/>
      <c r="AQ75" s="165"/>
    </row>
    <row r="76" spans="20:43" x14ac:dyDescent="0.25">
      <c r="AE76" s="164"/>
      <c r="AF76" s="164"/>
      <c r="AG76" s="164"/>
      <c r="AH76" s="164"/>
      <c r="AI76" s="164"/>
      <c r="AJ76" s="164"/>
      <c r="AK76" s="164"/>
      <c r="AL76" s="164"/>
      <c r="AM76" s="164"/>
    </row>
    <row r="77" spans="20:43" x14ac:dyDescent="0.25">
      <c r="AE77" s="164"/>
      <c r="AF77" s="164"/>
      <c r="AG77" s="164"/>
      <c r="AH77" s="164"/>
      <c r="AI77" s="164"/>
      <c r="AJ77" s="164"/>
      <c r="AK77" s="164"/>
      <c r="AL77" s="164"/>
      <c r="AM77" s="164"/>
    </row>
    <row r="78" spans="20:43" x14ac:dyDescent="0.25">
      <c r="AE78" s="164"/>
      <c r="AF78" s="164"/>
      <c r="AG78" s="164"/>
      <c r="AH78" s="164"/>
      <c r="AI78" s="164"/>
      <c r="AJ78" s="164"/>
      <c r="AK78" s="164"/>
      <c r="AL78" s="164"/>
      <c r="AM78" s="164"/>
    </row>
    <row r="79" spans="20:43" x14ac:dyDescent="0.25">
      <c r="T79" s="166"/>
      <c r="U79" s="166"/>
      <c r="AE79" s="164"/>
      <c r="AF79" s="164"/>
      <c r="AG79" s="164"/>
      <c r="AH79" s="164"/>
      <c r="AI79" s="164"/>
      <c r="AJ79" s="164"/>
      <c r="AK79" s="164"/>
      <c r="AL79" s="164"/>
      <c r="AM79" s="164"/>
    </row>
    <row r="80" spans="20:43" x14ac:dyDescent="0.25">
      <c r="AE80" s="164"/>
      <c r="AF80" s="164"/>
      <c r="AG80" s="164"/>
      <c r="AH80" s="164"/>
      <c r="AI80" s="164"/>
      <c r="AJ80" s="164"/>
      <c r="AK80" s="164"/>
      <c r="AL80" s="164"/>
      <c r="AM80" s="164"/>
    </row>
    <row r="81" spans="19:39" x14ac:dyDescent="0.25">
      <c r="S81" s="8"/>
      <c r="T81" s="167"/>
      <c r="AE81" s="164"/>
      <c r="AF81" s="164"/>
      <c r="AG81" s="164"/>
      <c r="AH81" s="164"/>
      <c r="AI81" s="164"/>
      <c r="AJ81" s="164"/>
      <c r="AK81" s="164"/>
      <c r="AL81" s="164"/>
      <c r="AM81" s="164"/>
    </row>
    <row r="82" spans="19:39" x14ac:dyDescent="0.25">
      <c r="S82" s="8"/>
      <c r="T82" s="167"/>
      <c r="AE82" s="164"/>
      <c r="AF82" s="164"/>
      <c r="AG82" s="164"/>
      <c r="AH82" s="164"/>
      <c r="AI82" s="164"/>
      <c r="AJ82" s="164"/>
      <c r="AK82" s="164"/>
      <c r="AL82" s="164"/>
      <c r="AM82" s="164"/>
    </row>
    <row r="83" spans="19:39" x14ac:dyDescent="0.25">
      <c r="S83" s="8"/>
      <c r="T83" s="167"/>
      <c r="AE83" s="164"/>
      <c r="AF83" s="164"/>
      <c r="AG83" s="164"/>
      <c r="AH83" s="164"/>
      <c r="AI83" s="164"/>
      <c r="AJ83" s="164"/>
      <c r="AK83" s="164"/>
      <c r="AL83" s="164"/>
      <c r="AM83" s="164"/>
    </row>
    <row r="84" spans="19:39" x14ac:dyDescent="0.25">
      <c r="S84" s="8"/>
      <c r="T84" s="167"/>
      <c r="AE84" s="168"/>
      <c r="AF84" s="169"/>
      <c r="AG84" s="170"/>
      <c r="AH84" s="170"/>
      <c r="AI84" s="169"/>
      <c r="AJ84" s="170"/>
      <c r="AK84" s="170"/>
      <c r="AL84" s="171"/>
      <c r="AM84" s="171"/>
    </row>
    <row r="85" spans="19:39" x14ac:dyDescent="0.25">
      <c r="S85" s="8"/>
      <c r="T85" s="167"/>
      <c r="AE85" s="168"/>
      <c r="AF85" s="172"/>
      <c r="AG85" s="172"/>
      <c r="AH85" s="173"/>
      <c r="AI85" s="172"/>
      <c r="AJ85" s="172"/>
      <c r="AK85" s="173"/>
      <c r="AL85" s="172"/>
      <c r="AM85" s="172"/>
    </row>
    <row r="86" spans="19:39" x14ac:dyDescent="0.25">
      <c r="S86" s="8"/>
      <c r="T86" s="167"/>
      <c r="AE86" s="168"/>
      <c r="AF86" s="173"/>
      <c r="AG86" s="173"/>
      <c r="AH86" s="172"/>
      <c r="AI86" s="173"/>
      <c r="AJ86" s="173"/>
      <c r="AK86" s="172"/>
      <c r="AL86" s="162"/>
      <c r="AM86" s="162"/>
    </row>
  </sheetData>
  <pageMargins left="0.7" right="0.7" top="0.75" bottom="0.75" header="0.3" footer="0.3"/>
  <pageSetup paperSize="9" orientation="portrait"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40"/>
  <sheetViews>
    <sheetView topLeftCell="A4" workbookViewId="0">
      <selection activeCell="B1" sqref="B1"/>
    </sheetView>
  </sheetViews>
  <sheetFormatPr defaultRowHeight="15" x14ac:dyDescent="0.25"/>
  <cols>
    <col min="2" max="2" width="15.140625" customWidth="1"/>
    <col min="3" max="3" width="9.42578125" bestFit="1" customWidth="1"/>
    <col min="10" max="10" width="10.140625" bestFit="1" customWidth="1"/>
    <col min="20" max="20" width="19.7109375" customWidth="1"/>
  </cols>
  <sheetData>
    <row r="1" spans="1:17" ht="22.5" customHeight="1" x14ac:dyDescent="0.25">
      <c r="B1" t="s">
        <v>273</v>
      </c>
      <c r="J1" s="3"/>
    </row>
    <row r="2" spans="1:17" ht="47.25" customHeight="1" x14ac:dyDescent="0.25">
      <c r="H2" s="3" t="s">
        <v>260</v>
      </c>
      <c r="I2" s="174" t="s">
        <v>261</v>
      </c>
      <c r="J2" s="174" t="s">
        <v>262</v>
      </c>
    </row>
    <row r="3" spans="1:17" x14ac:dyDescent="0.25">
      <c r="A3" s="3" t="s">
        <v>34</v>
      </c>
      <c r="B3" t="s">
        <v>263</v>
      </c>
      <c r="C3" s="175">
        <v>2012</v>
      </c>
      <c r="I3" s="3">
        <v>2012</v>
      </c>
      <c r="J3" s="3">
        <v>2022</v>
      </c>
    </row>
    <row r="4" spans="1:17" x14ac:dyDescent="0.25">
      <c r="B4" t="s">
        <v>111</v>
      </c>
      <c r="C4" s="173" t="s">
        <v>115</v>
      </c>
      <c r="D4" s="173" t="s">
        <v>93</v>
      </c>
      <c r="E4" s="173" t="s">
        <v>94</v>
      </c>
      <c r="F4" t="s">
        <v>264</v>
      </c>
      <c r="H4" s="8" t="s">
        <v>81</v>
      </c>
      <c r="I4" s="176">
        <v>306200</v>
      </c>
      <c r="J4" s="176">
        <v>288439</v>
      </c>
      <c r="K4" s="176"/>
    </row>
    <row r="5" spans="1:17" x14ac:dyDescent="0.25">
      <c r="B5" t="s">
        <v>254</v>
      </c>
      <c r="C5" s="169">
        <v>15435</v>
      </c>
      <c r="D5" s="169">
        <v>2543</v>
      </c>
      <c r="E5" s="169">
        <v>12892</v>
      </c>
      <c r="H5" s="8" t="s">
        <v>82</v>
      </c>
      <c r="I5" s="176">
        <v>310139</v>
      </c>
      <c r="J5" s="176">
        <v>299402</v>
      </c>
      <c r="K5" s="176"/>
    </row>
    <row r="6" spans="1:17" x14ac:dyDescent="0.25">
      <c r="B6" t="s">
        <v>115</v>
      </c>
      <c r="C6" s="169">
        <v>60105185</v>
      </c>
      <c r="D6" s="169">
        <v>29090347</v>
      </c>
      <c r="E6" s="169">
        <v>31014838</v>
      </c>
      <c r="H6" s="8" t="s">
        <v>83</v>
      </c>
      <c r="I6" s="176">
        <v>321369</v>
      </c>
      <c r="J6" s="176">
        <v>313346</v>
      </c>
      <c r="K6" s="176"/>
    </row>
    <row r="7" spans="1:17" x14ac:dyDescent="0.25">
      <c r="H7" s="8" t="s">
        <v>84</v>
      </c>
      <c r="I7" s="176">
        <v>393916</v>
      </c>
      <c r="J7" s="176">
        <v>372473</v>
      </c>
      <c r="K7" s="176"/>
    </row>
    <row r="8" spans="1:17" x14ac:dyDescent="0.25">
      <c r="H8" s="8" t="s">
        <v>79</v>
      </c>
      <c r="I8" s="173">
        <v>1331624</v>
      </c>
      <c r="J8" s="173">
        <v>1273660</v>
      </c>
      <c r="K8" s="173"/>
    </row>
    <row r="9" spans="1:17" x14ac:dyDescent="0.25">
      <c r="B9" t="s">
        <v>265</v>
      </c>
      <c r="H9" s="8" t="s">
        <v>34</v>
      </c>
      <c r="I9" s="173">
        <v>60105185</v>
      </c>
      <c r="J9" s="173">
        <v>58983122</v>
      </c>
      <c r="K9" s="173"/>
    </row>
    <row r="10" spans="1:17" x14ac:dyDescent="0.25">
      <c r="A10" s="3" t="s">
        <v>79</v>
      </c>
      <c r="B10" t="s">
        <v>263</v>
      </c>
      <c r="C10" s="2">
        <v>2012</v>
      </c>
      <c r="I10" s="168"/>
      <c r="J10" s="177"/>
      <c r="K10" s="76"/>
    </row>
    <row r="11" spans="1:17" x14ac:dyDescent="0.25">
      <c r="B11" t="s">
        <v>111</v>
      </c>
      <c r="C11" s="173" t="s">
        <v>115</v>
      </c>
      <c r="D11" s="173" t="s">
        <v>93</v>
      </c>
      <c r="E11" s="173" t="s">
        <v>94</v>
      </c>
      <c r="I11" s="168"/>
      <c r="J11" s="177"/>
      <c r="K11" s="76"/>
    </row>
    <row r="12" spans="1:17" x14ac:dyDescent="0.25">
      <c r="B12" t="s">
        <v>254</v>
      </c>
      <c r="C12" s="169">
        <v>388</v>
      </c>
      <c r="D12" s="169">
        <v>80</v>
      </c>
      <c r="E12" s="169">
        <v>308</v>
      </c>
      <c r="I12" s="76"/>
      <c r="J12" s="76"/>
      <c r="K12" s="76"/>
    </row>
    <row r="13" spans="1:17" x14ac:dyDescent="0.25">
      <c r="B13" t="s">
        <v>115</v>
      </c>
      <c r="C13" s="169">
        <v>1331624</v>
      </c>
      <c r="D13" s="169">
        <v>646514</v>
      </c>
      <c r="E13" s="169">
        <v>685110</v>
      </c>
      <c r="I13" s="3" t="s">
        <v>266</v>
      </c>
    </row>
    <row r="14" spans="1:17" x14ac:dyDescent="0.25">
      <c r="I14" s="178" t="s">
        <v>272</v>
      </c>
    </row>
    <row r="16" spans="1:17" x14ac:dyDescent="0.25">
      <c r="A16" s="3" t="s">
        <v>75</v>
      </c>
      <c r="B16" t="s">
        <v>263</v>
      </c>
      <c r="C16" s="2">
        <v>2012</v>
      </c>
      <c r="I16" s="268" t="s">
        <v>19</v>
      </c>
      <c r="J16" s="270" t="s">
        <v>267</v>
      </c>
      <c r="K16" s="271"/>
      <c r="L16" s="271"/>
      <c r="M16" s="271"/>
      <c r="N16" s="271"/>
      <c r="O16" s="271"/>
      <c r="P16" s="270" t="s">
        <v>268</v>
      </c>
      <c r="Q16" s="271"/>
    </row>
    <row r="17" spans="1:17" x14ac:dyDescent="0.25">
      <c r="B17" t="s">
        <v>111</v>
      </c>
      <c r="C17" s="173" t="s">
        <v>115</v>
      </c>
      <c r="D17" s="173" t="s">
        <v>93</v>
      </c>
      <c r="E17" s="173" t="s">
        <v>94</v>
      </c>
      <c r="I17" s="268"/>
      <c r="J17" s="272" t="s">
        <v>27</v>
      </c>
      <c r="K17" s="273"/>
      <c r="L17" s="274"/>
      <c r="M17" s="272">
        <v>2022</v>
      </c>
      <c r="N17" s="273"/>
      <c r="O17" s="274"/>
      <c r="P17" s="275" t="s">
        <v>27</v>
      </c>
      <c r="Q17" s="277">
        <v>2022</v>
      </c>
    </row>
    <row r="18" spans="1:17" ht="15.75" thickBot="1" x14ac:dyDescent="0.3">
      <c r="B18" t="s">
        <v>254</v>
      </c>
      <c r="C18" s="169">
        <v>92</v>
      </c>
      <c r="D18" s="169">
        <v>20</v>
      </c>
      <c r="E18" s="169">
        <v>72</v>
      </c>
      <c r="I18" s="269"/>
      <c r="J18" s="179" t="s">
        <v>93</v>
      </c>
      <c r="K18" s="180" t="s">
        <v>94</v>
      </c>
      <c r="L18" s="181" t="s">
        <v>115</v>
      </c>
      <c r="M18" s="179" t="s">
        <v>93</v>
      </c>
      <c r="N18" s="180" t="s">
        <v>94</v>
      </c>
      <c r="O18" s="180" t="s">
        <v>115</v>
      </c>
      <c r="P18" s="276"/>
      <c r="Q18" s="278"/>
    </row>
    <row r="19" spans="1:17" x14ac:dyDescent="0.25">
      <c r="B19" t="s">
        <v>115</v>
      </c>
      <c r="C19" s="169">
        <v>306200</v>
      </c>
      <c r="D19" s="169">
        <v>149323</v>
      </c>
      <c r="E19" s="169">
        <v>156877</v>
      </c>
      <c r="I19" s="8" t="s">
        <v>81</v>
      </c>
      <c r="J19" s="169">
        <v>20</v>
      </c>
      <c r="K19" s="176">
        <v>72</v>
      </c>
      <c r="L19" s="182">
        <v>92</v>
      </c>
      <c r="M19" s="169">
        <v>28</v>
      </c>
      <c r="N19" s="176">
        <v>118</v>
      </c>
      <c r="O19" s="176">
        <v>146</v>
      </c>
      <c r="P19" s="183">
        <f>L19/I4*10000</f>
        <v>3.0045721750489878</v>
      </c>
      <c r="Q19" s="183">
        <f>O19/J4*10000</f>
        <v>5.0617288230787105</v>
      </c>
    </row>
    <row r="20" spans="1:17" x14ac:dyDescent="0.25">
      <c r="I20" s="8" t="s">
        <v>82</v>
      </c>
      <c r="J20" s="169">
        <v>16</v>
      </c>
      <c r="K20" s="176">
        <v>70</v>
      </c>
      <c r="L20" s="182">
        <v>86</v>
      </c>
      <c r="M20" s="169">
        <v>24</v>
      </c>
      <c r="N20" s="176">
        <v>85</v>
      </c>
      <c r="O20" s="176">
        <v>109</v>
      </c>
      <c r="P20" s="183">
        <f t="shared" ref="P20:P24" si="0">L20/I5*10000</f>
        <v>2.7729501933004235</v>
      </c>
      <c r="Q20" s="183">
        <f t="shared" ref="Q20:Q23" si="1">O20/J5*10000</f>
        <v>3.6405902432181483</v>
      </c>
    </row>
    <row r="21" spans="1:17" x14ac:dyDescent="0.25">
      <c r="I21" s="8" t="s">
        <v>83</v>
      </c>
      <c r="J21" s="169">
        <v>19</v>
      </c>
      <c r="K21" s="176">
        <v>74</v>
      </c>
      <c r="L21" s="182">
        <v>93</v>
      </c>
      <c r="M21" s="169">
        <v>29</v>
      </c>
      <c r="N21" s="176">
        <v>87</v>
      </c>
      <c r="O21" s="176">
        <v>116</v>
      </c>
      <c r="P21" s="183">
        <f t="shared" si="0"/>
        <v>2.8938696638443662</v>
      </c>
      <c r="Q21" s="183">
        <f t="shared" si="1"/>
        <v>3.7019780051444728</v>
      </c>
    </row>
    <row r="22" spans="1:17" x14ac:dyDescent="0.25">
      <c r="B22" t="s">
        <v>269</v>
      </c>
      <c r="I22" s="8" t="s">
        <v>84</v>
      </c>
      <c r="J22" s="169">
        <v>25</v>
      </c>
      <c r="K22" s="176">
        <v>92</v>
      </c>
      <c r="L22" s="182">
        <v>117</v>
      </c>
      <c r="M22" s="169">
        <v>27</v>
      </c>
      <c r="N22" s="176">
        <v>156</v>
      </c>
      <c r="O22" s="176">
        <v>183</v>
      </c>
      <c r="P22" s="183">
        <f t="shared" si="0"/>
        <v>2.9701763827821162</v>
      </c>
      <c r="Q22" s="183">
        <f t="shared" si="1"/>
        <v>4.9131077957328451</v>
      </c>
    </row>
    <row r="23" spans="1:17" x14ac:dyDescent="0.25">
      <c r="A23" s="3" t="s">
        <v>76</v>
      </c>
      <c r="B23" t="s">
        <v>263</v>
      </c>
      <c r="C23" s="2">
        <v>2012</v>
      </c>
      <c r="I23" s="8" t="s">
        <v>79</v>
      </c>
      <c r="J23" s="172">
        <v>80</v>
      </c>
      <c r="K23" s="172">
        <v>308</v>
      </c>
      <c r="L23" s="184">
        <v>388</v>
      </c>
      <c r="M23" s="172">
        <v>108</v>
      </c>
      <c r="N23" s="172">
        <v>446</v>
      </c>
      <c r="O23" s="173">
        <v>554</v>
      </c>
      <c r="P23" s="185">
        <f t="shared" si="0"/>
        <v>2.9137354087940737</v>
      </c>
      <c r="Q23" s="185">
        <f t="shared" si="1"/>
        <v>4.3496694565268594</v>
      </c>
    </row>
    <row r="24" spans="1:17" x14ac:dyDescent="0.25">
      <c r="B24" t="s">
        <v>111</v>
      </c>
      <c r="C24" s="173" t="s">
        <v>115</v>
      </c>
      <c r="D24" s="173" t="s">
        <v>93</v>
      </c>
      <c r="E24" s="173" t="s">
        <v>94</v>
      </c>
      <c r="I24" s="8" t="s">
        <v>34</v>
      </c>
      <c r="J24" s="173">
        <v>2543</v>
      </c>
      <c r="K24" s="173">
        <v>12892</v>
      </c>
      <c r="L24" s="184">
        <v>15435</v>
      </c>
      <c r="M24" s="173">
        <v>3390</v>
      </c>
      <c r="N24" s="173">
        <v>16769</v>
      </c>
      <c r="O24" s="173">
        <v>20159</v>
      </c>
      <c r="P24" s="185">
        <f t="shared" si="0"/>
        <v>2.5679980853565296</v>
      </c>
      <c r="Q24" s="185">
        <f>O24/J9*10000</f>
        <v>3.4177573713375162</v>
      </c>
    </row>
    <row r="25" spans="1:17" x14ac:dyDescent="0.25">
      <c r="B25" t="s">
        <v>254</v>
      </c>
      <c r="C25" s="169">
        <v>86</v>
      </c>
      <c r="D25" s="169">
        <v>16</v>
      </c>
      <c r="E25" s="169">
        <v>70</v>
      </c>
    </row>
    <row r="26" spans="1:17" x14ac:dyDescent="0.25">
      <c r="B26" t="s">
        <v>115</v>
      </c>
      <c r="C26" s="169">
        <v>310139</v>
      </c>
      <c r="D26" s="169">
        <v>151182</v>
      </c>
      <c r="E26" s="169">
        <v>158957</v>
      </c>
    </row>
    <row r="29" spans="1:17" x14ac:dyDescent="0.25">
      <c r="B29" t="s">
        <v>270</v>
      </c>
    </row>
    <row r="30" spans="1:17" x14ac:dyDescent="0.25">
      <c r="A30" s="3" t="s">
        <v>77</v>
      </c>
      <c r="B30" t="s">
        <v>263</v>
      </c>
      <c r="C30" s="2">
        <v>2012</v>
      </c>
    </row>
    <row r="31" spans="1:17" x14ac:dyDescent="0.25">
      <c r="B31" t="s">
        <v>111</v>
      </c>
      <c r="C31" s="173" t="s">
        <v>115</v>
      </c>
      <c r="D31" s="173" t="s">
        <v>93</v>
      </c>
      <c r="E31" s="173" t="s">
        <v>94</v>
      </c>
    </row>
    <row r="32" spans="1:17" x14ac:dyDescent="0.25">
      <c r="B32" t="s">
        <v>254</v>
      </c>
      <c r="C32" s="169">
        <v>93</v>
      </c>
      <c r="D32" s="169">
        <v>19</v>
      </c>
      <c r="E32" s="169">
        <v>74</v>
      </c>
      <c r="M32" s="169"/>
      <c r="N32" s="176"/>
      <c r="O32" s="176"/>
    </row>
    <row r="33" spans="1:15" x14ac:dyDescent="0.25">
      <c r="B33" t="s">
        <v>115</v>
      </c>
      <c r="C33" s="169">
        <v>321369</v>
      </c>
      <c r="D33" s="169">
        <v>154613</v>
      </c>
      <c r="E33" s="169">
        <v>166756</v>
      </c>
      <c r="M33" s="169"/>
      <c r="N33" s="176"/>
      <c r="O33" s="176"/>
    </row>
    <row r="34" spans="1:15" x14ac:dyDescent="0.25">
      <c r="M34" s="169"/>
      <c r="N34" s="176"/>
      <c r="O34" s="176"/>
    </row>
    <row r="35" spans="1:15" x14ac:dyDescent="0.25">
      <c r="M35" s="169"/>
      <c r="N35" s="176"/>
      <c r="O35" s="176"/>
    </row>
    <row r="36" spans="1:15" x14ac:dyDescent="0.25">
      <c r="B36" t="s">
        <v>271</v>
      </c>
      <c r="M36" s="172"/>
      <c r="N36" s="172"/>
      <c r="O36" s="173"/>
    </row>
    <row r="37" spans="1:15" x14ac:dyDescent="0.25">
      <c r="A37" s="3" t="s">
        <v>78</v>
      </c>
      <c r="B37" t="s">
        <v>263</v>
      </c>
      <c r="C37">
        <v>2012</v>
      </c>
      <c r="M37" s="173"/>
      <c r="N37" s="173"/>
      <c r="O37" s="173"/>
    </row>
    <row r="38" spans="1:15" x14ac:dyDescent="0.25">
      <c r="B38" t="s">
        <v>111</v>
      </c>
      <c r="C38" s="173" t="s">
        <v>115</v>
      </c>
      <c r="D38" s="173" t="s">
        <v>93</v>
      </c>
      <c r="E38" s="173" t="s">
        <v>94</v>
      </c>
    </row>
    <row r="39" spans="1:15" x14ac:dyDescent="0.25">
      <c r="B39" t="s">
        <v>254</v>
      </c>
      <c r="C39" s="169">
        <v>117</v>
      </c>
      <c r="D39" s="169">
        <v>25</v>
      </c>
      <c r="E39" s="169">
        <v>92</v>
      </c>
    </row>
    <row r="40" spans="1:15" x14ac:dyDescent="0.25">
      <c r="B40" t="s">
        <v>115</v>
      </c>
      <c r="C40" s="169">
        <v>393916</v>
      </c>
      <c r="D40" s="169">
        <v>191396</v>
      </c>
      <c r="E40" s="169">
        <v>202520</v>
      </c>
    </row>
  </sheetData>
  <mergeCells count="7">
    <mergeCell ref="I16:I18"/>
    <mergeCell ref="J16:O16"/>
    <mergeCell ref="P16:Q16"/>
    <mergeCell ref="J17:L17"/>
    <mergeCell ref="M17:O17"/>
    <mergeCell ref="P17:P18"/>
    <mergeCell ref="Q17:Q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15</vt:i4>
      </vt:variant>
    </vt:vector>
  </HeadingPairs>
  <TitlesOfParts>
    <vt:vector size="15" baseType="lpstr">
      <vt:lpstr>Tab. 3.1</vt:lpstr>
      <vt:lpstr>Tab. 3.2, Graf. 3.1</vt:lpstr>
      <vt:lpstr> Graf. da 3.2 a 3.7</vt:lpstr>
      <vt:lpstr>Graf. da 3.8 a 3.13</vt:lpstr>
      <vt:lpstr>Graf. 3.24</vt:lpstr>
      <vt:lpstr>Italia_piramide Graf 3.14</vt:lpstr>
      <vt:lpstr>Abruzzo_piramide Graf 3.15</vt:lpstr>
      <vt:lpstr>Graf da 3.16 a 3.19</vt:lpstr>
      <vt:lpstr>Tab 3.3</vt:lpstr>
      <vt:lpstr>Tab. 3.4</vt:lpstr>
      <vt:lpstr>Graf. 3.25</vt:lpstr>
      <vt:lpstr>Tab. 3.5</vt:lpstr>
      <vt:lpstr>Graf. 3.26</vt:lpstr>
      <vt:lpstr>Graf 3.27</vt:lpstr>
      <vt:lpstr>Tab. 3.6, Graf. 3.28-3.29</vt:lpstr>
    </vt:vector>
  </TitlesOfParts>
  <Company>REGIONE ABRUZZO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Tiziana Valentino</dc:creator>
  <cp:lastModifiedBy>Tiziana Valentino</cp:lastModifiedBy>
  <dcterms:created xsi:type="dcterms:W3CDTF">2023-01-10T08:24:15Z</dcterms:created>
  <dcterms:modified xsi:type="dcterms:W3CDTF">2023-01-10T13:25:21Z</dcterms:modified>
</cp:coreProperties>
</file>