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aqfsrvw01\DirezioneInformatica3\Statistica\DATI\Dati_Pubblicazioni_Aree_Tematiche_Altro\Annuari_statistici\Annuario 2022\DATI x sito\"/>
    </mc:Choice>
  </mc:AlternateContent>
  <bookViews>
    <workbookView xWindow="0" yWindow="0" windowWidth="28800" windowHeight="11700"/>
  </bookViews>
  <sheets>
    <sheet name="Tab 2.1" sheetId="1" r:id="rId1"/>
    <sheet name="Graf 2.1" sheetId="2" r:id="rId2"/>
    <sheet name="Graf 2.2" sheetId="3" r:id="rId3"/>
    <sheet name="Graf 2.4 2.6 %" sheetId="4" r:id="rId4"/>
    <sheet name="Tab 2.2 Graf 2.3 Cereali " sheetId="5" r:id="rId5"/>
    <sheet name="Tab 2.3 Graf 2.5_Legumi patate" sheetId="6" r:id="rId6"/>
    <sheet name="Tab 2.4 Graf 2.7 Foraggere" sheetId="8" r:id="rId7"/>
    <sheet name="Graf 2.8 %" sheetId="7" r:id="rId8"/>
    <sheet name="Tab 2.5 Graf 2.9" sheetId="10" r:id="rId9"/>
    <sheet name="Graf 2.10 %" sheetId="9" r:id="rId10"/>
    <sheet name="Graf 2.12 %" sheetId="11" r:id="rId11"/>
    <sheet name="Tab 2.6 Graf 2.11 Fruttifere" sheetId="12" r:id="rId12"/>
    <sheet name="Graf 2.15 %" sheetId="13" r:id="rId13"/>
    <sheet name="Tab 2.7" sheetId="14" r:id="rId14"/>
    <sheet name="Graf 2.14 ProduzVino" sheetId="1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aaa">#REF!</definedName>
    <definedName name="ALLEVABIO">#REF!</definedName>
    <definedName name="_xlnm.Print_Area" localSheetId="2">'Graf 2.2'!$A$1:$F$32</definedName>
    <definedName name="autocons">#REF!</definedName>
    <definedName name="commerctot">#REF!</definedName>
    <definedName name="Freq" localSheetId="2">#REF!</definedName>
    <definedName name="Freq">#REF!</definedName>
    <definedName name="IDX" localSheetId="2">'Graf 2.2'!#REF!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3" l="1"/>
  <c r="D39" i="13"/>
  <c r="D38" i="13" s="1"/>
  <c r="D37" i="13"/>
  <c r="D36" i="13"/>
  <c r="D34" i="13"/>
  <c r="D32" i="13" s="1"/>
  <c r="D33" i="13"/>
  <c r="G77" i="12" l="1"/>
  <c r="F77" i="12"/>
  <c r="E77" i="12"/>
  <c r="D77" i="12"/>
  <c r="E48" i="12"/>
  <c r="E47" i="12"/>
  <c r="D47" i="12"/>
  <c r="D48" i="12" s="1"/>
  <c r="M30" i="12"/>
  <c r="L30" i="12"/>
  <c r="K30" i="12"/>
  <c r="J30" i="12"/>
  <c r="I30" i="12"/>
  <c r="H30" i="12"/>
  <c r="G30" i="12"/>
  <c r="F30" i="12"/>
  <c r="E30" i="12"/>
  <c r="D30" i="12"/>
  <c r="H69" i="10" l="1"/>
  <c r="G69" i="10"/>
  <c r="F69" i="10"/>
  <c r="E69" i="10"/>
  <c r="E33" i="10"/>
  <c r="J29" i="8" l="1"/>
  <c r="I29" i="8"/>
  <c r="H29" i="8"/>
  <c r="G29" i="8"/>
  <c r="F29" i="8"/>
  <c r="E29" i="8"/>
  <c r="D29" i="8"/>
  <c r="C29" i="8"/>
  <c r="F29" i="6" l="1"/>
  <c r="E29" i="6"/>
  <c r="D29" i="6"/>
  <c r="C29" i="6"/>
  <c r="J107" i="5"/>
  <c r="I107" i="5"/>
  <c r="H107" i="5"/>
  <c r="G107" i="5"/>
  <c r="F107" i="5"/>
  <c r="E107" i="5"/>
  <c r="D107" i="5"/>
  <c r="C107" i="5"/>
  <c r="F31" i="5"/>
  <c r="E31" i="5"/>
  <c r="D31" i="5"/>
  <c r="C31" i="5"/>
  <c r="L5" i="5"/>
  <c r="K5" i="5"/>
  <c r="J5" i="5"/>
  <c r="I5" i="5"/>
  <c r="H5" i="5"/>
  <c r="G5" i="5"/>
  <c r="F5" i="5"/>
  <c r="E5" i="5"/>
  <c r="D5" i="5"/>
  <c r="C5" i="5"/>
  <c r="I33" i="3" l="1"/>
  <c r="H33" i="3"/>
  <c r="F33" i="3"/>
  <c r="E33" i="3"/>
  <c r="C33" i="3"/>
  <c r="B33" i="3"/>
  <c r="I32" i="3"/>
  <c r="I31" i="3" s="1"/>
  <c r="H32" i="3"/>
  <c r="H31" i="3" s="1"/>
  <c r="F32" i="3"/>
  <c r="E32" i="3"/>
  <c r="C32" i="3"/>
  <c r="B32" i="3"/>
  <c r="C31" i="3"/>
  <c r="B31" i="3"/>
  <c r="I30" i="3"/>
  <c r="H30" i="3"/>
  <c r="F30" i="3"/>
  <c r="E30" i="3"/>
  <c r="C30" i="3"/>
  <c r="B30" i="3"/>
  <c r="I29" i="3"/>
  <c r="H29" i="3"/>
  <c r="F29" i="3"/>
  <c r="E29" i="3"/>
  <c r="C29" i="3"/>
  <c r="C27" i="3" s="1"/>
  <c r="B29" i="3"/>
  <c r="B27" i="3" s="1"/>
  <c r="I28" i="3"/>
  <c r="H28" i="3"/>
  <c r="F28" i="3"/>
  <c r="F27" i="3" s="1"/>
  <c r="E28" i="3"/>
  <c r="E27" i="3" s="1"/>
  <c r="C28" i="3"/>
  <c r="B28" i="3"/>
  <c r="I27" i="3"/>
  <c r="H27" i="3"/>
  <c r="I26" i="3"/>
  <c r="H26" i="3"/>
  <c r="F26" i="3"/>
  <c r="E26" i="3"/>
  <c r="C26" i="3"/>
  <c r="B26" i="3"/>
  <c r="K26" i="3" s="1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J55" i="2"/>
  <c r="I55" i="2"/>
  <c r="H55" i="2"/>
  <c r="G55" i="2"/>
  <c r="F55" i="2"/>
  <c r="E55" i="2"/>
  <c r="D55" i="2"/>
  <c r="C55" i="2"/>
  <c r="B55" i="2"/>
  <c r="D53" i="2"/>
  <c r="C53" i="2"/>
  <c r="F52" i="2"/>
  <c r="B53" i="2" s="1"/>
  <c r="V33" i="2"/>
  <c r="U33" i="2"/>
  <c r="T33" i="2"/>
  <c r="S33" i="2"/>
  <c r="R33" i="2"/>
  <c r="Q33" i="2"/>
  <c r="P33" i="2"/>
  <c r="O33" i="2"/>
  <c r="N33" i="2"/>
  <c r="M33" i="2"/>
  <c r="K33" i="2"/>
  <c r="J33" i="2"/>
  <c r="I33" i="2"/>
  <c r="H33" i="2"/>
  <c r="G33" i="2"/>
  <c r="F33" i="2"/>
  <c r="E33" i="2"/>
  <c r="D33" i="2"/>
  <c r="C33" i="2"/>
  <c r="B33" i="2"/>
  <c r="V32" i="2"/>
  <c r="U32" i="2"/>
  <c r="T32" i="2"/>
  <c r="S32" i="2"/>
  <c r="R32" i="2"/>
  <c r="Q32" i="2"/>
  <c r="P32" i="2"/>
  <c r="O32" i="2"/>
  <c r="N32" i="2"/>
  <c r="M32" i="2"/>
  <c r="K32" i="2"/>
  <c r="J32" i="2"/>
  <c r="I32" i="2"/>
  <c r="H32" i="2"/>
  <c r="G32" i="2"/>
  <c r="F32" i="2"/>
  <c r="E32" i="2"/>
  <c r="D32" i="2"/>
  <c r="C32" i="2"/>
  <c r="B32" i="2"/>
  <c r="V31" i="2"/>
  <c r="U31" i="2"/>
  <c r="T31" i="2"/>
  <c r="S31" i="2"/>
  <c r="R31" i="2"/>
  <c r="Q31" i="2"/>
  <c r="P31" i="2"/>
  <c r="O31" i="2"/>
  <c r="N31" i="2"/>
  <c r="M31" i="2"/>
  <c r="K31" i="2"/>
  <c r="J31" i="2"/>
  <c r="I31" i="2"/>
  <c r="H31" i="2"/>
  <c r="G31" i="2"/>
  <c r="F31" i="2"/>
  <c r="E31" i="2"/>
  <c r="D31" i="2"/>
  <c r="C31" i="2"/>
  <c r="B31" i="2"/>
  <c r="V30" i="2"/>
  <c r="U30" i="2"/>
  <c r="T30" i="2"/>
  <c r="S30" i="2"/>
  <c r="R30" i="2"/>
  <c r="Q30" i="2"/>
  <c r="P30" i="2"/>
  <c r="O30" i="2"/>
  <c r="N30" i="2"/>
  <c r="M30" i="2"/>
  <c r="K30" i="2"/>
  <c r="J30" i="2"/>
  <c r="I30" i="2"/>
  <c r="H30" i="2"/>
  <c r="G30" i="2"/>
  <c r="F30" i="2"/>
  <c r="E30" i="2"/>
  <c r="D30" i="2"/>
  <c r="C30" i="2"/>
  <c r="B30" i="2"/>
  <c r="V29" i="2"/>
  <c r="U29" i="2"/>
  <c r="T29" i="2"/>
  <c r="S29" i="2"/>
  <c r="R29" i="2"/>
  <c r="Q29" i="2"/>
  <c r="P29" i="2"/>
  <c r="O29" i="2"/>
  <c r="N29" i="2"/>
  <c r="M29" i="2"/>
  <c r="K29" i="2"/>
  <c r="J29" i="2"/>
  <c r="I29" i="2"/>
  <c r="H29" i="2"/>
  <c r="G29" i="2"/>
  <c r="F29" i="2"/>
  <c r="E29" i="2"/>
  <c r="D29" i="2"/>
  <c r="C29" i="2"/>
  <c r="B29" i="2"/>
  <c r="V28" i="2"/>
  <c r="U28" i="2"/>
  <c r="T28" i="2"/>
  <c r="S28" i="2"/>
  <c r="R28" i="2"/>
  <c r="Q28" i="2"/>
  <c r="P28" i="2"/>
  <c r="O28" i="2"/>
  <c r="N28" i="2"/>
  <c r="M28" i="2"/>
  <c r="K28" i="2"/>
  <c r="J28" i="2"/>
  <c r="I28" i="2"/>
  <c r="H28" i="2"/>
  <c r="G28" i="2"/>
  <c r="F28" i="2"/>
  <c r="E28" i="2"/>
  <c r="D28" i="2"/>
  <c r="C28" i="2"/>
  <c r="B28" i="2"/>
  <c r="V27" i="2"/>
  <c r="U27" i="2"/>
  <c r="T27" i="2"/>
  <c r="S27" i="2"/>
  <c r="R27" i="2"/>
  <c r="Q27" i="2"/>
  <c r="P27" i="2"/>
  <c r="O27" i="2"/>
  <c r="N27" i="2"/>
  <c r="M27" i="2"/>
  <c r="K27" i="2"/>
  <c r="J27" i="2"/>
  <c r="I27" i="2"/>
  <c r="H27" i="2"/>
  <c r="G27" i="2"/>
  <c r="F27" i="2"/>
  <c r="E27" i="2"/>
  <c r="D27" i="2"/>
  <c r="C27" i="2"/>
  <c r="B27" i="2"/>
  <c r="V26" i="2"/>
  <c r="U26" i="2"/>
  <c r="T26" i="2"/>
  <c r="S26" i="2"/>
  <c r="R26" i="2"/>
  <c r="Q26" i="2"/>
  <c r="P26" i="2"/>
  <c r="O26" i="2"/>
  <c r="N26" i="2"/>
  <c r="M26" i="2"/>
  <c r="K26" i="2"/>
  <c r="J26" i="2"/>
  <c r="I26" i="2"/>
  <c r="H26" i="2"/>
  <c r="G26" i="2"/>
  <c r="F26" i="2"/>
  <c r="E26" i="2"/>
  <c r="D26" i="2"/>
  <c r="C26" i="2"/>
  <c r="B26" i="2"/>
  <c r="K35" i="1"/>
  <c r="J35" i="1"/>
  <c r="M35" i="1" s="1"/>
  <c r="C35" i="1"/>
  <c r="F35" i="1" s="1"/>
  <c r="B35" i="1"/>
  <c r="H35" i="1" s="1"/>
  <c r="K34" i="1"/>
  <c r="N34" i="1" s="1"/>
  <c r="J34" i="1"/>
  <c r="P34" i="1" s="1"/>
  <c r="E34" i="1"/>
  <c r="C34" i="1"/>
  <c r="F34" i="1" s="1"/>
  <c r="B34" i="1"/>
  <c r="H34" i="1" s="1"/>
  <c r="B33" i="1"/>
  <c r="K32" i="1"/>
  <c r="N32" i="1" s="1"/>
  <c r="J32" i="1"/>
  <c r="P32" i="1" s="1"/>
  <c r="E32" i="1"/>
  <c r="C32" i="1"/>
  <c r="F32" i="1" s="1"/>
  <c r="B32" i="1"/>
  <c r="H32" i="1" s="1"/>
  <c r="K31" i="1"/>
  <c r="J31" i="1"/>
  <c r="P31" i="1" s="1"/>
  <c r="C31" i="1"/>
  <c r="B31" i="1"/>
  <c r="H31" i="1" s="1"/>
  <c r="K30" i="1"/>
  <c r="N30" i="1" s="1"/>
  <c r="J30" i="1"/>
  <c r="P30" i="1" s="1"/>
  <c r="E30" i="1"/>
  <c r="C30" i="1"/>
  <c r="F30" i="1" s="1"/>
  <c r="B30" i="1"/>
  <c r="H30" i="1" s="1"/>
  <c r="B29" i="1"/>
  <c r="E29" i="1" s="1"/>
  <c r="K28" i="1"/>
  <c r="N14" i="1" s="1"/>
  <c r="J28" i="1"/>
  <c r="M31" i="1" s="1"/>
  <c r="E28" i="1"/>
  <c r="C28" i="1"/>
  <c r="F31" i="1" s="1"/>
  <c r="B28" i="1"/>
  <c r="H28" i="1" s="1"/>
  <c r="P27" i="1"/>
  <c r="N27" i="1"/>
  <c r="M27" i="1"/>
  <c r="H27" i="1"/>
  <c r="E27" i="1"/>
  <c r="P26" i="1"/>
  <c r="H26" i="1"/>
  <c r="F26" i="1"/>
  <c r="E26" i="1"/>
  <c r="P25" i="1"/>
  <c r="N25" i="1"/>
  <c r="M25" i="1"/>
  <c r="H25" i="1"/>
  <c r="F25" i="1"/>
  <c r="E25" i="1"/>
  <c r="P24" i="1"/>
  <c r="M24" i="1"/>
  <c r="H24" i="1"/>
  <c r="F24" i="1"/>
  <c r="E24" i="1"/>
  <c r="P23" i="1"/>
  <c r="N23" i="1"/>
  <c r="M23" i="1"/>
  <c r="H23" i="1"/>
  <c r="F23" i="1"/>
  <c r="E23" i="1"/>
  <c r="P22" i="1"/>
  <c r="M22" i="1"/>
  <c r="H22" i="1"/>
  <c r="F22" i="1"/>
  <c r="E22" i="1"/>
  <c r="P21" i="1"/>
  <c r="N21" i="1"/>
  <c r="M21" i="1"/>
  <c r="H21" i="1"/>
  <c r="F21" i="1"/>
  <c r="E21" i="1"/>
  <c r="P20" i="1"/>
  <c r="M20" i="1"/>
  <c r="H20" i="1"/>
  <c r="F20" i="1"/>
  <c r="E20" i="1"/>
  <c r="P19" i="1"/>
  <c r="N19" i="1"/>
  <c r="M19" i="1"/>
  <c r="H19" i="1"/>
  <c r="F19" i="1"/>
  <c r="E19" i="1"/>
  <c r="P18" i="1"/>
  <c r="M18" i="1"/>
  <c r="H18" i="1"/>
  <c r="F18" i="1"/>
  <c r="E18" i="1"/>
  <c r="P17" i="1"/>
  <c r="N17" i="1"/>
  <c r="M17" i="1"/>
  <c r="H17" i="1"/>
  <c r="F17" i="1"/>
  <c r="E17" i="1"/>
  <c r="P16" i="1"/>
  <c r="M16" i="1"/>
  <c r="H16" i="1"/>
  <c r="F16" i="1"/>
  <c r="E16" i="1"/>
  <c r="P15" i="1"/>
  <c r="N15" i="1"/>
  <c r="M15" i="1"/>
  <c r="H15" i="1"/>
  <c r="F15" i="1"/>
  <c r="E15" i="1"/>
  <c r="P14" i="1"/>
  <c r="M14" i="1"/>
  <c r="H14" i="1"/>
  <c r="F14" i="1"/>
  <c r="E14" i="1"/>
  <c r="P13" i="1"/>
  <c r="N13" i="1"/>
  <c r="M13" i="1"/>
  <c r="H13" i="1"/>
  <c r="F13" i="1"/>
  <c r="E13" i="1"/>
  <c r="P12" i="1"/>
  <c r="M12" i="1"/>
  <c r="H12" i="1"/>
  <c r="F12" i="1"/>
  <c r="E12" i="1"/>
  <c r="P11" i="1"/>
  <c r="N11" i="1"/>
  <c r="M11" i="1"/>
  <c r="H11" i="1"/>
  <c r="F11" i="1"/>
  <c r="E11" i="1"/>
  <c r="P10" i="1"/>
  <c r="M10" i="1"/>
  <c r="H10" i="1"/>
  <c r="F10" i="1"/>
  <c r="E10" i="1"/>
  <c r="P9" i="1"/>
  <c r="N9" i="1"/>
  <c r="M9" i="1"/>
  <c r="H9" i="1"/>
  <c r="F9" i="1"/>
  <c r="E9" i="1"/>
  <c r="P8" i="1"/>
  <c r="M8" i="1"/>
  <c r="H8" i="1"/>
  <c r="F8" i="1"/>
  <c r="E8" i="1"/>
  <c r="P7" i="1"/>
  <c r="N7" i="1"/>
  <c r="M7" i="1"/>
  <c r="H7" i="1"/>
  <c r="F7" i="1"/>
  <c r="E7" i="1"/>
  <c r="E31" i="3" l="1"/>
  <c r="F31" i="3"/>
  <c r="H29" i="1"/>
  <c r="N31" i="1"/>
  <c r="N35" i="1"/>
  <c r="M26" i="1"/>
  <c r="F27" i="1"/>
  <c r="F28" i="1"/>
  <c r="M28" i="1"/>
  <c r="C29" i="1"/>
  <c r="F29" i="1" s="1"/>
  <c r="J29" i="1"/>
  <c r="M30" i="1"/>
  <c r="M32" i="1"/>
  <c r="C33" i="1"/>
  <c r="F33" i="1" s="1"/>
  <c r="J33" i="1"/>
  <c r="M34" i="1"/>
  <c r="P35" i="1"/>
  <c r="E53" i="2"/>
  <c r="N10" i="1"/>
  <c r="N12" i="1"/>
  <c r="N16" i="1"/>
  <c r="N18" i="1"/>
  <c r="N20" i="1"/>
  <c r="N22" i="1"/>
  <c r="N24" i="1"/>
  <c r="N26" i="1"/>
  <c r="N28" i="1"/>
  <c r="K29" i="1"/>
  <c r="N29" i="1" s="1"/>
  <c r="E31" i="1"/>
  <c r="E33" i="1"/>
  <c r="K33" i="1"/>
  <c r="N33" i="1" s="1"/>
  <c r="E35" i="1"/>
  <c r="N8" i="1"/>
  <c r="P28" i="1"/>
  <c r="M33" i="1" l="1"/>
  <c r="P33" i="1"/>
  <c r="M29" i="1"/>
  <c r="P29" i="1"/>
  <c r="H33" i="1"/>
</calcChain>
</file>

<file path=xl/sharedStrings.xml><?xml version="1.0" encoding="utf-8"?>
<sst xmlns="http://schemas.openxmlformats.org/spreadsheetml/2006/main" count="1029" uniqueCount="354">
  <si>
    <t>TAVOLA 9 - Aziende e SAU per regione. Anni 2020 e 2010</t>
  </si>
  <si>
    <t>Aziende agricole</t>
  </si>
  <si>
    <t>Superficie agricola utilizzata (migliaia di ettari)</t>
  </si>
  <si>
    <t>Regione / Ripartizione</t>
  </si>
  <si>
    <t>Numero</t>
  </si>
  <si>
    <t>Composizioni %</t>
  </si>
  <si>
    <t>Variazioni % 2020/2010</t>
  </si>
  <si>
    <t>SAU</t>
  </si>
  <si>
    <t>Piemonte</t>
  </si>
  <si>
    <t>Valle d'Aosta/Vallée d'Aoste</t>
  </si>
  <si>
    <t>Lombardia</t>
  </si>
  <si>
    <t>Provincia Autonoma Bolzano / 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</si>
  <si>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</si>
  <si>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</si>
  <si>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</si>
  <si>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</si>
  <si>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</si>
  <si>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</si>
  <si>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</si>
  <si>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</si>
  <si>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</si>
  <si>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</si>
  <si>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</si>
  <si>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</si>
  <si>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</si>
  <si>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</si>
  <si>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</si>
  <si>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</si>
  <si>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</si>
  <si>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</si>
  <si>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</si>
  <si>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Nord-ovest</t>
  </si>
  <si>
    <t>Nord-est</t>
  </si>
  <si>
    <t>Centro</t>
  </si>
  <si>
    <t>Mezzogiorno</t>
  </si>
  <si>
    <t>Sud</t>
  </si>
  <si>
    <t>Isole</t>
  </si>
  <si>
    <t>Originale Tavola 9 , rilascio 9 agosto 2022</t>
  </si>
  <si>
    <t>Regione</t>
  </si>
  <si>
    <t>Valle d'Aosta</t>
  </si>
  <si>
    <t>Prov. aut. Bolzano</t>
  </si>
  <si>
    <t>Prov. aut. Trento</t>
  </si>
  <si>
    <t>Friuli-Venezia G.</t>
  </si>
  <si>
    <t>TAVOLA 12 - Aziende e superfici per utilizzazione del terreno e regione. Anno 2020 (1)</t>
  </si>
  <si>
    <t xml:space="preserve">Numero di aziende agricole </t>
  </si>
  <si>
    <t>Superficie (ettari)</t>
  </si>
  <si>
    <t>Seminativi</t>
  </si>
  <si>
    <t>Coltivazioni legnose agrarie</t>
  </si>
  <si>
    <t>Orti familiari</t>
  </si>
  <si>
    <t>Prati permanenti e pascoli</t>
  </si>
  <si>
    <t>Superficie agricola utilizzata (SAU)</t>
  </si>
  <si>
    <t>Arboricoltura da legno</t>
  </si>
  <si>
    <t>Boschi</t>
  </si>
  <si>
    <t>Superficie agricola non utilizzata</t>
  </si>
  <si>
    <t>Altra superficie</t>
  </si>
  <si>
    <t>Superficie totale (SAT)</t>
  </si>
  <si>
    <t>(1) La SAU è la somma di seminativi, coltovazioni legnose, orti familiari e prati permanente e pascoli. La SAT aggiunge alla SAU l'arboricoltura da legno, i boschi, la superficie agricola non utlizzata e le altre superfici.</t>
  </si>
  <si>
    <t>Tavola 1 - Numero aziende e SAU per regione, totale aziende e aziende per età del capo azienda  (&lt;=40 anni, oltre 40 anni e totale)  (1). Anno 2020</t>
  </si>
  <si>
    <t>Capoazienda con età fino a 40 anni</t>
  </si>
  <si>
    <t>Capoazienda con età oltre 40 anni</t>
  </si>
  <si>
    <t>Totale</t>
  </si>
  <si>
    <t xml:space="preserve">Numero di aziende </t>
  </si>
  <si>
    <t>SAU (in ettari)</t>
  </si>
  <si>
    <t>Provincia Autonoma di Bolzano/Bozen</t>
  </si>
  <si>
    <t>Provincia Autonoma di Trento</t>
  </si>
  <si>
    <t>(1) Sono escluse le proprietà collettive.</t>
  </si>
  <si>
    <t>% capoazienda con meno di 40 anni</t>
  </si>
  <si>
    <t>P. A. di Trento</t>
  </si>
  <si>
    <t>P. A. di Bolzano</t>
  </si>
  <si>
    <r>
      <rPr>
        <b/>
        <i/>
        <sz val="11"/>
        <color theme="3"/>
        <rFont val="Calibri"/>
        <family val="2"/>
        <scheme val="minor"/>
      </rPr>
      <t>Fonte dati:</t>
    </r>
    <r>
      <rPr>
        <i/>
        <sz val="11"/>
        <color theme="3"/>
        <rFont val="Calibri"/>
        <family val="2"/>
        <scheme val="minor"/>
      </rPr>
      <t xml:space="preserve"> Istat - 7° Censimento dell'Agricoltura</t>
    </r>
  </si>
  <si>
    <r>
      <rPr>
        <b/>
        <i/>
        <sz val="11"/>
        <color theme="3"/>
        <rFont val="Calibri"/>
        <family val="2"/>
        <scheme val="minor"/>
      </rPr>
      <t>Fonte dati:</t>
    </r>
    <r>
      <rPr>
        <i/>
        <sz val="11"/>
        <color theme="3"/>
        <rFont val="Calibri"/>
        <family val="2"/>
        <scheme val="minor"/>
      </rPr>
      <t xml:space="preserve"> Istat - 7° Censimento dell'Agricoltura. Elaborazione Ufficio di statistica della Regione Abruzzo</t>
    </r>
  </si>
  <si>
    <t>Grafico 2.1. Superficie agricola totale in Abruzzo. Ettari. Censimento agricoltura. Anno 2020</t>
  </si>
  <si>
    <t>Grafico 2.2 Percentuale di capi azienda con meno di 40 anni, per regione. Censimento 2020</t>
  </si>
  <si>
    <t xml:space="preserve">Tabella 2.1: Aziende agricole e superficie agraria utilizzata per regione. Censimenti 2010 e 2020
</t>
  </si>
  <si>
    <t>Quote % di superficie e dell'Abruzzo rispetto all'Italia.</t>
  </si>
  <si>
    <t>% 
superficie Abruzzo/Italia
2021</t>
  </si>
  <si>
    <t>% 
superficie Abruzzo/Italia
2022</t>
  </si>
  <si>
    <t>% Produzione Abruzzo/Italia
2021</t>
  </si>
  <si>
    <t>% Produzione Abruzzo/Italia
2022</t>
  </si>
  <si>
    <t>Cereali (calcolati)</t>
  </si>
  <si>
    <t xml:space="preserve">    COMMEAT: frumento tenero</t>
  </si>
  <si>
    <t xml:space="preserve">    WHEATD: frumento duro</t>
  </si>
  <si>
    <t xml:space="preserve">    ITRSOYEAN: miscele di segale e cereali invernali </t>
  </si>
  <si>
    <t xml:space="preserve">    BARLEY: orzo</t>
  </si>
  <si>
    <t xml:space="preserve">    MXSOASANDS: miscele di avena e cereali primaverili (grano misto diverso dal maslin)</t>
  </si>
  <si>
    <t xml:space="preserve">    MAIZE: mais</t>
  </si>
  <si>
    <t xml:space="preserve">    RICE: riso</t>
  </si>
  <si>
    <t xml:space="preserve">    SORGH: sorgo</t>
  </si>
  <si>
    <t xml:space="preserve">    TITICALE: triticale</t>
  </si>
  <si>
    <t xml:space="preserve">    CEREAOG: altri cereali</t>
  </si>
  <si>
    <t>LEGUMES: legumi</t>
  </si>
  <si>
    <t>DRPUL: legumi secchi</t>
  </si>
  <si>
    <t xml:space="preserve">  PEAPROT: pisello proteico </t>
  </si>
  <si>
    <t xml:space="preserve">  PEAS: pisello da granella </t>
  </si>
  <si>
    <t xml:space="preserve">  BEANK: fagiolo secco</t>
  </si>
  <si>
    <t xml:space="preserve">  BROAFIELD: fava da granella </t>
  </si>
  <si>
    <t xml:space="preserve">  LUPIN: lupino dolce</t>
  </si>
  <si>
    <t xml:space="preserve">  LENTIL: lenticchia </t>
  </si>
  <si>
    <t xml:space="preserve">  CHICS: cece </t>
  </si>
  <si>
    <t>POTAT: patata in complesso</t>
  </si>
  <si>
    <t xml:space="preserve">  POTA: patata comune </t>
  </si>
  <si>
    <t xml:space="preserve">  EARLATOES: patata primaticcia </t>
  </si>
  <si>
    <t>Superficie</t>
  </si>
  <si>
    <t>Produzione</t>
  </si>
  <si>
    <t>Totale 
cereali</t>
  </si>
  <si>
    <t>Frumento 
tenero</t>
  </si>
  <si>
    <t>Frumento 
duro</t>
  </si>
  <si>
    <t xml:space="preserve">Miscele di segale e
cereali invernali </t>
  </si>
  <si>
    <t>Orzo</t>
  </si>
  <si>
    <t>Miscele di avena e
 cereali primaverili</t>
  </si>
  <si>
    <t>Mais</t>
  </si>
  <si>
    <t>Sorgo</t>
  </si>
  <si>
    <t>Altri cereali</t>
  </si>
  <si>
    <t xml:space="preserve">Pisello proteico </t>
  </si>
  <si>
    <t xml:space="preserve">Pisello da granella </t>
  </si>
  <si>
    <t>Fagiolo secco</t>
  </si>
  <si>
    <t xml:space="preserve">Fava da granella </t>
  </si>
  <si>
    <t xml:space="preserve">Lenticchia </t>
  </si>
  <si>
    <t xml:space="preserve">  Cece </t>
  </si>
  <si>
    <t xml:space="preserve">Patata comune </t>
  </si>
  <si>
    <t xml:space="preserve">Patata primaticcia </t>
  </si>
  <si>
    <t>superficie totale - ettari</t>
  </si>
  <si>
    <t xml:space="preserve">produzione totale - quintali </t>
  </si>
  <si>
    <t>2018</t>
  </si>
  <si>
    <t>2019</t>
  </si>
  <si>
    <t>2020</t>
  </si>
  <si>
    <t>2021</t>
  </si>
  <si>
    <t>2022</t>
  </si>
  <si>
    <t>..</t>
  </si>
  <si>
    <t>Frumento tenero</t>
  </si>
  <si>
    <t>Frumento duro</t>
  </si>
  <si>
    <t xml:space="preserve">Miscele di segale e cereali invernali </t>
  </si>
  <si>
    <t>Miscele di avena e cereali primaverili</t>
  </si>
  <si>
    <t>Riso</t>
  </si>
  <si>
    <t>Tipo di coltivazione</t>
  </si>
  <si>
    <t>Superficie totale - ettari</t>
  </si>
  <si>
    <t xml:space="preserve">Produzione totale - quintali </t>
  </si>
  <si>
    <t>Totale cereali</t>
  </si>
  <si>
    <t xml:space="preserve">Cece </t>
  </si>
  <si>
    <t>Totale legumi</t>
  </si>
  <si>
    <t>Graf 2.4 - Superficie e produzione di cereali in Abruzzo. Quote percentuali rispetto all'Italia. Anno 2021</t>
  </si>
  <si>
    <t>Graf. 2.6 - Superficie e produzione di leguminose e patate in Abruzzo. Quote percentuali rsispetto all'Italia. Anno 2021</t>
  </si>
  <si>
    <t>Tabella 2.3: Superficie e produzione di leguminose e patate in Abruzzo. Anni 2018 e 2021</t>
  </si>
  <si>
    <t>Tabella 2.2: Superficie e produzione di leguminose e patate in Abruzzo. Anni 2018 e 2021</t>
  </si>
  <si>
    <t>Graf. 2.3 - Superficie investita a cereali in Abruzzo. Ettari. Anno 2021</t>
  </si>
  <si>
    <t>Grafico 2.5: Superficie di leguminose in Abruzzo. Ettari. Anno 2021</t>
  </si>
  <si>
    <t xml:space="preserve">    CERFORRLEY: orzo a maturazione cerosa</t>
  </si>
  <si>
    <t xml:space="preserve">    CEROIS: mais ceroso</t>
  </si>
  <si>
    <t xml:space="preserve">    FORARLEY: orzo in erba</t>
  </si>
  <si>
    <t xml:space="preserve">    CERORLEY: orzo ceroso</t>
  </si>
  <si>
    <t xml:space="preserve">    COMMEGRASS: loietto</t>
  </si>
  <si>
    <t xml:space="preserve">    OTHEEHERBA: altri erbai monofiti</t>
  </si>
  <si>
    <t xml:space="preserve">    GRAM: graminacee</t>
  </si>
  <si>
    <t xml:space="preserve">    DRIESES: leguminose</t>
  </si>
  <si>
    <t xml:space="preserve">    OTHETURES: altri miscugli</t>
  </si>
  <si>
    <t xml:space="preserve">    LUCERNE: erba medica</t>
  </si>
  <si>
    <t xml:space="preserve">    SAIN: lupinella</t>
  </si>
  <si>
    <t xml:space="preserve">    SPANPARCET: sulla</t>
  </si>
  <si>
    <t xml:space="preserve">    OTHEETEMPO: altre specie di foraggere temporaneee</t>
  </si>
  <si>
    <t xml:space="preserve">    MIXEPORARY: prati avvicendati polifiti</t>
  </si>
  <si>
    <t xml:space="preserve">    LVRADBENDS: trifoglio e miscele</t>
  </si>
  <si>
    <t xml:space="preserve">    OTMFC: altri erbai monofiti di cereali</t>
  </si>
  <si>
    <t xml:space="preserve">    OTHGRENOCER: altre piante raccolte verdi da seminativi </t>
  </si>
  <si>
    <t>PGRAPM: foraggere permanenti - prati permanenti e pascoli</t>
  </si>
  <si>
    <t xml:space="preserve">  POORINGS: pascoli poveri</t>
  </si>
  <si>
    <t xml:space="preserve">  OTHEZINGS: altri pascoli</t>
  </si>
  <si>
    <t xml:space="preserve">  PERMGRASSE: prati permanenti</t>
  </si>
  <si>
    <t>Graf. 2.8 - Superficie e produzione di foraggio in Abruzzo. Quote percentuali rsispetto all'Italia. Anno 2021</t>
  </si>
  <si>
    <t>Orzo a maturazione cerosa</t>
  </si>
  <si>
    <t>Mais ceroso</t>
  </si>
  <si>
    <t>Altri erbai monofiti</t>
  </si>
  <si>
    <t>Graminacee</t>
  </si>
  <si>
    <t>Leguminose</t>
  </si>
  <si>
    <t>Altri miscugli</t>
  </si>
  <si>
    <t>Erba medica</t>
  </si>
  <si>
    <t>Lupinella</t>
  </si>
  <si>
    <t>Sulla</t>
  </si>
  <si>
    <t>Altre specie foraggere temporaneee</t>
  </si>
  <si>
    <t>Prati avvicendati polifiti</t>
  </si>
  <si>
    <t>Pascoli poveri</t>
  </si>
  <si>
    <t>Altri pascoli</t>
  </si>
  <si>
    <t>Prati permanenti</t>
  </si>
  <si>
    <t xml:space="preserve">produzione raccolta - quintali </t>
  </si>
  <si>
    <t xml:space="preserve">  Abruzzo</t>
  </si>
  <si>
    <t>FORAGE: foraggere</t>
  </si>
  <si>
    <t xml:space="preserve">  FORAGE_TEMP: foraggere temporanee o avvicendate</t>
  </si>
  <si>
    <t>Tab 2.4 - Superficie e produzione di foraggi in Abruzzo. Anni 2018-2021</t>
  </si>
  <si>
    <t>Graf 2.7 - Superficie di foraggio temporaneo o avvicendato in Abruzzo. Ettari. Anno 2021</t>
  </si>
  <si>
    <t>Foraggere temporanee o avvicendate</t>
  </si>
  <si>
    <t>Loietto</t>
  </si>
  <si>
    <t>Altre specie di foraggere temporanee</t>
  </si>
  <si>
    <t xml:space="preserve">Foraggere permanenti - pascoli e prati </t>
  </si>
  <si>
    <r>
      <rPr>
        <b/>
        <i/>
        <sz val="11"/>
        <color theme="3"/>
        <rFont val="Calibri"/>
        <family val="2"/>
        <scheme val="minor"/>
      </rPr>
      <t>Fonte dati:</t>
    </r>
    <r>
      <rPr>
        <i/>
        <sz val="11"/>
        <color theme="3"/>
        <rFont val="Calibri"/>
        <family val="2"/>
        <scheme val="minor"/>
      </rPr>
      <t xml:space="preserve"> Istat - Elaborazione Ufficio di statistica della Regione Abruzzo</t>
    </r>
  </si>
  <si>
    <t>ordinato per:</t>
  </si>
  <si>
    <t>Tipo coltivazione</t>
  </si>
  <si>
    <t>Carota e pastinaca</t>
  </si>
  <si>
    <t>Indivia 
(riccia e scarola)</t>
  </si>
  <si>
    <t>Bietola da costa</t>
  </si>
  <si>
    <t>Cavolfiore 
(e cavolo broccolo)</t>
  </si>
  <si>
    <t>Radicchio o cicoria</t>
  </si>
  <si>
    <t>Cavolo verza</t>
  </si>
  <si>
    <t>Finocchio</t>
  </si>
  <si>
    <t>Aglio</t>
  </si>
  <si>
    <t>Pomodoro da consumo 
fresco o da mensa</t>
  </si>
  <si>
    <t>Pisello</t>
  </si>
  <si>
    <t>Spinacio</t>
  </si>
  <si>
    <t>Peperone</t>
  </si>
  <si>
    <t>Broccoletto di rapa</t>
  </si>
  <si>
    <t>Lattuga</t>
  </si>
  <si>
    <t>Sedano</t>
  </si>
  <si>
    <t xml:space="preserve">Porro </t>
  </si>
  <si>
    <t>Fagiolo e fagiolino</t>
  </si>
  <si>
    <t>Popone o melone</t>
  </si>
  <si>
    <t>Fava fresca</t>
  </si>
  <si>
    <t>Zucchina</t>
  </si>
  <si>
    <t>Cetriolo da mensa</t>
  </si>
  <si>
    <t>Melanzana</t>
  </si>
  <si>
    <t>Carciofo</t>
  </si>
  <si>
    <t>Cipolla</t>
  </si>
  <si>
    <t>Pomodoro 
da trasformazione</t>
  </si>
  <si>
    <t>Cocomero</t>
  </si>
  <si>
    <t>Asparago</t>
  </si>
  <si>
    <t>Rapa</t>
  </si>
  <si>
    <t xml:space="preserve">Fava fresca </t>
  </si>
  <si>
    <t>Porro</t>
  </si>
  <si>
    <t>Indivia (riccia e scarola)</t>
  </si>
  <si>
    <t>Cavolfiore  (e cavolo broccolo)</t>
  </si>
  <si>
    <t>Pomodoro da consumo fresco o da mensa</t>
  </si>
  <si>
    <t>Ortive</t>
  </si>
  <si>
    <t>Cavolfiore</t>
  </si>
  <si>
    <t>Pomodoro da trasformazione</t>
  </si>
  <si>
    <t>Pomodoro da consumo</t>
  </si>
  <si>
    <t>Grafico 2.9: Superficie di ortive in Abruzzo. Ettari.</t>
  </si>
  <si>
    <t>Anno 2021</t>
  </si>
  <si>
    <t>Tabella 2.5: Superficie e produzione di ortive in Abruzzo. Anni 2018 e 2021</t>
  </si>
  <si>
    <t>Totale ortive</t>
  </si>
  <si>
    <t xml:space="preserve"> </t>
  </si>
  <si>
    <t>Graf 2.10 - Superficie e produzione di ortive in Abruzzo. Quote percentuali rispetto all'Italia. Anno 2021</t>
  </si>
  <si>
    <t>Coltivazioni legnose fruttifere</t>
  </si>
  <si>
    <t xml:space="preserve">      APPLE: mela</t>
  </si>
  <si>
    <t xml:space="preserve">      PEAR: pera</t>
  </si>
  <si>
    <t xml:space="preserve">      PEACH: pesca</t>
  </si>
  <si>
    <t xml:space="preserve">      NECTA: nettarina (pesca noce)</t>
  </si>
  <si>
    <t xml:space="preserve">      APRIC: albicocca</t>
  </si>
  <si>
    <t xml:space="preserve">      CHERR: ciliegia in complesso</t>
  </si>
  <si>
    <t xml:space="preserve">      PLUM: susina</t>
  </si>
  <si>
    <t xml:space="preserve">      FIG: fico</t>
  </si>
  <si>
    <t xml:space="preserve">      KIWI: kiwi</t>
  </si>
  <si>
    <t xml:space="preserve">    REDCURRA: ribes rosso</t>
  </si>
  <si>
    <t xml:space="preserve">    BLACKCURRA: ribes nero</t>
  </si>
  <si>
    <t xml:space="preserve">    ROUSPBERRI: lampone</t>
  </si>
  <si>
    <t xml:space="preserve">    CRAT: ribes</t>
  </si>
  <si>
    <t xml:space="preserve">    OTHETFRUIT: altre bacche</t>
  </si>
  <si>
    <t xml:space="preserve">      OTHETFRUITNOR: altre bacche diverse da sorbo</t>
  </si>
  <si>
    <t xml:space="preserve">    ALMO: mandorla</t>
  </si>
  <si>
    <t xml:space="preserve">    HAZEL: nocciola</t>
  </si>
  <si>
    <t xml:space="preserve">  CITRFR: agrumi</t>
  </si>
  <si>
    <t xml:space="preserve">  ORANGE: arancia</t>
  </si>
  <si>
    <t xml:space="preserve">    AACAE: arance navel</t>
  </si>
  <si>
    <t>Grafico 2.12: Superficie e produzione di fruttifere in Abruzzo. Quote percentuali rispetto all'Italia. Anno 2021</t>
  </si>
  <si>
    <t>Albicocca</t>
  </si>
  <si>
    <t>Fico</t>
  </si>
  <si>
    <t>Kiwi</t>
  </si>
  <si>
    <t>Lampone</t>
  </si>
  <si>
    <t>Mandorla</t>
  </si>
  <si>
    <t>Mela</t>
  </si>
  <si>
    <t>Nettarina 
(pesca noce)</t>
  </si>
  <si>
    <t>Nocciola</t>
  </si>
  <si>
    <t>Pera</t>
  </si>
  <si>
    <t>Pesca</t>
  </si>
  <si>
    <t>Ribes</t>
  </si>
  <si>
    <t>Ribes nero</t>
  </si>
  <si>
    <t>Ribes rosso</t>
  </si>
  <si>
    <t>Susina</t>
  </si>
  <si>
    <t>Altre bacche diverse da sorbo</t>
  </si>
  <si>
    <t>Ciliegia 
in complesso</t>
  </si>
  <si>
    <t>Abtruzzo:</t>
  </si>
  <si>
    <t>Nettarina (pesca noce)</t>
  </si>
  <si>
    <t>Ciliegia in complesso</t>
  </si>
  <si>
    <t>Frutti di bosco</t>
  </si>
  <si>
    <t>Agrumi</t>
  </si>
  <si>
    <t>Arancia</t>
  </si>
  <si>
    <t>Arance navel</t>
  </si>
  <si>
    <t xml:space="preserve">Superficie </t>
  </si>
  <si>
    <t>Nettarina</t>
  </si>
  <si>
    <t>Totale fruttifere</t>
  </si>
  <si>
    <t>Grafico 2.11: Superficie di fruttifere in Abruzzo. Ettari. Anno 2021</t>
  </si>
  <si>
    <t xml:space="preserve">Tabella 2.6: Superficie e produzione di fruttifere in Abruzzo. Anni 2018 e 2021
</t>
  </si>
  <si>
    <t>Sup.</t>
  </si>
  <si>
    <t>Quintali</t>
  </si>
  <si>
    <t>Ettolitri</t>
  </si>
  <si>
    <t>% 
superficie totale Abruzzo/Italia
2021</t>
  </si>
  <si>
    <t>% Produzione totale Abruzzo/Italia
2021</t>
  </si>
  <si>
    <t>% Produzione raccolta Abruzzo/Italia
2021</t>
  </si>
  <si>
    <t xml:space="preserve">  WINEES: uva da vino</t>
  </si>
  <si>
    <t xml:space="preserve">    GRAPEDOPWINE: uve per vini dop</t>
  </si>
  <si>
    <t xml:space="preserve">    GRAPEIGPWINE: uve per vini igp</t>
  </si>
  <si>
    <t xml:space="preserve">    OTHGRWINODI: uve per altri vini (escluso dop e igp)</t>
  </si>
  <si>
    <t xml:space="preserve">    WINE: vino</t>
  </si>
  <si>
    <t xml:space="preserve">    TABLW: vino da tavola</t>
  </si>
  <si>
    <t xml:space="preserve">    WHITNE: vino bianco da tavola</t>
  </si>
  <si>
    <t xml:space="preserve">    REDOSEWIN: vino rosso e rosato da tavola</t>
  </si>
  <si>
    <t xml:space="preserve">    REGDESWINE: vino D:O:P:</t>
  </si>
  <si>
    <t xml:space="preserve">    REGDESWHITEWINE: vino D:O:P: bianco</t>
  </si>
  <si>
    <t xml:space="preserve">    REGDESBLACKWINE: vino D:O:P: rosso e rosato</t>
  </si>
  <si>
    <t xml:space="preserve">    TYPGEOWINE: vino I.G.P.</t>
  </si>
  <si>
    <t xml:space="preserve">    TYPGEOWHITEWINE: vino I.G.P. bianco</t>
  </si>
  <si>
    <t xml:space="preserve">    TYPGEOBLACKWINE: vino I.G.P. rosso e rosato</t>
  </si>
  <si>
    <t xml:space="preserve">    MUST: mosto</t>
  </si>
  <si>
    <t xml:space="preserve">  TABLEGRAPES: uva da tavola</t>
  </si>
  <si>
    <t xml:space="preserve">  OLIVTAB_OIL: olive da tavola e da olio</t>
  </si>
  <si>
    <t xml:space="preserve">    OLIVT: olive da tavola</t>
  </si>
  <si>
    <t xml:space="preserve">    OHROIE: altre olive</t>
  </si>
  <si>
    <t xml:space="preserve">    OLIVO: olive da olio</t>
  </si>
  <si>
    <t xml:space="preserve">  PRESIL: olio di oliva</t>
  </si>
  <si>
    <t>Grafico 2.15 - Superficie e produzione di uva in Abruzzo. Quote percentuali rispetto all'Italia. Anno 2021</t>
  </si>
  <si>
    <t xml:space="preserve">  WINEMUST: vino e mosto</t>
  </si>
  <si>
    <t>Uva da vino 
totale</t>
  </si>
  <si>
    <t>Uve 
per vini 
D.O.P.</t>
  </si>
  <si>
    <t>Uve 
per vini
I.G.P.</t>
  </si>
  <si>
    <t>Uve 
per altri vini 
(escluso 
D.O.P. e I.G.P.)</t>
  </si>
  <si>
    <t>Vino totale</t>
  </si>
  <si>
    <t>Vino da tavola</t>
  </si>
  <si>
    <t>Vino bianco da tavola</t>
  </si>
  <si>
    <t>Vino rosso e rosato da tavola</t>
  </si>
  <si>
    <t>Produzione di vino in Abruzzo. Quote percentuali rispetto all'Italia. Anno 2021</t>
  </si>
  <si>
    <t>Vino D.O.P.</t>
  </si>
  <si>
    <t>Vino D:O:P: bianco</t>
  </si>
  <si>
    <t>Vino D:O:P: rosso e rosato</t>
  </si>
  <si>
    <t>Vino I.G.P.</t>
  </si>
  <si>
    <t>Vino I.G.P. bianco</t>
  </si>
  <si>
    <t>Vino I.G.P. rosso e rosato</t>
  </si>
  <si>
    <t>Mosto</t>
  </si>
  <si>
    <t>Uva
 da tavola</t>
  </si>
  <si>
    <t>Olive totali</t>
  </si>
  <si>
    <t>Produzione di olive e olio in Abruzzo. Quote percentuali rispetto all'Italia. Anno 2021</t>
  </si>
  <si>
    <t>Olive da tavola</t>
  </si>
  <si>
    <t>Olive da olio</t>
  </si>
  <si>
    <t>Olio di oliva</t>
  </si>
  <si>
    <t>Italia</t>
  </si>
  <si>
    <t>Superficie totale (ettari)</t>
  </si>
  <si>
    <t>Produzione (quintali) raccolta</t>
  </si>
  <si>
    <t>-</t>
  </si>
  <si>
    <t xml:space="preserve">Tab 2.7 Produzione olive e olio in Italia e in Abruzzo. 
Anni 2018 e 2021
</t>
  </si>
  <si>
    <t>produzione totale - ettolitri</t>
  </si>
  <si>
    <t>Vino D:O:P:</t>
  </si>
  <si>
    <t>Grafico 2.14: Superficie e produzione di uva e vino in Abruzzo. Anno 2021</t>
  </si>
  <si>
    <t>Vino 
(escluso  D.O.P. e I.G.P.)</t>
  </si>
  <si>
    <t>Produzione Vino in Abruzzo nel 2021. Ettolitri</t>
  </si>
  <si>
    <t>Uva da vino</t>
  </si>
  <si>
    <t>Uve per vini D.O.P.</t>
  </si>
  <si>
    <t>Uve per vini I.G.P.</t>
  </si>
  <si>
    <t>Uve per altri vini 
(escluso D.O.P. e I.G.P.)</t>
  </si>
  <si>
    <r>
      <rPr>
        <b/>
        <i/>
        <sz val="10"/>
        <color theme="3"/>
        <rFont val="Arial"/>
        <family val="2"/>
      </rPr>
      <t>Fonte dati:</t>
    </r>
    <r>
      <rPr>
        <i/>
        <sz val="10"/>
        <color theme="3"/>
        <rFont val="Arial"/>
        <family val="2"/>
      </rPr>
      <t xml:space="preserve"> ISTAT - Indagine di Stima delle superfici e produzioni delle coltivazioni agrarie. Elaborazione Ufficio di statistica della Regione Abruzzo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</si>
</sst>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_-* #,##0.0_-;\-* #,##0.0_-;_-* &quot;-&quot;??_-;_-@_-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theme="1"/>
      <name val="Calibri"/>
      <family val="2"/>
      <scheme val="minor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theme="1"/>
      <name val="Arial Narrow"/>
      <family val="2"/>
    </font>
    <font>
      <sz val="8"/>
      <color indexed="8"/>
      <name val="Arial Narrow"/>
      <family val="2"/>
    </font>
    <font>
      <b/>
      <sz val="9"/>
      <color theme="1"/>
      <name val="Arial Narrow"/>
      <family val="2"/>
    </font>
    <font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b/>
      <sz val="9"/>
      <color indexed="9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b/>
      <i/>
      <sz val="9"/>
      <color indexed="9"/>
      <name val="Arial Narrow"/>
      <family val="2"/>
    </font>
    <font>
      <b/>
      <i/>
      <sz val="9"/>
      <color theme="0"/>
      <name val="Arial Narrow"/>
      <family val="2"/>
    </font>
    <font>
      <i/>
      <sz val="9"/>
      <color theme="0"/>
      <name val="Arial Narrow"/>
      <family val="2"/>
    </font>
    <font>
      <b/>
      <i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9"/>
      <color rgb="FF000000"/>
      <name val="Arial Narrow"/>
      <family val="2"/>
    </font>
    <font>
      <sz val="8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 Narrow"/>
      <family val="2"/>
    </font>
    <font>
      <i/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color theme="0" tint="-0.34998626667073579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10"/>
      <color theme="0" tint="-0.34998626667073579"/>
      <name val="Arial"/>
      <family val="2"/>
    </font>
    <font>
      <sz val="8"/>
      <color theme="0" tint="-0.499984740745262"/>
      <name val="Verdana"/>
      <family val="2"/>
    </font>
    <font>
      <b/>
      <sz val="10"/>
      <name val="Calibri"/>
      <family val="2"/>
      <scheme val="minor"/>
    </font>
    <font>
      <b/>
      <sz val="10"/>
      <color theme="0" tint="-0.34998626667073579"/>
      <name val="Arial"/>
      <family val="2"/>
    </font>
    <font>
      <sz val="8"/>
      <color indexed="9"/>
      <name val="Verdana"/>
      <family val="2"/>
    </font>
    <font>
      <sz val="8"/>
      <color theme="0" tint="-0.34998626667073579"/>
      <name val="Verdana"/>
      <family val="2"/>
    </font>
    <font>
      <b/>
      <sz val="8"/>
      <name val="Arial"/>
      <family val="2"/>
    </font>
    <font>
      <b/>
      <sz val="8"/>
      <color theme="0" tint="-0.34998626667073579"/>
      <name val="Arial"/>
      <family val="2"/>
    </font>
    <font>
      <sz val="8"/>
      <name val="Arial"/>
      <family val="2"/>
    </font>
    <font>
      <sz val="8"/>
      <color theme="0" tint="-0.34998626667073579"/>
      <name val="Arial"/>
      <family val="2"/>
    </font>
    <font>
      <b/>
      <sz val="10"/>
      <name val="Calibri"/>
      <family val="2"/>
    </font>
    <font>
      <b/>
      <sz val="10"/>
      <color theme="0" tint="-0.1499984740745262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 tint="-0.14999847407452621"/>
      <name val="Calibri"/>
      <family val="2"/>
      <scheme val="minor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8"/>
      <color theme="0" tint="-0.249977111117893"/>
      <name val="Calibri"/>
      <family val="2"/>
      <scheme val="minor"/>
    </font>
    <font>
      <u/>
      <sz val="8"/>
      <color indexed="9"/>
      <name val="Verdana"/>
      <family val="2"/>
    </font>
    <font>
      <sz val="8"/>
      <color theme="0" tint="-0.249977111117893"/>
      <name val="Verdana"/>
      <family val="2"/>
    </font>
    <font>
      <sz val="8"/>
      <color rgb="FF7030A0"/>
      <name val="Verdana"/>
      <family val="2"/>
    </font>
    <font>
      <sz val="10"/>
      <color rgb="FF0070C0"/>
      <name val="Arial"/>
      <family val="2"/>
    </font>
    <font>
      <b/>
      <sz val="8"/>
      <color rgb="FF7030A0"/>
      <name val="Verdana"/>
      <family val="2"/>
    </font>
    <font>
      <sz val="8"/>
      <color theme="0" tint="-0.249977111117893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0070C0"/>
      <name val="Verdana"/>
      <family val="2"/>
    </font>
    <font>
      <sz val="8"/>
      <color rgb="FF0070C0"/>
      <name val="Arial"/>
      <family val="2"/>
    </font>
    <font>
      <i/>
      <sz val="10"/>
      <color theme="3"/>
      <name val="Arial"/>
      <family val="2"/>
    </font>
    <font>
      <b/>
      <i/>
      <sz val="10"/>
      <color theme="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/>
      <right/>
      <top/>
      <bottom style="thin">
        <color theme="9" tint="-0.499984740745262"/>
      </bottom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thin">
        <color theme="9" tint="-0.499984740745262"/>
      </left>
      <right/>
      <top/>
      <bottom style="medium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indexed="64"/>
      </right>
      <top/>
      <bottom style="thin">
        <color theme="9" tint="-0.499984740745262"/>
      </bottom>
      <diagonal/>
    </border>
    <border>
      <left/>
      <right style="thin">
        <color indexed="64"/>
      </right>
      <top/>
      <bottom style="medium">
        <color theme="9" tint="-0.499984740745262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64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indexed="64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theme="9" tint="-0.499984740745262"/>
      </left>
      <right/>
      <top/>
      <bottom style="thin">
        <color indexed="64"/>
      </bottom>
      <diagonal/>
    </border>
    <border>
      <left/>
      <right/>
      <top style="thin">
        <color theme="9" tint="-0.499984740745262"/>
      </top>
      <bottom/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 style="thin">
        <color rgb="FFC0C0C0"/>
      </right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/>
      <right style="thin">
        <color indexed="64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5" fillId="0" borderId="0"/>
  </cellStyleXfs>
  <cellXfs count="427">
    <xf numFmtId="0" fontId="0" fillId="0" borderId="0" xfId="0"/>
    <xf numFmtId="0" fontId="4" fillId="2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9" fillId="2" borderId="0" xfId="0" applyFont="1" applyFill="1" applyBorder="1"/>
    <xf numFmtId="0" fontId="7" fillId="2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/>
    </xf>
    <xf numFmtId="0" fontId="11" fillId="2" borderId="0" xfId="0" applyFont="1" applyFill="1" applyBorder="1" applyAlignment="1">
      <alignment wrapText="1"/>
    </xf>
    <xf numFmtId="3" fontId="11" fillId="2" borderId="0" xfId="0" applyNumberFormat="1" applyFont="1" applyFill="1" applyBorder="1" applyAlignment="1">
      <alignment horizontal="right" wrapText="1"/>
    </xf>
    <xf numFmtId="164" fontId="11" fillId="2" borderId="0" xfId="0" applyNumberFormat="1" applyFont="1" applyFill="1" applyBorder="1" applyAlignment="1">
      <alignment horizontal="right" wrapText="1"/>
    </xf>
    <xf numFmtId="165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/>
    <xf numFmtId="3" fontId="11" fillId="2" borderId="0" xfId="0" applyNumberFormat="1" applyFont="1" applyFill="1" applyBorder="1"/>
    <xf numFmtId="3" fontId="11" fillId="3" borderId="0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wrapText="1"/>
    </xf>
    <xf numFmtId="3" fontId="11" fillId="2" borderId="3" xfId="0" applyNumberFormat="1" applyFont="1" applyFill="1" applyBorder="1" applyAlignment="1">
      <alignment horizontal="right" wrapText="1"/>
    </xf>
    <xf numFmtId="164" fontId="11" fillId="2" borderId="3" xfId="0" applyNumberFormat="1" applyFont="1" applyFill="1" applyBorder="1" applyAlignment="1">
      <alignment horizontal="right" wrapText="1"/>
    </xf>
    <xf numFmtId="165" fontId="11" fillId="2" borderId="3" xfId="0" applyNumberFormat="1" applyFont="1" applyFill="1" applyBorder="1" applyAlignment="1">
      <alignment horizontal="right"/>
    </xf>
    <xf numFmtId="0" fontId="11" fillId="2" borderId="3" xfId="0" applyFont="1" applyFill="1" applyBorder="1"/>
    <xf numFmtId="3" fontId="11" fillId="2" borderId="3" xfId="0" applyNumberFormat="1" applyFont="1" applyFill="1" applyBorder="1"/>
    <xf numFmtId="0" fontId="13" fillId="4" borderId="0" xfId="0" applyFont="1" applyFill="1" applyBorder="1" applyAlignment="1">
      <alignment vertical="center" wrapText="1"/>
    </xf>
    <xf numFmtId="3" fontId="14" fillId="4" borderId="0" xfId="0" applyNumberFormat="1" applyFont="1" applyFill="1" applyBorder="1" applyAlignment="1">
      <alignment horizontal="right" wrapText="1"/>
    </xf>
    <xf numFmtId="164" fontId="14" fillId="4" borderId="0" xfId="0" applyNumberFormat="1" applyFont="1" applyFill="1" applyBorder="1" applyAlignment="1">
      <alignment horizontal="right" wrapText="1"/>
    </xf>
    <xf numFmtId="165" fontId="14" fillId="4" borderId="0" xfId="0" applyNumberFormat="1" applyFont="1" applyFill="1" applyBorder="1" applyAlignment="1">
      <alignment horizontal="right"/>
    </xf>
    <xf numFmtId="0" fontId="15" fillId="4" borderId="0" xfId="0" applyFont="1" applyFill="1" applyBorder="1"/>
    <xf numFmtId="3" fontId="14" fillId="4" borderId="0" xfId="0" applyNumberFormat="1" applyFont="1" applyFill="1" applyBorder="1"/>
    <xf numFmtId="0" fontId="16" fillId="4" borderId="0" xfId="0" applyFont="1" applyFill="1" applyBorder="1" applyAlignment="1">
      <alignment vertical="center" wrapText="1"/>
    </xf>
    <xf numFmtId="3" fontId="17" fillId="4" borderId="0" xfId="0" applyNumberFormat="1" applyFont="1" applyFill="1" applyBorder="1"/>
    <xf numFmtId="164" fontId="17" fillId="4" borderId="0" xfId="0" applyNumberFormat="1" applyFont="1" applyFill="1" applyBorder="1" applyAlignment="1">
      <alignment horizontal="right" wrapText="1"/>
    </xf>
    <xf numFmtId="165" fontId="17" fillId="4" borderId="0" xfId="0" applyNumberFormat="1" applyFont="1" applyFill="1" applyBorder="1" applyAlignment="1">
      <alignment horizontal="right"/>
    </xf>
    <xf numFmtId="0" fontId="18" fillId="4" borderId="0" xfId="0" applyFont="1" applyFill="1" applyBorder="1"/>
    <xf numFmtId="3" fontId="19" fillId="4" borderId="0" xfId="0" applyNumberFormat="1" applyFont="1" applyFill="1" applyBorder="1" applyAlignment="1">
      <alignment wrapText="1"/>
    </xf>
    <xf numFmtId="0" fontId="20" fillId="4" borderId="0" xfId="0" applyFont="1" applyFill="1" applyBorder="1"/>
    <xf numFmtId="0" fontId="16" fillId="4" borderId="3" xfId="0" applyFont="1" applyFill="1" applyBorder="1" applyAlignment="1">
      <alignment vertical="center" wrapText="1"/>
    </xf>
    <xf numFmtId="3" fontId="17" fillId="4" borderId="3" xfId="0" applyNumberFormat="1" applyFont="1" applyFill="1" applyBorder="1"/>
    <xf numFmtId="164" fontId="17" fillId="4" borderId="3" xfId="0" applyNumberFormat="1" applyFont="1" applyFill="1" applyBorder="1" applyAlignment="1">
      <alignment horizontal="right" wrapText="1"/>
    </xf>
    <xf numFmtId="0" fontId="20" fillId="4" borderId="3" xfId="0" applyFont="1" applyFill="1" applyBorder="1"/>
    <xf numFmtId="165" fontId="17" fillId="4" borderId="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1" fillId="3" borderId="0" xfId="0" applyFont="1" applyFill="1" applyBorder="1" applyAlignment="1">
      <alignment horizontal="left" vertical="center" wrapText="1"/>
    </xf>
    <xf numFmtId="0" fontId="21" fillId="3" borderId="3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3" fontId="0" fillId="0" borderId="0" xfId="0" applyNumberFormat="1"/>
    <xf numFmtId="0" fontId="21" fillId="3" borderId="3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right" vertical="center" wrapText="1"/>
    </xf>
    <xf numFmtId="0" fontId="22" fillId="3" borderId="0" xfId="0" applyFont="1" applyFill="1" applyBorder="1" applyAlignment="1">
      <alignment horizontal="right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right" vertical="center" wrapText="1"/>
    </xf>
    <xf numFmtId="0" fontId="23" fillId="3" borderId="7" xfId="0" applyFont="1" applyFill="1" applyBorder="1" applyAlignment="1">
      <alignment horizontal="right" vertical="center" wrapText="1"/>
    </xf>
    <xf numFmtId="0" fontId="23" fillId="3" borderId="6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wrapText="1"/>
    </xf>
    <xf numFmtId="3" fontId="24" fillId="0" borderId="0" xfId="0" applyNumberFormat="1" applyFont="1" applyFill="1" applyBorder="1" applyAlignment="1">
      <alignment horizontal="right" wrapText="1"/>
    </xf>
    <xf numFmtId="165" fontId="24" fillId="0" borderId="8" xfId="0" applyNumberFormat="1" applyFont="1" applyFill="1" applyBorder="1" applyAlignment="1">
      <alignment horizontal="right"/>
    </xf>
    <xf numFmtId="3" fontId="24" fillId="0" borderId="0" xfId="0" applyNumberFormat="1" applyFont="1" applyFill="1" applyBorder="1"/>
    <xf numFmtId="165" fontId="24" fillId="0" borderId="0" xfId="0" applyNumberFormat="1" applyFont="1" applyFill="1" applyBorder="1" applyAlignment="1">
      <alignment horizontal="right"/>
    </xf>
    <xf numFmtId="165" fontId="0" fillId="0" borderId="0" xfId="0" applyNumberFormat="1"/>
    <xf numFmtId="0" fontId="2" fillId="0" borderId="0" xfId="0" applyFont="1"/>
    <xf numFmtId="0" fontId="24" fillId="0" borderId="9" xfId="0" applyFont="1" applyFill="1" applyBorder="1" applyAlignment="1">
      <alignment wrapText="1"/>
    </xf>
    <xf numFmtId="3" fontId="24" fillId="0" borderId="9" xfId="0" applyNumberFormat="1" applyFont="1" applyFill="1" applyBorder="1" applyAlignment="1">
      <alignment horizontal="right" wrapText="1"/>
    </xf>
    <xf numFmtId="165" fontId="24" fillId="0" borderId="10" xfId="0" applyNumberFormat="1" applyFont="1" applyFill="1" applyBorder="1" applyAlignment="1">
      <alignment horizontal="right"/>
    </xf>
    <xf numFmtId="3" fontId="24" fillId="0" borderId="9" xfId="0" applyNumberFormat="1" applyFont="1" applyFill="1" applyBorder="1"/>
    <xf numFmtId="165" fontId="24" fillId="0" borderId="9" xfId="0" applyNumberFormat="1" applyFont="1" applyFill="1" applyBorder="1" applyAlignment="1">
      <alignment horizontal="right"/>
    </xf>
    <xf numFmtId="165" fontId="24" fillId="0" borderId="11" xfId="0" applyNumberFormat="1" applyFont="1" applyFill="1" applyBorder="1" applyAlignment="1">
      <alignment horizontal="right"/>
    </xf>
    <xf numFmtId="165" fontId="25" fillId="0" borderId="0" xfId="0" applyNumberFormat="1" applyFont="1" applyAlignment="1">
      <alignment horizontal="left"/>
    </xf>
    <xf numFmtId="0" fontId="26" fillId="0" borderId="0" xfId="0" applyFont="1"/>
    <xf numFmtId="0" fontId="27" fillId="0" borderId="0" xfId="0" applyFont="1" applyFill="1" applyBorder="1" applyAlignment="1">
      <alignment vertical="center" wrapText="1"/>
    </xf>
    <xf numFmtId="3" fontId="27" fillId="0" borderId="0" xfId="0" applyNumberFormat="1" applyFont="1" applyFill="1" applyBorder="1" applyAlignment="1">
      <alignment horizontal="right" wrapText="1"/>
    </xf>
    <xf numFmtId="165" fontId="27" fillId="0" borderId="12" xfId="0" applyNumberFormat="1" applyFont="1" applyFill="1" applyBorder="1" applyAlignment="1">
      <alignment horizontal="right"/>
    </xf>
    <xf numFmtId="165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/>
    <xf numFmtId="164" fontId="29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3" fontId="29" fillId="0" borderId="0" xfId="0" applyNumberFormat="1" applyFont="1" applyFill="1" applyBorder="1" applyAlignment="1">
      <alignment horizontal="right" wrapText="1"/>
    </xf>
    <xf numFmtId="165" fontId="29" fillId="0" borderId="0" xfId="0" applyNumberFormat="1" applyFont="1" applyFill="1" applyBorder="1" applyAlignment="1">
      <alignment horizontal="right"/>
    </xf>
    <xf numFmtId="3" fontId="29" fillId="0" borderId="0" xfId="0" applyNumberFormat="1" applyFont="1" applyFill="1" applyBorder="1"/>
    <xf numFmtId="165" fontId="29" fillId="0" borderId="12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vertical="center" wrapText="1"/>
    </xf>
    <xf numFmtId="3" fontId="30" fillId="0" borderId="0" xfId="0" applyNumberFormat="1" applyFont="1" applyFill="1" applyBorder="1"/>
    <xf numFmtId="165" fontId="30" fillId="0" borderId="12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/>
    <xf numFmtId="164" fontId="30" fillId="0" borderId="0" xfId="0" applyNumberFormat="1" applyFont="1" applyFill="1" applyBorder="1" applyAlignment="1">
      <alignment horizontal="right" wrapText="1"/>
    </xf>
    <xf numFmtId="0" fontId="32" fillId="0" borderId="0" xfId="0" applyFont="1" applyFill="1" applyBorder="1"/>
    <xf numFmtId="0" fontId="30" fillId="0" borderId="3" xfId="0" applyFont="1" applyFill="1" applyBorder="1" applyAlignment="1">
      <alignment vertical="center" wrapText="1"/>
    </xf>
    <xf numFmtId="3" fontId="30" fillId="0" borderId="3" xfId="0" applyNumberFormat="1" applyFont="1" applyFill="1" applyBorder="1"/>
    <xf numFmtId="165" fontId="30" fillId="0" borderId="4" xfId="0" applyNumberFormat="1" applyFont="1" applyFill="1" applyBorder="1" applyAlignment="1">
      <alignment horizontal="right"/>
    </xf>
    <xf numFmtId="165" fontId="30" fillId="0" borderId="3" xfId="0" applyNumberFormat="1" applyFont="1" applyFill="1" applyBorder="1" applyAlignment="1">
      <alignment horizontal="right"/>
    </xf>
    <xf numFmtId="0" fontId="33" fillId="2" borderId="0" xfId="0" applyFont="1" applyFill="1" applyBorder="1"/>
    <xf numFmtId="0" fontId="34" fillId="2" borderId="0" xfId="0" applyFont="1" applyFill="1" applyBorder="1"/>
    <xf numFmtId="0" fontId="35" fillId="2" borderId="0" xfId="0" applyFont="1" applyFill="1" applyBorder="1"/>
    <xf numFmtId="0" fontId="36" fillId="2" borderId="1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7" fillId="2" borderId="0" xfId="0" applyFont="1" applyFill="1" applyBorder="1"/>
    <xf numFmtId="0" fontId="36" fillId="2" borderId="3" xfId="0" applyFont="1" applyFill="1" applyBorder="1" applyAlignment="1">
      <alignment horizontal="left" vertical="center" wrapText="1"/>
    </xf>
    <xf numFmtId="3" fontId="36" fillId="2" borderId="3" xfId="0" applyNumberFormat="1" applyFont="1" applyFill="1" applyBorder="1" applyAlignment="1">
      <alignment horizontal="right" vertical="center" wrapText="1"/>
    </xf>
    <xf numFmtId="0" fontId="36" fillId="2" borderId="3" xfId="0" applyFont="1" applyFill="1" applyBorder="1" applyAlignment="1">
      <alignment horizontal="right" vertical="center" wrapText="1"/>
    </xf>
    <xf numFmtId="0" fontId="36" fillId="2" borderId="0" xfId="0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left" vertical="center" wrapText="1"/>
    </xf>
    <xf numFmtId="3" fontId="36" fillId="2" borderId="0" xfId="0" applyNumberFormat="1" applyFont="1" applyFill="1" applyBorder="1" applyAlignment="1">
      <alignment horizontal="left" vertical="center" wrapText="1"/>
    </xf>
    <xf numFmtId="0" fontId="36" fillId="2" borderId="0" xfId="0" applyFont="1" applyFill="1" applyBorder="1" applyAlignment="1">
      <alignment horizontal="right" vertical="center" wrapText="1"/>
    </xf>
    <xf numFmtId="3" fontId="38" fillId="2" borderId="0" xfId="1" applyNumberFormat="1" applyFont="1" applyFill="1" applyBorder="1" applyAlignment="1">
      <alignment horizontal="right" vertical="center" wrapText="1"/>
    </xf>
    <xf numFmtId="3" fontId="39" fillId="5" borderId="0" xfId="0" applyNumberFormat="1" applyFont="1" applyFill="1" applyBorder="1" applyAlignment="1">
      <alignment horizontal="right" vertical="center" wrapText="1"/>
    </xf>
    <xf numFmtId="3" fontId="38" fillId="2" borderId="0" xfId="0" applyNumberFormat="1" applyFont="1" applyFill="1" applyBorder="1" applyAlignment="1">
      <alignment horizontal="right" vertical="center" wrapText="1"/>
    </xf>
    <xf numFmtId="3" fontId="38" fillId="2" borderId="0" xfId="0" applyNumberFormat="1" applyFont="1" applyFill="1" applyBorder="1" applyAlignment="1">
      <alignment horizontal="right" vertical="center"/>
    </xf>
    <xf numFmtId="3" fontId="38" fillId="2" borderId="0" xfId="0" applyNumberFormat="1" applyFont="1" applyFill="1" applyBorder="1" applyAlignment="1">
      <alignment vertical="center"/>
    </xf>
    <xf numFmtId="3" fontId="39" fillId="2" borderId="0" xfId="0" applyNumberFormat="1" applyFont="1" applyFill="1" applyBorder="1" applyAlignment="1">
      <alignment horizontal="right" vertical="center" wrapText="1"/>
    </xf>
    <xf numFmtId="3" fontId="37" fillId="2" borderId="0" xfId="0" applyNumberFormat="1" applyFont="1" applyFill="1" applyBorder="1"/>
    <xf numFmtId="0" fontId="11" fillId="6" borderId="0" xfId="0" applyFont="1" applyFill="1" applyBorder="1" applyAlignment="1">
      <alignment wrapText="1"/>
    </xf>
    <xf numFmtId="3" fontId="38" fillId="6" borderId="0" xfId="1" applyNumberFormat="1" applyFont="1" applyFill="1" applyBorder="1" applyAlignment="1">
      <alignment horizontal="right" vertical="center" wrapText="1"/>
    </xf>
    <xf numFmtId="3" fontId="39" fillId="6" borderId="0" xfId="0" applyNumberFormat="1" applyFont="1" applyFill="1" applyBorder="1" applyAlignment="1">
      <alignment horizontal="right" vertical="center" wrapText="1"/>
    </xf>
    <xf numFmtId="3" fontId="38" fillId="6" borderId="0" xfId="0" applyNumberFormat="1" applyFont="1" applyFill="1" applyBorder="1" applyAlignment="1">
      <alignment horizontal="right" vertical="center" wrapText="1"/>
    </xf>
    <xf numFmtId="3" fontId="38" fillId="6" borderId="0" xfId="0" applyNumberFormat="1" applyFont="1" applyFill="1" applyBorder="1" applyAlignment="1">
      <alignment horizontal="right" vertical="center"/>
    </xf>
    <xf numFmtId="3" fontId="38" fillId="6" borderId="0" xfId="0" applyNumberFormat="1" applyFont="1" applyFill="1" applyBorder="1" applyAlignment="1">
      <alignment vertical="center"/>
    </xf>
    <xf numFmtId="0" fontId="13" fillId="4" borderId="0" xfId="0" applyFont="1" applyFill="1" applyAlignment="1">
      <alignment vertical="center" wrapText="1"/>
    </xf>
    <xf numFmtId="0" fontId="16" fillId="4" borderId="0" xfId="0" applyFont="1" applyFill="1" applyAlignment="1">
      <alignment vertical="center" wrapText="1"/>
    </xf>
    <xf numFmtId="0" fontId="8" fillId="2" borderId="0" xfId="0" quotePrefix="1" applyFont="1" applyFill="1" applyBorder="1"/>
    <xf numFmtId="0" fontId="8" fillId="2" borderId="0" xfId="0" applyFont="1" applyFill="1" applyBorder="1"/>
    <xf numFmtId="0" fontId="3" fillId="0" borderId="0" xfId="0" applyFont="1"/>
    <xf numFmtId="0" fontId="0" fillId="0" borderId="13" xfId="0" applyBorder="1"/>
    <xf numFmtId="0" fontId="0" fillId="0" borderId="1" xfId="0" applyBorder="1"/>
    <xf numFmtId="0" fontId="0" fillId="0" borderId="5" xfId="0" applyBorder="1"/>
    <xf numFmtId="0" fontId="0" fillId="0" borderId="14" xfId="0" applyBorder="1"/>
    <xf numFmtId="0" fontId="0" fillId="0" borderId="0" xfId="0" applyBorder="1"/>
    <xf numFmtId="3" fontId="0" fillId="0" borderId="12" xfId="0" applyNumberFormat="1" applyBorder="1"/>
    <xf numFmtId="165" fontId="0" fillId="0" borderId="15" xfId="0" applyNumberFormat="1" applyBorder="1"/>
    <xf numFmtId="165" fontId="0" fillId="0" borderId="3" xfId="0" applyNumberFormat="1" applyBorder="1"/>
    <xf numFmtId="0" fontId="0" fillId="0" borderId="4" xfId="0" applyBorder="1"/>
    <xf numFmtId="0" fontId="4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right" wrapText="1"/>
    </xf>
    <xf numFmtId="0" fontId="10" fillId="0" borderId="0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65" fontId="9" fillId="2" borderId="0" xfId="0" applyNumberFormat="1" applyFont="1" applyFill="1" applyBorder="1"/>
    <xf numFmtId="0" fontId="41" fillId="0" borderId="0" xfId="0" applyFont="1"/>
    <xf numFmtId="3" fontId="28" fillId="2" borderId="0" xfId="0" applyNumberFormat="1" applyFont="1" applyFill="1" applyBorder="1" applyAlignment="1">
      <alignment horizontal="right" wrapText="1"/>
    </xf>
    <xf numFmtId="3" fontId="9" fillId="2" borderId="0" xfId="0" applyNumberFormat="1" applyFont="1" applyFill="1" applyBorder="1"/>
    <xf numFmtId="0" fontId="11" fillId="0" borderId="0" xfId="0" applyFont="1"/>
    <xf numFmtId="165" fontId="42" fillId="2" borderId="0" xfId="0" applyNumberFormat="1" applyFont="1" applyFill="1" applyBorder="1"/>
    <xf numFmtId="0" fontId="43" fillId="0" borderId="0" xfId="0" applyFont="1"/>
    <xf numFmtId="0" fontId="6" fillId="2" borderId="0" xfId="0" applyFont="1" applyFill="1" applyBorder="1"/>
    <xf numFmtId="0" fontId="3" fillId="0" borderId="0" xfId="0" applyFont="1" applyAlignment="1"/>
    <xf numFmtId="0" fontId="46" fillId="0" borderId="0" xfId="2" applyFont="1"/>
    <xf numFmtId="0" fontId="45" fillId="0" borderId="0" xfId="2"/>
    <xf numFmtId="0" fontId="27" fillId="0" borderId="0" xfId="2" applyFont="1" applyAlignment="1">
      <alignment horizontal="right" vertical="center" wrapText="1"/>
    </xf>
    <xf numFmtId="0" fontId="47" fillId="0" borderId="0" xfId="2" applyFont="1" applyAlignment="1">
      <alignment horizontal="right" vertical="center" wrapText="1"/>
    </xf>
    <xf numFmtId="0" fontId="48" fillId="6" borderId="16" xfId="2" applyFont="1" applyFill="1" applyBorder="1" applyAlignment="1">
      <alignment vertical="top" wrapText="1"/>
    </xf>
    <xf numFmtId="0" fontId="49" fillId="7" borderId="16" xfId="2" applyFont="1" applyFill="1" applyBorder="1" applyAlignment="1">
      <alignment vertical="top" wrapText="1"/>
    </xf>
    <xf numFmtId="165" fontId="45" fillId="0" borderId="0" xfId="2" applyNumberFormat="1"/>
    <xf numFmtId="165" fontId="50" fillId="0" borderId="0" xfId="2" applyNumberFormat="1" applyFont="1"/>
    <xf numFmtId="0" fontId="49" fillId="7" borderId="17" xfId="2" applyFont="1" applyFill="1" applyBorder="1" applyAlignment="1">
      <alignment vertical="top" wrapText="1"/>
    </xf>
    <xf numFmtId="0" fontId="51" fillId="7" borderId="18" xfId="2" applyFont="1" applyFill="1" applyBorder="1" applyAlignment="1">
      <alignment vertical="top" wrapText="1"/>
    </xf>
    <xf numFmtId="0" fontId="51" fillId="7" borderId="16" xfId="2" applyFont="1" applyFill="1" applyBorder="1" applyAlignment="1">
      <alignment vertical="top" wrapText="1"/>
    </xf>
    <xf numFmtId="0" fontId="49" fillId="7" borderId="19" xfId="2" applyFont="1" applyFill="1" applyBorder="1" applyAlignment="1">
      <alignment vertical="top" wrapText="1"/>
    </xf>
    <xf numFmtId="0" fontId="52" fillId="0" borderId="0" xfId="2" applyFont="1"/>
    <xf numFmtId="0" fontId="46" fillId="0" borderId="0" xfId="2" applyFont="1" applyAlignment="1">
      <alignment wrapText="1"/>
    </xf>
    <xf numFmtId="165" fontId="46" fillId="0" borderId="0" xfId="2" applyNumberFormat="1" applyFont="1"/>
    <xf numFmtId="165" fontId="53" fillId="0" borderId="0" xfId="2" applyNumberFormat="1" applyFont="1"/>
    <xf numFmtId="165" fontId="45" fillId="0" borderId="20" xfId="2" applyNumberFormat="1" applyBorder="1"/>
    <xf numFmtId="165" fontId="50" fillId="0" borderId="3" xfId="2" applyNumberFormat="1" applyFont="1" applyBorder="1"/>
    <xf numFmtId="165" fontId="45" fillId="0" borderId="3" xfId="2" applyNumberFormat="1" applyBorder="1"/>
    <xf numFmtId="0" fontId="52" fillId="0" borderId="0" xfId="2" applyFont="1" applyAlignment="1">
      <alignment vertical="center"/>
    </xf>
    <xf numFmtId="0" fontId="46" fillId="0" borderId="0" xfId="2" applyFont="1" applyAlignment="1">
      <alignment horizontal="left" vertical="center"/>
    </xf>
    <xf numFmtId="0" fontId="54" fillId="8" borderId="21" xfId="2" applyFont="1" applyFill="1" applyBorder="1" applyAlignment="1">
      <alignment horizontal="center" vertical="top" wrapText="1"/>
    </xf>
    <xf numFmtId="0" fontId="54" fillId="8" borderId="22" xfId="2" applyFont="1" applyFill="1" applyBorder="1" applyAlignment="1">
      <alignment horizontal="center" vertical="top" wrapText="1"/>
    </xf>
    <xf numFmtId="0" fontId="54" fillId="8" borderId="23" xfId="2" applyFont="1" applyFill="1" applyBorder="1" applyAlignment="1">
      <alignment horizontal="center" vertical="top" wrapText="1"/>
    </xf>
    <xf numFmtId="0" fontId="54" fillId="8" borderId="24" xfId="2" applyFont="1" applyFill="1" applyBorder="1" applyAlignment="1">
      <alignment horizontal="center" vertical="top" wrapText="1"/>
    </xf>
    <xf numFmtId="0" fontId="46" fillId="0" borderId="25" xfId="2" applyFont="1" applyBorder="1" applyAlignment="1">
      <alignment horizontal="left" vertical="center"/>
    </xf>
    <xf numFmtId="0" fontId="54" fillId="8" borderId="16" xfId="2" applyFont="1" applyFill="1" applyBorder="1" applyAlignment="1">
      <alignment horizontal="center" vertical="top" wrapText="1"/>
    </xf>
    <xf numFmtId="0" fontId="55" fillId="8" borderId="21" xfId="2" applyFont="1" applyFill="1" applyBorder="1" applyAlignment="1">
      <alignment horizontal="center" vertical="top" wrapText="1"/>
    </xf>
    <xf numFmtId="0" fontId="54" fillId="8" borderId="26" xfId="2" applyFont="1" applyFill="1" applyBorder="1" applyAlignment="1">
      <alignment horizontal="center" vertical="top" wrapText="1"/>
    </xf>
    <xf numFmtId="0" fontId="55" fillId="8" borderId="16" xfId="2" applyFont="1" applyFill="1" applyBorder="1" applyAlignment="1">
      <alignment horizontal="center" vertical="top" wrapText="1"/>
    </xf>
    <xf numFmtId="166" fontId="56" fillId="6" borderId="16" xfId="1" applyNumberFormat="1" applyFont="1" applyFill="1" applyBorder="1" applyAlignment="1">
      <alignment horizontal="right"/>
    </xf>
    <xf numFmtId="166" fontId="57" fillId="6" borderId="16" xfId="1" applyNumberFormat="1" applyFont="1" applyFill="1" applyBorder="1" applyAlignment="1">
      <alignment horizontal="right"/>
    </xf>
    <xf numFmtId="166" fontId="58" fillId="0" borderId="16" xfId="1" applyNumberFormat="1" applyFont="1" applyBorder="1" applyAlignment="1">
      <alignment horizontal="right"/>
    </xf>
    <xf numFmtId="166" fontId="59" fillId="0" borderId="21" xfId="1" applyNumberFormat="1" applyFont="1" applyBorder="1" applyAlignment="1">
      <alignment horizontal="right"/>
    </xf>
    <xf numFmtId="166" fontId="58" fillId="0" borderId="26" xfId="1" applyNumberFormat="1" applyFont="1" applyBorder="1" applyAlignment="1">
      <alignment horizontal="right"/>
    </xf>
    <xf numFmtId="166" fontId="59" fillId="0" borderId="16" xfId="1" applyNumberFormat="1" applyFont="1" applyBorder="1" applyAlignment="1">
      <alignment horizontal="right"/>
    </xf>
    <xf numFmtId="166" fontId="58" fillId="9" borderId="16" xfId="1" applyNumberFormat="1" applyFont="1" applyFill="1" applyBorder="1" applyAlignment="1">
      <alignment horizontal="right"/>
    </xf>
    <xf numFmtId="166" fontId="59" fillId="9" borderId="21" xfId="1" applyNumberFormat="1" applyFont="1" applyFill="1" applyBorder="1" applyAlignment="1">
      <alignment horizontal="right"/>
    </xf>
    <xf numFmtId="166" fontId="58" fillId="9" borderId="26" xfId="1" applyNumberFormat="1" applyFont="1" applyFill="1" applyBorder="1" applyAlignment="1">
      <alignment horizontal="right"/>
    </xf>
    <xf numFmtId="166" fontId="59" fillId="9" borderId="16" xfId="1" applyNumberFormat="1" applyFont="1" applyFill="1" applyBorder="1" applyAlignment="1">
      <alignment horizontal="right"/>
    </xf>
    <xf numFmtId="0" fontId="60" fillId="0" borderId="0" xfId="2" applyFont="1"/>
    <xf numFmtId="166" fontId="58" fillId="9" borderId="17" xfId="1" applyNumberFormat="1" applyFont="1" applyFill="1" applyBorder="1" applyAlignment="1">
      <alignment horizontal="right"/>
    </xf>
    <xf numFmtId="166" fontId="59" fillId="9" borderId="27" xfId="1" applyNumberFormat="1" applyFont="1" applyFill="1" applyBorder="1" applyAlignment="1">
      <alignment horizontal="right"/>
    </xf>
    <xf numFmtId="166" fontId="58" fillId="9" borderId="28" xfId="1" applyNumberFormat="1" applyFont="1" applyFill="1" applyBorder="1" applyAlignment="1">
      <alignment horizontal="right"/>
    </xf>
    <xf numFmtId="166" fontId="59" fillId="9" borderId="17" xfId="1" applyNumberFormat="1" applyFont="1" applyFill="1" applyBorder="1" applyAlignment="1">
      <alignment horizontal="right"/>
    </xf>
    <xf numFmtId="0" fontId="27" fillId="3" borderId="0" xfId="2" applyFont="1" applyFill="1" applyBorder="1" applyAlignment="1">
      <alignment horizontal="left" vertical="center"/>
    </xf>
    <xf numFmtId="0" fontId="27" fillId="3" borderId="29" xfId="2" applyFont="1" applyFill="1" applyBorder="1" applyAlignment="1"/>
    <xf numFmtId="0" fontId="27" fillId="3" borderId="30" xfId="2" applyFont="1" applyFill="1" applyBorder="1" applyAlignment="1"/>
    <xf numFmtId="0" fontId="61" fillId="0" borderId="0" xfId="2" applyFont="1"/>
    <xf numFmtId="0" fontId="27" fillId="3" borderId="31" xfId="2" applyFont="1" applyFill="1" applyBorder="1" applyAlignment="1">
      <alignment horizontal="left" vertical="center"/>
    </xf>
    <xf numFmtId="0" fontId="27" fillId="3" borderId="31" xfId="2" applyFont="1" applyFill="1" applyBorder="1" applyAlignment="1">
      <alignment horizontal="right"/>
    </xf>
    <xf numFmtId="0" fontId="27" fillId="3" borderId="32" xfId="2" applyFont="1" applyFill="1" applyBorder="1" applyAlignment="1">
      <alignment horizontal="right"/>
    </xf>
    <xf numFmtId="0" fontId="62" fillId="10" borderId="0" xfId="2" applyFont="1" applyFill="1"/>
    <xf numFmtId="166" fontId="62" fillId="10" borderId="0" xfId="1" applyNumberFormat="1" applyFont="1" applyFill="1" applyAlignment="1">
      <alignment horizontal="right"/>
    </xf>
    <xf numFmtId="166" fontId="62" fillId="10" borderId="33" xfId="1" applyNumberFormat="1" applyFont="1" applyFill="1" applyBorder="1" applyAlignment="1">
      <alignment horizontal="right"/>
    </xf>
    <xf numFmtId="166" fontId="62" fillId="10" borderId="0" xfId="1" applyNumberFormat="1" applyFont="1" applyFill="1" applyBorder="1" applyAlignment="1">
      <alignment horizontal="right"/>
    </xf>
    <xf numFmtId="0" fontId="62" fillId="0" borderId="0" xfId="2" applyFont="1"/>
    <xf numFmtId="166" fontId="62" fillId="0" borderId="0" xfId="1" applyNumberFormat="1" applyFont="1" applyAlignment="1">
      <alignment horizontal="right"/>
    </xf>
    <xf numFmtId="166" fontId="62" fillId="0" borderId="33" xfId="1" applyNumberFormat="1" applyFont="1" applyBorder="1" applyAlignment="1">
      <alignment horizontal="right"/>
    </xf>
    <xf numFmtId="166" fontId="62" fillId="0" borderId="0" xfId="1" applyNumberFormat="1" applyFont="1" applyBorder="1" applyAlignment="1">
      <alignment horizontal="right"/>
    </xf>
    <xf numFmtId="0" fontId="62" fillId="0" borderId="0" xfId="2" applyFont="1" applyBorder="1"/>
    <xf numFmtId="166" fontId="62" fillId="0" borderId="12" xfId="1" applyNumberFormat="1" applyFont="1" applyBorder="1" applyAlignment="1">
      <alignment horizontal="right"/>
    </xf>
    <xf numFmtId="0" fontId="27" fillId="0" borderId="0" xfId="2" applyFont="1"/>
    <xf numFmtId="166" fontId="27" fillId="0" borderId="0" xfId="1" applyNumberFormat="1" applyFont="1" applyAlignment="1">
      <alignment horizontal="right"/>
    </xf>
    <xf numFmtId="166" fontId="63" fillId="0" borderId="33" xfId="1" applyNumberFormat="1" applyFont="1" applyBorder="1" applyAlignment="1">
      <alignment horizontal="right"/>
    </xf>
    <xf numFmtId="166" fontId="63" fillId="0" borderId="0" xfId="1" applyNumberFormat="1" applyFont="1" applyBorder="1" applyAlignment="1">
      <alignment horizontal="right"/>
    </xf>
    <xf numFmtId="0" fontId="45" fillId="0" borderId="0" xfId="2" applyBorder="1"/>
    <xf numFmtId="0" fontId="27" fillId="3" borderId="29" xfId="2" applyFont="1" applyFill="1" applyBorder="1" applyAlignment="1">
      <alignment horizontal="center" vertical="top" wrapText="1"/>
    </xf>
    <xf numFmtId="0" fontId="27" fillId="3" borderId="34" xfId="2" applyFont="1" applyFill="1" applyBorder="1" applyAlignment="1">
      <alignment horizontal="center" vertical="top" wrapText="1"/>
    </xf>
    <xf numFmtId="0" fontId="27" fillId="3" borderId="31" xfId="2" applyFont="1" applyFill="1" applyBorder="1" applyAlignment="1">
      <alignment horizontal="center" vertical="top" wrapText="1"/>
    </xf>
    <xf numFmtId="0" fontId="27" fillId="3" borderId="35" xfId="2" applyFont="1" applyFill="1" applyBorder="1" applyAlignment="1">
      <alignment horizontal="center" vertical="top" wrapText="1"/>
    </xf>
    <xf numFmtId="0" fontId="62" fillId="0" borderId="0" xfId="2" applyFont="1" applyFill="1" applyBorder="1" applyAlignment="1">
      <alignment vertical="top" wrapText="1"/>
    </xf>
    <xf numFmtId="166" fontId="62" fillId="0" borderId="0" xfId="1" applyNumberFormat="1" applyFont="1" applyFill="1" applyBorder="1" applyAlignment="1">
      <alignment horizontal="right"/>
    </xf>
    <xf numFmtId="166" fontId="62" fillId="0" borderId="12" xfId="1" applyNumberFormat="1" applyFont="1" applyFill="1" applyBorder="1" applyAlignment="1">
      <alignment horizontal="right"/>
    </xf>
    <xf numFmtId="0" fontId="62" fillId="10" borderId="0" xfId="2" applyFont="1" applyFill="1" applyBorder="1" applyAlignment="1">
      <alignment vertical="top" wrapText="1"/>
    </xf>
    <xf numFmtId="166" fontId="62" fillId="10" borderId="12" xfId="1" applyNumberFormat="1" applyFont="1" applyFill="1" applyBorder="1" applyAlignment="1">
      <alignment horizontal="right"/>
    </xf>
    <xf numFmtId="0" fontId="27" fillId="10" borderId="0" xfId="2" applyFont="1" applyFill="1" applyBorder="1" applyAlignment="1">
      <alignment vertical="top" wrapText="1"/>
    </xf>
    <xf numFmtId="166" fontId="27" fillId="10" borderId="0" xfId="1" applyNumberFormat="1" applyFont="1" applyFill="1" applyBorder="1" applyAlignment="1">
      <alignment horizontal="right"/>
    </xf>
    <xf numFmtId="166" fontId="27" fillId="10" borderId="12" xfId="1" applyNumberFormat="1" applyFont="1" applyFill="1" applyBorder="1" applyAlignment="1">
      <alignment horizontal="right"/>
    </xf>
    <xf numFmtId="0" fontId="54" fillId="8" borderId="21" xfId="2" applyFont="1" applyFill="1" applyBorder="1" applyAlignment="1">
      <alignment horizontal="center" vertical="top" wrapText="1"/>
    </xf>
    <xf numFmtId="166" fontId="58" fillId="0" borderId="18" xfId="1" applyNumberFormat="1" applyFont="1" applyBorder="1" applyAlignment="1">
      <alignment horizontal="right"/>
    </xf>
    <xf numFmtId="166" fontId="58" fillId="0" borderId="36" xfId="1" applyNumberFormat="1" applyFont="1" applyBorder="1" applyAlignment="1">
      <alignment horizontal="right"/>
    </xf>
    <xf numFmtId="166" fontId="58" fillId="0" borderId="37" xfId="1" applyNumberFormat="1" applyFont="1" applyBorder="1" applyAlignment="1">
      <alignment horizontal="right"/>
    </xf>
    <xf numFmtId="166" fontId="58" fillId="9" borderId="21" xfId="1" applyNumberFormat="1" applyFont="1" applyFill="1" applyBorder="1" applyAlignment="1">
      <alignment horizontal="right"/>
    </xf>
    <xf numFmtId="166" fontId="64" fillId="0" borderId="16" xfId="1" applyNumberFormat="1" applyFont="1" applyBorder="1" applyAlignment="1">
      <alignment horizontal="right"/>
    </xf>
    <xf numFmtId="166" fontId="64" fillId="0" borderId="21" xfId="1" applyNumberFormat="1" applyFont="1" applyBorder="1" applyAlignment="1">
      <alignment horizontal="right"/>
    </xf>
    <xf numFmtId="166" fontId="64" fillId="9" borderId="16" xfId="1" applyNumberFormat="1" applyFont="1" applyFill="1" applyBorder="1" applyAlignment="1">
      <alignment horizontal="right"/>
    </xf>
    <xf numFmtId="166" fontId="64" fillId="9" borderId="21" xfId="1" applyNumberFormat="1" applyFont="1" applyFill="1" applyBorder="1" applyAlignment="1">
      <alignment horizontal="right"/>
    </xf>
    <xf numFmtId="166" fontId="58" fillId="0" borderId="17" xfId="1" applyNumberFormat="1" applyFont="1" applyBorder="1" applyAlignment="1">
      <alignment horizontal="right"/>
    </xf>
    <xf numFmtId="166" fontId="64" fillId="0" borderId="17" xfId="1" applyNumberFormat="1" applyFont="1" applyBorder="1" applyAlignment="1">
      <alignment horizontal="right"/>
    </xf>
    <xf numFmtId="166" fontId="64" fillId="0" borderId="27" xfId="1" applyNumberFormat="1" applyFont="1" applyBorder="1" applyAlignment="1">
      <alignment horizontal="right"/>
    </xf>
    <xf numFmtId="166" fontId="58" fillId="0" borderId="28" xfId="1" applyNumberFormat="1" applyFont="1" applyBorder="1" applyAlignment="1">
      <alignment horizontal="right"/>
    </xf>
    <xf numFmtId="0" fontId="65" fillId="0" borderId="0" xfId="2" applyFont="1"/>
    <xf numFmtId="166" fontId="58" fillId="9" borderId="18" xfId="1" applyNumberFormat="1" applyFont="1" applyFill="1" applyBorder="1" applyAlignment="1">
      <alignment horizontal="right"/>
    </xf>
    <xf numFmtId="166" fontId="64" fillId="9" borderId="18" xfId="1" applyNumberFormat="1" applyFont="1" applyFill="1" applyBorder="1" applyAlignment="1">
      <alignment horizontal="right"/>
    </xf>
    <xf numFmtId="166" fontId="64" fillId="9" borderId="36" xfId="1" applyNumberFormat="1" applyFont="1" applyFill="1" applyBorder="1" applyAlignment="1">
      <alignment horizontal="right"/>
    </xf>
    <xf numFmtId="166" fontId="58" fillId="9" borderId="37" xfId="1" applyNumberFormat="1" applyFont="1" applyFill="1" applyBorder="1" applyAlignment="1">
      <alignment horizontal="right"/>
    </xf>
    <xf numFmtId="166" fontId="58" fillId="9" borderId="19" xfId="1" applyNumberFormat="1" applyFont="1" applyFill="1" applyBorder="1" applyAlignment="1">
      <alignment horizontal="right"/>
    </xf>
    <xf numFmtId="166" fontId="64" fillId="9" borderId="19" xfId="1" applyNumberFormat="1" applyFont="1" applyFill="1" applyBorder="1" applyAlignment="1">
      <alignment horizontal="right"/>
    </xf>
    <xf numFmtId="166" fontId="64" fillId="9" borderId="38" xfId="1" applyNumberFormat="1" applyFont="1" applyFill="1" applyBorder="1" applyAlignment="1">
      <alignment horizontal="right"/>
    </xf>
    <xf numFmtId="166" fontId="58" fillId="9" borderId="39" xfId="1" applyNumberFormat="1" applyFont="1" applyFill="1" applyBorder="1" applyAlignment="1">
      <alignment horizontal="right"/>
    </xf>
    <xf numFmtId="166" fontId="62" fillId="0" borderId="0" xfId="1" applyNumberFormat="1" applyFont="1"/>
    <xf numFmtId="166" fontId="62" fillId="0" borderId="33" xfId="1" applyNumberFormat="1" applyFont="1" applyBorder="1"/>
    <xf numFmtId="166" fontId="62" fillId="0" borderId="0" xfId="1" applyNumberFormat="1" applyFont="1" applyBorder="1"/>
    <xf numFmtId="166" fontId="62" fillId="10" borderId="0" xfId="1" applyNumberFormat="1" applyFont="1" applyFill="1"/>
    <xf numFmtId="166" fontId="62" fillId="10" borderId="33" xfId="1" applyNumberFormat="1" applyFont="1" applyFill="1" applyBorder="1"/>
    <xf numFmtId="166" fontId="62" fillId="10" borderId="0" xfId="1" applyNumberFormat="1" applyFont="1" applyFill="1" applyBorder="1"/>
    <xf numFmtId="0" fontId="27" fillId="0" borderId="0" xfId="2" applyFont="1" applyBorder="1"/>
    <xf numFmtId="166" fontId="27" fillId="0" borderId="0" xfId="1" applyNumberFormat="1" applyFont="1" applyBorder="1"/>
    <xf numFmtId="0" fontId="62" fillId="11" borderId="0" xfId="2" applyFont="1" applyFill="1"/>
    <xf numFmtId="166" fontId="62" fillId="11" borderId="0" xfId="1" applyNumberFormat="1" applyFont="1" applyFill="1"/>
    <xf numFmtId="166" fontId="62" fillId="11" borderId="33" xfId="1" applyNumberFormat="1" applyFont="1" applyFill="1" applyBorder="1"/>
    <xf numFmtId="166" fontId="62" fillId="11" borderId="0" xfId="1" applyNumberFormat="1" applyFont="1" applyFill="1" applyBorder="1"/>
    <xf numFmtId="165" fontId="50" fillId="0" borderId="0" xfId="2" applyNumberFormat="1" applyFont="1" applyBorder="1"/>
    <xf numFmtId="0" fontId="66" fillId="0" borderId="0" xfId="2" applyFont="1" applyAlignment="1">
      <alignment horizontal="right" vertical="center" wrapText="1"/>
    </xf>
    <xf numFmtId="0" fontId="67" fillId="8" borderId="21" xfId="2" applyFont="1" applyFill="1" applyBorder="1" applyAlignment="1">
      <alignment horizontal="center" vertical="top" wrapText="1"/>
    </xf>
    <xf numFmtId="0" fontId="67" fillId="8" borderId="22" xfId="2" applyFont="1" applyFill="1" applyBorder="1" applyAlignment="1">
      <alignment horizontal="center" vertical="top" wrapText="1"/>
    </xf>
    <xf numFmtId="0" fontId="67" fillId="8" borderId="24" xfId="2" applyFont="1" applyFill="1" applyBorder="1" applyAlignment="1">
      <alignment horizontal="center" vertical="top" wrapText="1"/>
    </xf>
    <xf numFmtId="0" fontId="49" fillId="7" borderId="40" xfId="2" applyFont="1" applyFill="1" applyBorder="1" applyAlignment="1">
      <alignment vertical="top" wrapText="1"/>
    </xf>
    <xf numFmtId="0" fontId="49" fillId="7" borderId="18" xfId="2" applyFont="1" applyFill="1" applyBorder="1" applyAlignment="1">
      <alignment vertical="top" wrapText="1"/>
    </xf>
    <xf numFmtId="0" fontId="49" fillId="7" borderId="18" xfId="2" applyFont="1" applyFill="1" applyBorder="1" applyAlignment="1">
      <alignment vertical="top" wrapText="1"/>
    </xf>
    <xf numFmtId="166" fontId="45" fillId="0" borderId="0" xfId="2" applyNumberFormat="1"/>
    <xf numFmtId="0" fontId="27" fillId="3" borderId="30" xfId="2" applyFont="1" applyFill="1" applyBorder="1"/>
    <xf numFmtId="0" fontId="27" fillId="3" borderId="29" xfId="2" applyFont="1" applyFill="1" applyBorder="1"/>
    <xf numFmtId="0" fontId="27" fillId="3" borderId="31" xfId="2" applyFont="1" applyFill="1" applyBorder="1"/>
    <xf numFmtId="0" fontId="27" fillId="3" borderId="32" xfId="2" applyFont="1" applyFill="1" applyBorder="1"/>
    <xf numFmtId="0" fontId="62" fillId="3" borderId="0" xfId="2" applyFont="1" applyFill="1" applyAlignment="1">
      <alignment horizontal="left" vertical="center" wrapText="1"/>
    </xf>
    <xf numFmtId="0" fontId="62" fillId="10" borderId="3" xfId="2" applyFont="1" applyFill="1" applyBorder="1"/>
    <xf numFmtId="166" fontId="62" fillId="10" borderId="3" xfId="1" applyNumberFormat="1" applyFont="1" applyFill="1" applyBorder="1"/>
    <xf numFmtId="166" fontId="62" fillId="10" borderId="41" xfId="1" applyNumberFormat="1" applyFont="1" applyFill="1" applyBorder="1"/>
    <xf numFmtId="0" fontId="62" fillId="11" borderId="42" xfId="2" applyFont="1" applyFill="1" applyBorder="1" applyAlignment="1">
      <alignment horizontal="left" vertical="center" wrapText="1"/>
    </xf>
    <xf numFmtId="0" fontId="62" fillId="0" borderId="0" xfId="2" applyFont="1" applyFill="1"/>
    <xf numFmtId="166" fontId="62" fillId="0" borderId="0" xfId="1" applyNumberFormat="1" applyFont="1" applyFill="1"/>
    <xf numFmtId="166" fontId="62" fillId="0" borderId="33" xfId="1" applyNumberFormat="1" applyFont="1" applyFill="1" applyBorder="1"/>
    <xf numFmtId="166" fontId="62" fillId="0" borderId="0" xfId="1" applyNumberFormat="1" applyFont="1" applyFill="1" applyBorder="1"/>
    <xf numFmtId="0" fontId="62" fillId="11" borderId="0" xfId="2" applyFont="1" applyFill="1" applyBorder="1" applyAlignment="1">
      <alignment horizontal="left" vertical="center" wrapText="1"/>
    </xf>
    <xf numFmtId="0" fontId="69" fillId="7" borderId="16" xfId="2" applyFont="1" applyFill="1" applyBorder="1" applyAlignment="1">
      <alignment vertical="top" wrapText="1"/>
    </xf>
    <xf numFmtId="0" fontId="69" fillId="7" borderId="19" xfId="2" applyFont="1" applyFill="1" applyBorder="1" applyAlignment="1">
      <alignment vertical="top" wrapText="1"/>
    </xf>
    <xf numFmtId="0" fontId="70" fillId="0" borderId="0" xfId="2" applyFont="1"/>
    <xf numFmtId="0" fontId="45" fillId="0" borderId="0" xfId="2" applyFont="1"/>
    <xf numFmtId="0" fontId="71" fillId="7" borderId="18" xfId="2" applyFont="1" applyFill="1" applyBorder="1" applyAlignment="1">
      <alignment horizontal="center" vertical="center" wrapText="1"/>
    </xf>
    <xf numFmtId="0" fontId="69" fillId="7" borderId="18" xfId="2" applyFont="1" applyFill="1" applyBorder="1" applyAlignment="1">
      <alignment vertical="top"/>
    </xf>
    <xf numFmtId="3" fontId="58" fillId="0" borderId="16" xfId="2" applyNumberFormat="1" applyFont="1" applyBorder="1" applyAlignment="1">
      <alignment horizontal="right"/>
    </xf>
    <xf numFmtId="3" fontId="58" fillId="9" borderId="16" xfId="2" applyNumberFormat="1" applyFont="1" applyFill="1" applyBorder="1" applyAlignment="1">
      <alignment horizontal="right"/>
    </xf>
    <xf numFmtId="0" fontId="69" fillId="7" borderId="43" xfId="2" applyFont="1" applyFill="1" applyBorder="1" applyAlignment="1">
      <alignment vertical="top" wrapText="1"/>
    </xf>
    <xf numFmtId="3" fontId="58" fillId="9" borderId="43" xfId="2" applyNumberFormat="1" applyFont="1" applyFill="1" applyBorder="1" applyAlignment="1">
      <alignment horizontal="right"/>
    </xf>
    <xf numFmtId="0" fontId="49" fillId="7" borderId="43" xfId="2" applyFont="1" applyFill="1" applyBorder="1" applyAlignment="1">
      <alignment vertical="top" wrapText="1"/>
    </xf>
    <xf numFmtId="3" fontId="58" fillId="9" borderId="19" xfId="2" applyNumberFormat="1" applyFont="1" applyFill="1" applyBorder="1" applyAlignment="1">
      <alignment horizontal="right"/>
    </xf>
    <xf numFmtId="0" fontId="54" fillId="8" borderId="21" xfId="2" applyFont="1" applyFill="1" applyBorder="1" applyAlignment="1">
      <alignment vertical="top" wrapText="1"/>
    </xf>
    <xf numFmtId="0" fontId="73" fillId="0" borderId="0" xfId="2" applyFont="1" applyAlignment="1">
      <alignment horizontal="left" vertical="center"/>
    </xf>
    <xf numFmtId="0" fontId="74" fillId="0" borderId="0" xfId="2" applyFont="1" applyAlignment="1">
      <alignment horizontal="left" vertical="center"/>
    </xf>
    <xf numFmtId="3" fontId="45" fillId="0" borderId="0" xfId="2" applyNumberFormat="1"/>
    <xf numFmtId="0" fontId="27" fillId="3" borderId="44" xfId="2" applyFont="1" applyFill="1" applyBorder="1" applyAlignment="1">
      <alignment horizontal="left" vertical="center"/>
    </xf>
    <xf numFmtId="0" fontId="27" fillId="3" borderId="21" xfId="2" applyFont="1" applyFill="1" applyBorder="1" applyAlignment="1">
      <alignment horizontal="center" vertical="center" wrapText="1"/>
    </xf>
    <xf numFmtId="0" fontId="27" fillId="3" borderId="22" xfId="2" applyFont="1" applyFill="1" applyBorder="1" applyAlignment="1">
      <alignment horizontal="center" vertical="center" wrapText="1"/>
    </xf>
    <xf numFmtId="0" fontId="27" fillId="3" borderId="23" xfId="2" applyFont="1" applyFill="1" applyBorder="1" applyAlignment="1">
      <alignment horizontal="center" vertical="center" wrapText="1"/>
    </xf>
    <xf numFmtId="0" fontId="27" fillId="3" borderId="45" xfId="2" applyFont="1" applyFill="1" applyBorder="1" applyAlignment="1">
      <alignment horizontal="left" vertical="center"/>
    </xf>
    <xf numFmtId="0" fontId="27" fillId="3" borderId="46" xfId="2" applyFont="1" applyFill="1" applyBorder="1" applyAlignment="1">
      <alignment horizontal="center" vertical="center" wrapText="1"/>
    </xf>
    <xf numFmtId="0" fontId="27" fillId="3" borderId="47" xfId="2" applyFont="1" applyFill="1" applyBorder="1" applyAlignment="1">
      <alignment horizontal="center" vertical="center" wrapText="1"/>
    </xf>
    <xf numFmtId="0" fontId="62" fillId="0" borderId="18" xfId="2" applyFont="1" applyFill="1" applyBorder="1" applyAlignment="1">
      <alignment vertical="center" wrapText="1"/>
    </xf>
    <xf numFmtId="3" fontId="62" fillId="0" borderId="18" xfId="2" applyNumberFormat="1" applyFont="1" applyFill="1" applyBorder="1" applyAlignment="1">
      <alignment horizontal="right" vertical="center"/>
    </xf>
    <xf numFmtId="3" fontId="62" fillId="0" borderId="37" xfId="2" applyNumberFormat="1" applyFont="1" applyFill="1" applyBorder="1" applyAlignment="1">
      <alignment horizontal="right" vertical="center"/>
    </xf>
    <xf numFmtId="0" fontId="62" fillId="10" borderId="16" xfId="2" applyFont="1" applyFill="1" applyBorder="1" applyAlignment="1">
      <alignment vertical="center" wrapText="1"/>
    </xf>
    <xf numFmtId="3" fontId="62" fillId="10" borderId="16" xfId="2" applyNumberFormat="1" applyFont="1" applyFill="1" applyBorder="1" applyAlignment="1">
      <alignment horizontal="right" vertical="center"/>
    </xf>
    <xf numFmtId="3" fontId="62" fillId="10" borderId="26" xfId="2" applyNumberFormat="1" applyFont="1" applyFill="1" applyBorder="1" applyAlignment="1">
      <alignment horizontal="right" vertical="center"/>
    </xf>
    <xf numFmtId="0" fontId="62" fillId="0" borderId="16" xfId="2" applyFont="1" applyFill="1" applyBorder="1" applyAlignment="1">
      <alignment vertical="center" wrapText="1"/>
    </xf>
    <xf numFmtId="3" fontId="62" fillId="0" borderId="16" xfId="2" applyNumberFormat="1" applyFont="1" applyFill="1" applyBorder="1" applyAlignment="1">
      <alignment horizontal="right" vertical="center"/>
    </xf>
    <xf numFmtId="3" fontId="62" fillId="0" borderId="26" xfId="2" applyNumberFormat="1" applyFont="1" applyFill="1" applyBorder="1" applyAlignment="1">
      <alignment horizontal="right" vertical="center"/>
    </xf>
    <xf numFmtId="0" fontId="27" fillId="0" borderId="16" xfId="2" applyFont="1" applyFill="1" applyBorder="1" applyAlignment="1">
      <alignment vertical="center" wrapText="1"/>
    </xf>
    <xf numFmtId="3" fontId="27" fillId="0" borderId="16" xfId="2" applyNumberFormat="1" applyFont="1" applyFill="1" applyBorder="1" applyAlignment="1">
      <alignment horizontal="right" vertical="center"/>
    </xf>
    <xf numFmtId="3" fontId="27" fillId="0" borderId="26" xfId="2" applyNumberFormat="1" applyFont="1" applyFill="1" applyBorder="1" applyAlignment="1">
      <alignment horizontal="right" vertical="center"/>
    </xf>
    <xf numFmtId="0" fontId="48" fillId="7" borderId="16" xfId="2" applyFont="1" applyFill="1" applyBorder="1" applyAlignment="1">
      <alignment horizontal="left" vertical="center" wrapText="1"/>
    </xf>
    <xf numFmtId="0" fontId="55" fillId="7" borderId="16" xfId="2" applyFont="1" applyFill="1" applyBorder="1" applyAlignment="1">
      <alignment vertical="top" wrapText="1"/>
    </xf>
    <xf numFmtId="0" fontId="68" fillId="8" borderId="16" xfId="2" applyFont="1" applyFill="1" applyBorder="1" applyAlignment="1">
      <alignment horizontal="center" vertical="top" wrapText="1"/>
    </xf>
    <xf numFmtId="166" fontId="72" fillId="9" borderId="16" xfId="1" applyNumberFormat="1" applyFont="1" applyFill="1" applyBorder="1" applyAlignment="1">
      <alignment horizontal="right"/>
    </xf>
    <xf numFmtId="166" fontId="72" fillId="0" borderId="16" xfId="1" applyNumberFormat="1" applyFont="1" applyBorder="1" applyAlignment="1">
      <alignment horizontal="right"/>
    </xf>
    <xf numFmtId="0" fontId="70" fillId="0" borderId="44" xfId="2" applyFont="1" applyBorder="1" applyAlignment="1">
      <alignment vertical="center"/>
    </xf>
    <xf numFmtId="0" fontId="75" fillId="7" borderId="16" xfId="2" applyFont="1" applyFill="1" applyBorder="1" applyAlignment="1">
      <alignment vertical="top" wrapText="1"/>
    </xf>
    <xf numFmtId="166" fontId="76" fillId="0" borderId="16" xfId="1" applyNumberFormat="1" applyFont="1" applyBorder="1" applyAlignment="1">
      <alignment horizontal="right"/>
    </xf>
    <xf numFmtId="166" fontId="76" fillId="0" borderId="21" xfId="1" applyNumberFormat="1" applyFont="1" applyBorder="1" applyAlignment="1">
      <alignment horizontal="right"/>
    </xf>
    <xf numFmtId="166" fontId="76" fillId="0" borderId="26" xfId="1" applyNumberFormat="1" applyFont="1" applyBorder="1" applyAlignment="1">
      <alignment horizontal="right"/>
    </xf>
    <xf numFmtId="166" fontId="76" fillId="9" borderId="16" xfId="1" applyNumberFormat="1" applyFont="1" applyFill="1" applyBorder="1" applyAlignment="1">
      <alignment horizontal="right"/>
    </xf>
    <xf numFmtId="166" fontId="76" fillId="9" borderId="21" xfId="1" applyNumberFormat="1" applyFont="1" applyFill="1" applyBorder="1" applyAlignment="1">
      <alignment horizontal="right"/>
    </xf>
    <xf numFmtId="166" fontId="76" fillId="9" borderId="26" xfId="1" applyNumberFormat="1" applyFont="1" applyFill="1" applyBorder="1" applyAlignment="1">
      <alignment horizontal="right"/>
    </xf>
    <xf numFmtId="0" fontId="75" fillId="7" borderId="0" xfId="2" applyFont="1" applyFill="1" applyBorder="1" applyAlignment="1">
      <alignment vertical="top" wrapText="1"/>
    </xf>
    <xf numFmtId="166" fontId="70" fillId="0" borderId="0" xfId="2" applyNumberFormat="1" applyFont="1"/>
    <xf numFmtId="0" fontId="49" fillId="7" borderId="40" xfId="2" applyFont="1" applyFill="1" applyBorder="1" applyAlignment="1">
      <alignment vertical="top" wrapText="1"/>
    </xf>
    <xf numFmtId="166" fontId="46" fillId="0" borderId="0" xfId="2" applyNumberFormat="1" applyFont="1"/>
    <xf numFmtId="0" fontId="27" fillId="3" borderId="21" xfId="2" applyFont="1" applyFill="1" applyBorder="1" applyAlignment="1">
      <alignment horizontal="center" vertical="top" wrapText="1"/>
    </xf>
    <xf numFmtId="0" fontId="27" fillId="3" borderId="22" xfId="2" applyFont="1" applyFill="1" applyBorder="1" applyAlignment="1">
      <alignment horizontal="center" vertical="top" wrapText="1"/>
    </xf>
    <xf numFmtId="0" fontId="27" fillId="3" borderId="23" xfId="2" applyFont="1" applyFill="1" applyBorder="1" applyAlignment="1">
      <alignment horizontal="center" vertical="top" wrapText="1"/>
    </xf>
    <xf numFmtId="0" fontId="27" fillId="3" borderId="46" xfId="2" applyFont="1" applyFill="1" applyBorder="1" applyAlignment="1">
      <alignment horizontal="center" vertical="top" wrapText="1"/>
    </xf>
    <xf numFmtId="0" fontId="27" fillId="3" borderId="47" xfId="2" applyFont="1" applyFill="1" applyBorder="1" applyAlignment="1">
      <alignment horizontal="center" vertical="top" wrapText="1"/>
    </xf>
    <xf numFmtId="0" fontId="62" fillId="0" borderId="18" xfId="2" applyFont="1" applyFill="1" applyBorder="1" applyAlignment="1">
      <alignment vertical="top" wrapText="1"/>
    </xf>
    <xf numFmtId="166" fontId="62" fillId="0" borderId="18" xfId="1" applyNumberFormat="1" applyFont="1" applyFill="1" applyBorder="1" applyAlignment="1">
      <alignment horizontal="right"/>
    </xf>
    <xf numFmtId="166" fontId="62" fillId="0" borderId="37" xfId="1" applyNumberFormat="1" applyFont="1" applyFill="1" applyBorder="1" applyAlignment="1">
      <alignment horizontal="right"/>
    </xf>
    <xf numFmtId="0" fontId="62" fillId="3" borderId="16" xfId="2" applyFont="1" applyFill="1" applyBorder="1" applyAlignment="1">
      <alignment vertical="top" wrapText="1"/>
    </xf>
    <xf numFmtId="166" fontId="62" fillId="3" borderId="16" xfId="1" applyNumberFormat="1" applyFont="1" applyFill="1" applyBorder="1" applyAlignment="1">
      <alignment horizontal="right"/>
    </xf>
    <xf numFmtId="166" fontId="62" fillId="3" borderId="26" xfId="1" applyNumberFormat="1" applyFont="1" applyFill="1" applyBorder="1" applyAlignment="1">
      <alignment horizontal="right"/>
    </xf>
    <xf numFmtId="0" fontId="62" fillId="0" borderId="16" xfId="2" applyFont="1" applyFill="1" applyBorder="1" applyAlignment="1">
      <alignment vertical="top" wrapText="1"/>
    </xf>
    <xf numFmtId="166" fontId="62" fillId="0" borderId="16" xfId="1" applyNumberFormat="1" applyFont="1" applyFill="1" applyBorder="1" applyAlignment="1">
      <alignment horizontal="right"/>
    </xf>
    <xf numFmtId="166" fontId="62" fillId="0" borderId="26" xfId="1" applyNumberFormat="1" applyFont="1" applyFill="1" applyBorder="1" applyAlignment="1">
      <alignment horizontal="right"/>
    </xf>
    <xf numFmtId="0" fontId="62" fillId="3" borderId="0" xfId="2" applyFont="1" applyFill="1"/>
    <xf numFmtId="0" fontId="27" fillId="3" borderId="0" xfId="2" applyFont="1" applyFill="1"/>
    <xf numFmtId="166" fontId="27" fillId="3" borderId="0" xfId="2" applyNumberFormat="1" applyFont="1" applyFill="1"/>
    <xf numFmtId="166" fontId="27" fillId="3" borderId="48" xfId="2" applyNumberFormat="1" applyFont="1" applyFill="1" applyBorder="1"/>
    <xf numFmtId="166" fontId="58" fillId="9" borderId="49" xfId="1" applyNumberFormat="1" applyFont="1" applyFill="1" applyBorder="1" applyAlignment="1">
      <alignment horizontal="right"/>
    </xf>
    <xf numFmtId="166" fontId="58" fillId="9" borderId="0" xfId="1" applyNumberFormat="1" applyFont="1" applyFill="1" applyBorder="1" applyAlignment="1">
      <alignment horizontal="right"/>
    </xf>
    <xf numFmtId="0" fontId="48" fillId="7" borderId="16" xfId="2" applyFont="1" applyFill="1" applyBorder="1" applyAlignment="1">
      <alignment vertical="top" wrapText="1"/>
    </xf>
    <xf numFmtId="0" fontId="48" fillId="7" borderId="40" xfId="2" applyFont="1" applyFill="1" applyBorder="1" applyAlignment="1">
      <alignment vertical="top" wrapText="1"/>
    </xf>
    <xf numFmtId="0" fontId="48" fillId="12" borderId="43" xfId="2" applyFont="1" applyFill="1" applyBorder="1" applyAlignment="1">
      <alignment vertical="top" wrapText="1"/>
    </xf>
    <xf numFmtId="165" fontId="45" fillId="0" borderId="1" xfId="2" applyNumberFormat="1" applyBorder="1"/>
    <xf numFmtId="165" fontId="45" fillId="12" borderId="1" xfId="2" applyNumberFormat="1" applyFill="1" applyBorder="1"/>
    <xf numFmtId="0" fontId="49" fillId="12" borderId="16" xfId="2" applyFont="1" applyFill="1" applyBorder="1" applyAlignment="1">
      <alignment vertical="top" wrapText="1"/>
    </xf>
    <xf numFmtId="165" fontId="45" fillId="0" borderId="0" xfId="2" applyNumberFormat="1" applyBorder="1"/>
    <xf numFmtId="165" fontId="45" fillId="12" borderId="0" xfId="2" applyNumberFormat="1" applyFill="1" applyBorder="1"/>
    <xf numFmtId="0" fontId="48" fillId="12" borderId="17" xfId="2" applyFont="1" applyFill="1" applyBorder="1" applyAlignment="1">
      <alignment vertical="top" wrapText="1"/>
    </xf>
    <xf numFmtId="165" fontId="45" fillId="12" borderId="3" xfId="2" applyNumberFormat="1" applyFill="1" applyBorder="1"/>
    <xf numFmtId="0" fontId="48" fillId="12" borderId="19" xfId="2" applyFont="1" applyFill="1" applyBorder="1" applyAlignment="1">
      <alignment vertical="top" wrapText="1"/>
    </xf>
    <xf numFmtId="166" fontId="56" fillId="13" borderId="16" xfId="1" applyNumberFormat="1" applyFont="1" applyFill="1" applyBorder="1" applyAlignment="1">
      <alignment horizontal="right"/>
    </xf>
    <xf numFmtId="0" fontId="49" fillId="12" borderId="43" xfId="2" applyFont="1" applyFill="1" applyBorder="1" applyAlignment="1">
      <alignment vertical="top" wrapText="1"/>
    </xf>
    <xf numFmtId="166" fontId="58" fillId="13" borderId="21" xfId="1" applyNumberFormat="1" applyFont="1" applyFill="1" applyBorder="1" applyAlignment="1">
      <alignment horizontal="right"/>
    </xf>
    <xf numFmtId="165" fontId="45" fillId="0" borderId="50" xfId="2" applyNumberFormat="1" applyBorder="1"/>
    <xf numFmtId="165" fontId="45" fillId="0" borderId="51" xfId="2" applyNumberFormat="1" applyBorder="1"/>
    <xf numFmtId="166" fontId="58" fillId="0" borderId="21" xfId="1" applyNumberFormat="1" applyFont="1" applyBorder="1" applyAlignment="1">
      <alignment horizontal="right"/>
    </xf>
    <xf numFmtId="165" fontId="45" fillId="0" borderId="52" xfId="2" applyNumberFormat="1" applyBorder="1"/>
    <xf numFmtId="0" fontId="49" fillId="12" borderId="18" xfId="2" applyFont="1" applyFill="1" applyBorder="1" applyAlignment="1">
      <alignment vertical="top" wrapText="1"/>
    </xf>
    <xf numFmtId="0" fontId="45" fillId="0" borderId="50" xfId="2" applyBorder="1"/>
    <xf numFmtId="0" fontId="48" fillId="7" borderId="43" xfId="2" applyFont="1" applyFill="1" applyBorder="1" applyAlignment="1">
      <alignment vertical="top" wrapText="1"/>
    </xf>
    <xf numFmtId="165" fontId="45" fillId="0" borderId="0" xfId="2" applyNumberFormat="1" applyFont="1"/>
    <xf numFmtId="0" fontId="54" fillId="8" borderId="53" xfId="2" applyFont="1" applyFill="1" applyBorder="1" applyAlignment="1">
      <alignment horizontal="center" vertical="top" wrapText="1"/>
    </xf>
    <xf numFmtId="0" fontId="48" fillId="8" borderId="16" xfId="2" applyFont="1" applyFill="1" applyBorder="1" applyAlignment="1">
      <alignment horizontal="center" vertical="top" wrapText="1"/>
    </xf>
    <xf numFmtId="0" fontId="52" fillId="0" borderId="0" xfId="2" applyFont="1" applyAlignment="1"/>
    <xf numFmtId="0" fontId="62" fillId="3" borderId="0" xfId="2" applyFont="1" applyFill="1" applyAlignment="1">
      <alignment horizontal="center" vertical="center"/>
    </xf>
    <xf numFmtId="0" fontId="27" fillId="3" borderId="0" xfId="2" applyFont="1" applyFill="1" applyAlignment="1">
      <alignment horizontal="center" vertical="center"/>
    </xf>
    <xf numFmtId="0" fontId="27" fillId="3" borderId="0" xfId="2" applyFont="1" applyFill="1" applyAlignment="1">
      <alignment horizontal="center" vertical="center"/>
    </xf>
    <xf numFmtId="0" fontId="27" fillId="0" borderId="0" xfId="2" applyFont="1" applyAlignment="1">
      <alignment horizontal="left" vertical="center"/>
    </xf>
    <xf numFmtId="0" fontId="27" fillId="0" borderId="0" xfId="2" applyFont="1" applyAlignment="1">
      <alignment vertical="center"/>
    </xf>
    <xf numFmtId="166" fontId="62" fillId="0" borderId="0" xfId="1" applyNumberFormat="1" applyFont="1" applyAlignment="1">
      <alignment horizontal="right" vertical="center"/>
    </xf>
    <xf numFmtId="166" fontId="62" fillId="0" borderId="0" xfId="1" applyNumberFormat="1" applyFont="1" applyAlignment="1">
      <alignment vertical="center"/>
    </xf>
    <xf numFmtId="0" fontId="27" fillId="10" borderId="0" xfId="2" applyFont="1" applyFill="1" applyAlignment="1">
      <alignment vertical="center"/>
    </xf>
    <xf numFmtId="166" fontId="62" fillId="10" borderId="0" xfId="1" applyNumberFormat="1" applyFont="1" applyFill="1" applyAlignment="1">
      <alignment horizontal="right" vertical="center"/>
    </xf>
    <xf numFmtId="166" fontId="62" fillId="10" borderId="0" xfId="1" applyNumberFormat="1" applyFont="1" applyFill="1" applyAlignment="1">
      <alignment vertical="center"/>
    </xf>
    <xf numFmtId="0" fontId="46" fillId="0" borderId="44" xfId="2" applyFont="1" applyBorder="1" applyAlignment="1">
      <alignment vertical="center"/>
    </xf>
    <xf numFmtId="0" fontId="48" fillId="13" borderId="16" xfId="2" applyFont="1" applyFill="1" applyBorder="1" applyAlignment="1">
      <alignment vertical="top" wrapText="1"/>
    </xf>
    <xf numFmtId="0" fontId="48" fillId="13" borderId="55" xfId="2" applyFont="1" applyFill="1" applyBorder="1" applyAlignment="1">
      <alignment vertical="top" wrapText="1"/>
    </xf>
    <xf numFmtId="166" fontId="56" fillId="13" borderId="26" xfId="1" applyNumberFormat="1" applyFont="1" applyFill="1" applyBorder="1" applyAlignment="1">
      <alignment horizontal="right"/>
    </xf>
    <xf numFmtId="0" fontId="49" fillId="13" borderId="16" xfId="2" applyFont="1" applyFill="1" applyBorder="1" applyAlignment="1">
      <alignment vertical="top" wrapText="1"/>
    </xf>
    <xf numFmtId="0" fontId="49" fillId="13" borderId="54" xfId="2" applyFont="1" applyFill="1" applyBorder="1" applyAlignment="1">
      <alignment vertical="top" wrapText="1"/>
    </xf>
    <xf numFmtId="166" fontId="58" fillId="13" borderId="26" xfId="1" applyNumberFormat="1" applyFont="1" applyFill="1" applyBorder="1" applyAlignment="1">
      <alignment horizontal="right"/>
    </xf>
    <xf numFmtId="166" fontId="58" fillId="13" borderId="16" xfId="1" applyNumberFormat="1" applyFont="1" applyFill="1" applyBorder="1" applyAlignment="1">
      <alignment horizontal="right"/>
    </xf>
    <xf numFmtId="0" fontId="49" fillId="13" borderId="56" xfId="2" applyFont="1" applyFill="1" applyBorder="1" applyAlignment="1">
      <alignment vertical="top" wrapText="1"/>
    </xf>
    <xf numFmtId="0" fontId="49" fillId="13" borderId="17" xfId="2" applyFont="1" applyFill="1" applyBorder="1" applyAlignment="1">
      <alignment vertical="top" wrapText="1"/>
    </xf>
    <xf numFmtId="166" fontId="58" fillId="13" borderId="28" xfId="1" applyNumberFormat="1" applyFont="1" applyFill="1" applyBorder="1" applyAlignment="1">
      <alignment horizontal="right"/>
    </xf>
    <xf numFmtId="166" fontId="58" fillId="13" borderId="17" xfId="1" applyNumberFormat="1" applyFont="1" applyFill="1" applyBorder="1" applyAlignment="1">
      <alignment horizontal="right"/>
    </xf>
    <xf numFmtId="0" fontId="46" fillId="0" borderId="0" xfId="2" applyFont="1" applyBorder="1" applyAlignment="1">
      <alignment vertical="center"/>
    </xf>
    <xf numFmtId="0" fontId="48" fillId="12" borderId="55" xfId="2" applyFont="1" applyFill="1" applyBorder="1" applyAlignment="1">
      <alignment vertical="top" wrapText="1"/>
    </xf>
    <xf numFmtId="166" fontId="56" fillId="13" borderId="57" xfId="1" applyNumberFormat="1" applyFont="1" applyFill="1" applyBorder="1" applyAlignment="1">
      <alignment horizontal="right"/>
    </xf>
    <xf numFmtId="166" fontId="56" fillId="13" borderId="18" xfId="1" applyNumberFormat="1" applyFont="1" applyFill="1" applyBorder="1" applyAlignment="1">
      <alignment horizontal="right"/>
    </xf>
    <xf numFmtId="0" fontId="49" fillId="12" borderId="54" xfId="2" applyFont="1" applyFill="1" applyBorder="1" applyAlignment="1">
      <alignment vertical="top" wrapText="1"/>
    </xf>
    <xf numFmtId="0" fontId="49" fillId="12" borderId="56" xfId="2" applyFont="1" applyFill="1" applyBorder="1" applyAlignment="1">
      <alignment vertical="top" wrapText="1"/>
    </xf>
    <xf numFmtId="0" fontId="46" fillId="0" borderId="44" xfId="2" applyFont="1" applyBorder="1" applyAlignment="1">
      <alignment vertical="center"/>
    </xf>
    <xf numFmtId="167" fontId="45" fillId="0" borderId="0" xfId="2" applyNumberFormat="1"/>
    <xf numFmtId="0" fontId="49" fillId="0" borderId="0" xfId="2" applyFont="1" applyFill="1" applyBorder="1" applyAlignment="1">
      <alignment vertical="top" wrapText="1"/>
    </xf>
    <xf numFmtId="0" fontId="77" fillId="0" borderId="0" xfId="2" applyFont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219135802469136E-2"/>
          <c:y val="1.3101851851851851E-2"/>
          <c:w val="0.86961446360153249"/>
          <c:h val="0.82203620689655166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E0-4A44-848A-8BC85ED670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E0-4A44-848A-8BC85ED670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E0-4A44-848A-8BC85ED670B7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CE0-4A44-848A-8BC85ED670B7}"/>
              </c:ext>
            </c:extLst>
          </c:dPt>
          <c:dPt>
            <c:idx val="4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CE0-4A44-848A-8BC85ED670B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CE0-4A44-848A-8BC85ED670B7}"/>
              </c:ext>
            </c:extLst>
          </c:dPt>
          <c:dPt>
            <c:idx val="6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CE0-4A44-848A-8BC85ED670B7}"/>
              </c:ext>
            </c:extLst>
          </c:dPt>
          <c:dPt>
            <c:idx val="7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CE0-4A44-848A-8BC85ED670B7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CE0-4A44-848A-8BC85ED670B7}"/>
              </c:ext>
            </c:extLst>
          </c:dPt>
          <c:dLbls>
            <c:dLbl>
              <c:idx val="0"/>
              <c:layout>
                <c:manualLayout>
                  <c:x val="8.5586265432098768E-2"/>
                  <c:y val="-0.197218888888888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E0-4A44-848A-8BC85ED670B7}"/>
                </c:ext>
              </c:extLst>
            </c:dLbl>
            <c:dLbl>
              <c:idx val="1"/>
              <c:layout>
                <c:manualLayout>
                  <c:x val="3.6759930700362054E-3"/>
                  <c:y val="1.84933654126566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E0-4A44-848A-8BC85ED670B7}"/>
                </c:ext>
              </c:extLst>
            </c:dLbl>
            <c:dLbl>
              <c:idx val="2"/>
              <c:layout>
                <c:manualLayout>
                  <c:x val="2.1499999999999987E-3"/>
                  <c:y val="-0.2154877777777777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373487F-E2A7-4387-9B4E-8D5C897720CA}" type="CATEGORYNAME">
                      <a:rPr lang="en-US" sz="700"/>
                      <a:pPr>
                        <a:defRPr sz="700">
                          <a:solidFill>
                            <a:sysClr val="windowText" lastClr="000000"/>
                          </a:solidFill>
                        </a:defRPr>
                      </a:pPr>
                      <a:t>[NOME CATEGORIA]</a:t>
                    </a:fld>
                    <a:r>
                      <a:rPr lang="en-US" sz="700" baseline="0"/>
                      <a:t>
</a:t>
                    </a:r>
                    <a:fld id="{8FF0D79C-5655-4DF5-B32B-189D66FB655C}" type="VALUE">
                      <a:rPr lang="en-US" sz="700" baseline="0"/>
                      <a:pPr>
                        <a:defRPr sz="700">
                          <a:solidFill>
                            <a:sysClr val="windowText" lastClr="000000"/>
                          </a:solidFill>
                        </a:defRPr>
                      </a:pPr>
                      <a:t>[VALORE]</a:t>
                    </a:fld>
                    <a:endParaRPr lang="en-US" sz="7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CE0-4A44-848A-8BC85ED670B7}"/>
                </c:ext>
              </c:extLst>
            </c:dLbl>
            <c:dLbl>
              <c:idx val="3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CE0-4A44-848A-8BC85ED670B7}"/>
                </c:ext>
              </c:extLst>
            </c:dLbl>
            <c:dLbl>
              <c:idx val="4"/>
              <c:layout>
                <c:manualLayout>
                  <c:x val="-0.20070699746277906"/>
                  <c:y val="5.021582733812949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accent2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D4BF9DC-4D7E-47BC-B2FD-0634B76077D2}" type="CATEGORYNAME">
                      <a:rPr lang="en-US" sz="700"/>
                      <a:pPr>
                        <a:defRPr sz="700">
                          <a:solidFill>
                            <a:schemeClr val="accent2">
                              <a:lumMod val="50000"/>
                            </a:schemeClr>
                          </a:solidFill>
                        </a:defRPr>
                      </a:pPr>
                      <a:t>[NOME CATEGORIA]</a:t>
                    </a:fld>
                    <a:r>
                      <a:rPr lang="en-US" sz="700" baseline="0"/>
                      <a:t>
</a:t>
                    </a:r>
                    <a:fld id="{250A0AA8-E93C-45C6-8726-E91D233F1C2A}" type="VALUE">
                      <a:rPr lang="en-US" sz="700" baseline="0"/>
                      <a:pPr>
                        <a:defRPr sz="700">
                          <a:solidFill>
                            <a:schemeClr val="accent2">
                              <a:lumMod val="50000"/>
                            </a:schemeClr>
                          </a:solidFill>
                        </a:defRPr>
                      </a:pPr>
                      <a:t>[VALORE]</a:t>
                    </a:fld>
                    <a:endParaRPr lang="en-US" sz="7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accent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582308440928649"/>
                      <c:h val="0.2734727218225419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ECE0-4A44-848A-8BC85ED670B7}"/>
                </c:ext>
              </c:extLst>
            </c:dLbl>
            <c:dLbl>
              <c:idx val="5"/>
              <c:layout>
                <c:manualLayout>
                  <c:x val="0.13786676954732499"/>
                  <c:y val="9.56199074074074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CE0-4A44-848A-8BC85ED670B7}"/>
                </c:ext>
              </c:extLst>
            </c:dLbl>
            <c:dLbl>
              <c:idx val="6"/>
              <c:layout>
                <c:manualLayout>
                  <c:x val="-6.7447396996683589E-4"/>
                  <c:y val="0.156328437250199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646172981136095"/>
                      <c:h val="0.312074340527577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ECE0-4A44-848A-8BC85ED670B7}"/>
                </c:ext>
              </c:extLst>
            </c:dLbl>
            <c:dLbl>
              <c:idx val="7"/>
              <c:layout>
                <c:manualLayout>
                  <c:x val="-6.3783045977011496E-2"/>
                  <c:y val="0.3005948275862068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CE0-4A44-848A-8BC85ED670B7}"/>
                </c:ext>
              </c:extLst>
            </c:dLbl>
            <c:dLbl>
              <c:idx val="8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CE0-4A44-848A-8BC85ED670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2.1'!$B$47:$I$47</c:f>
              <c:strCache>
                <c:ptCount val="8"/>
                <c:pt idx="0">
                  <c:v>Seminativi</c:v>
                </c:pt>
                <c:pt idx="1">
                  <c:v>Coltivazioni legnose agrarie</c:v>
                </c:pt>
                <c:pt idx="2">
                  <c:v>Orti familiari</c:v>
                </c:pt>
                <c:pt idx="3">
                  <c:v>Prati permanenti e pascoli</c:v>
                </c:pt>
                <c:pt idx="4">
                  <c:v>Arboricoltura da legno</c:v>
                </c:pt>
                <c:pt idx="5">
                  <c:v>Boschi</c:v>
                </c:pt>
                <c:pt idx="6">
                  <c:v>Superficie agricola non utilizzata</c:v>
                </c:pt>
                <c:pt idx="7">
                  <c:v>Altra superficie</c:v>
                </c:pt>
              </c:strCache>
            </c:strRef>
          </c:cat>
          <c:val>
            <c:numRef>
              <c:f>'Graf 2.1'!$B$48:$I$48</c:f>
              <c:numCache>
                <c:formatCode>#,##0</c:formatCode>
                <c:ptCount val="8"/>
                <c:pt idx="0">
                  <c:v>174222</c:v>
                </c:pt>
                <c:pt idx="1">
                  <c:v>70193</c:v>
                </c:pt>
                <c:pt idx="2">
                  <c:v>1056</c:v>
                </c:pt>
                <c:pt idx="3">
                  <c:v>169252</c:v>
                </c:pt>
                <c:pt idx="4">
                  <c:v>1846</c:v>
                </c:pt>
                <c:pt idx="5">
                  <c:v>136016</c:v>
                </c:pt>
                <c:pt idx="6">
                  <c:v>6143</c:v>
                </c:pt>
                <c:pt idx="7">
                  <c:v>12869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CE0-4A44-848A-8BC85ED67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0"/>
        <c:splitType val="pos"/>
        <c:splitPos val="4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839682539682542E-2"/>
          <c:y val="2.2105404658649123E-2"/>
          <c:w val="0.93866174603174601"/>
          <c:h val="0.65706218905472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2.10 %'!$D$4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0476190476190473E-3"/>
                  <c:y val="2.3518518518518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46-4AB1-9A37-98F8D1CDCBAB}"/>
                </c:ext>
              </c:extLst>
            </c:dLbl>
            <c:dLbl>
              <c:idx val="1"/>
              <c:layout>
                <c:manualLayout>
                  <c:x val="-1.2095238095238095E-2"/>
                  <c:y val="1.5796019900497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46-4AB1-9A37-98F8D1CDCBAB}"/>
                </c:ext>
              </c:extLst>
            </c:dLbl>
            <c:dLbl>
              <c:idx val="2"/>
              <c:layout>
                <c:manualLayout>
                  <c:x val="-4.0411452223719892E-3"/>
                  <c:y val="2.1085293272414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46-4AB1-9A37-98F8D1CDCBAB}"/>
                </c:ext>
              </c:extLst>
            </c:dLbl>
            <c:dLbl>
              <c:idx val="3"/>
              <c:layout>
                <c:manualLayout>
                  <c:x val="-2.0205726111860224E-3"/>
                  <c:y val="2.1157762774832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46-4AB1-9A37-98F8D1CDCBAB}"/>
                </c:ext>
              </c:extLst>
            </c:dLbl>
            <c:dLbl>
              <c:idx val="4"/>
              <c:layout>
                <c:manualLayout>
                  <c:x val="-1.2123435667115913E-2"/>
                  <c:y val="1.586832208112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C46-4AB1-9A37-98F8D1CDCBAB}"/>
                </c:ext>
              </c:extLst>
            </c:dLbl>
            <c:dLbl>
              <c:idx val="5"/>
              <c:layout>
                <c:manualLayout>
                  <c:x val="-6.0617460317460318E-3"/>
                  <c:y val="2.1748148148148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46-4AB1-9A37-98F8D1CDCBAB}"/>
                </c:ext>
              </c:extLst>
            </c:dLbl>
            <c:dLbl>
              <c:idx val="6"/>
              <c:layout>
                <c:manualLayout>
                  <c:x val="0"/>
                  <c:y val="-2.2337962962962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46-4AB1-9A37-98F8D1CDCBAB}"/>
                </c:ext>
              </c:extLst>
            </c:dLbl>
            <c:dLbl>
              <c:idx val="7"/>
              <c:layout>
                <c:manualLayout>
                  <c:x val="-2.0158730158730161E-3"/>
                  <c:y val="2.9398148148148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46-4AB1-9A37-98F8D1CDCBAB}"/>
                </c:ext>
              </c:extLst>
            </c:dLbl>
            <c:dLbl>
              <c:idx val="8"/>
              <c:layout>
                <c:manualLayout>
                  <c:x val="-8.0822222222222961E-3"/>
                  <c:y val="2.9398148148148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C46-4AB1-9A37-98F8D1CDCBAB}"/>
                </c:ext>
              </c:extLst>
            </c:dLbl>
            <c:dLbl>
              <c:idx val="10"/>
              <c:layout>
                <c:manualLayout>
                  <c:x val="-2.8253968254042169E-5"/>
                  <c:y val="-1.0578703703703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C46-4AB1-9A37-98F8D1CDCBAB}"/>
                </c:ext>
              </c:extLst>
            </c:dLbl>
            <c:dLbl>
              <c:idx val="11"/>
              <c:layout>
                <c:manualLayout>
                  <c:x val="-1.0102863055930002E-2"/>
                  <c:y val="2.6447203468540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C46-4AB1-9A37-98F8D1CDCBAB}"/>
                </c:ext>
              </c:extLst>
            </c:dLbl>
            <c:dLbl>
              <c:idx val="12"/>
              <c:layout>
                <c:manualLayout>
                  <c:x val="-2.0158730158730161E-3"/>
                  <c:y val="3.1168518518518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C46-4AB1-9A37-98F8D1CDCBAB}"/>
                </c:ext>
              </c:extLst>
            </c:dLbl>
            <c:dLbl>
              <c:idx val="13"/>
              <c:layout>
                <c:manualLayout>
                  <c:x val="0"/>
                  <c:y val="-1.0578881387416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C46-4AB1-9A37-98F8D1CDCBAB}"/>
                </c:ext>
              </c:extLst>
            </c:dLbl>
            <c:dLbl>
              <c:idx val="14"/>
              <c:layout>
                <c:manualLayout>
                  <c:x val="-4.0411452223720447E-3"/>
                  <c:y val="1.0578881387416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C46-4AB1-9A37-98F8D1CDCBAB}"/>
                </c:ext>
              </c:extLst>
            </c:dLbl>
            <c:dLbl>
              <c:idx val="15"/>
              <c:layout>
                <c:manualLayout>
                  <c:x val="-9.3650793650793644E-6"/>
                  <c:y val="-1.2939814814814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46-4AB1-9A37-98F8D1CDCBAB}"/>
                </c:ext>
              </c:extLst>
            </c:dLbl>
            <c:dLbl>
              <c:idx val="16"/>
              <c:layout>
                <c:manualLayout>
                  <c:x val="-1.4817361310608286E-16"/>
                  <c:y val="-1.0578881387416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46-4AB1-9A37-98F8D1CDCBAB}"/>
                </c:ext>
              </c:extLst>
            </c:dLbl>
            <c:dLbl>
              <c:idx val="17"/>
              <c:layout>
                <c:manualLayout>
                  <c:x val="0"/>
                  <c:y val="2.233796296296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46-4AB1-9A37-98F8D1CDCBAB}"/>
                </c:ext>
              </c:extLst>
            </c:dLbl>
            <c:dLbl>
              <c:idx val="19"/>
              <c:layout>
                <c:manualLayout>
                  <c:x val="-6.0711111111112588E-3"/>
                  <c:y val="3.4097222222222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46-4AB1-9A37-98F8D1CDCBAB}"/>
                </c:ext>
              </c:extLst>
            </c:dLbl>
            <c:dLbl>
              <c:idx val="20"/>
              <c:layout>
                <c:manualLayout>
                  <c:x val="-2.0205726111859855E-3"/>
                  <c:y val="-2.1157762774832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46-4AB1-9A37-98F8D1CDCBAB}"/>
                </c:ext>
              </c:extLst>
            </c:dLbl>
            <c:dLbl>
              <c:idx val="22"/>
              <c:layout>
                <c:manualLayout>
                  <c:x val="-1.4817361310608286E-16"/>
                  <c:y val="-1.586832208112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46-4AB1-9A37-98F8D1CDCBAB}"/>
                </c:ext>
              </c:extLst>
            </c:dLbl>
            <c:dLbl>
              <c:idx val="23"/>
              <c:layout>
                <c:manualLayout>
                  <c:x val="-4.041145222371971E-3"/>
                  <c:y val="1.586832208112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46-4AB1-9A37-98F8D1CDCB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2.10 %'!$C$6:$C$25</c:f>
              <c:strCache>
                <c:ptCount val="20"/>
                <c:pt idx="0">
                  <c:v>Carota e pastinaca</c:v>
                </c:pt>
                <c:pt idx="1">
                  <c:v>Indivia 
(riccia e scarola)</c:v>
                </c:pt>
                <c:pt idx="2">
                  <c:v>Bietola da costa</c:v>
                </c:pt>
                <c:pt idx="3">
                  <c:v>Cavolfiore 
(e cavolo broccolo)</c:v>
                </c:pt>
                <c:pt idx="4">
                  <c:v>Radicchio o cicoria</c:v>
                </c:pt>
                <c:pt idx="5">
                  <c:v>Cavolo verza</c:v>
                </c:pt>
                <c:pt idx="6">
                  <c:v>Finocchio</c:v>
                </c:pt>
                <c:pt idx="7">
                  <c:v>Aglio</c:v>
                </c:pt>
                <c:pt idx="8">
                  <c:v>Pomodoro da consumo 
fresco o da mensa</c:v>
                </c:pt>
                <c:pt idx="9">
                  <c:v>Pisello</c:v>
                </c:pt>
                <c:pt idx="10">
                  <c:v>Spinacio</c:v>
                </c:pt>
                <c:pt idx="11">
                  <c:v>Peperone</c:v>
                </c:pt>
                <c:pt idx="12">
                  <c:v>Broccoletto di rapa</c:v>
                </c:pt>
                <c:pt idx="13">
                  <c:v>Lattuga</c:v>
                </c:pt>
                <c:pt idx="14">
                  <c:v>Sedano</c:v>
                </c:pt>
                <c:pt idx="15">
                  <c:v>Porro </c:v>
                </c:pt>
                <c:pt idx="16">
                  <c:v>Fagiolo e fagiolino</c:v>
                </c:pt>
                <c:pt idx="17">
                  <c:v>Popone o melone</c:v>
                </c:pt>
                <c:pt idx="18">
                  <c:v>Fava fresca</c:v>
                </c:pt>
                <c:pt idx="19">
                  <c:v>Zucchina</c:v>
                </c:pt>
              </c:strCache>
            </c:strRef>
          </c:cat>
          <c:val>
            <c:numRef>
              <c:f>'Graf 2.10 %'!$D$6:$D$25</c:f>
              <c:numCache>
                <c:formatCode>0.0</c:formatCode>
                <c:ptCount val="20"/>
                <c:pt idx="0">
                  <c:v>17.282765242438792</c:v>
                </c:pt>
                <c:pt idx="1">
                  <c:v>18.946513516649262</c:v>
                </c:pt>
                <c:pt idx="2">
                  <c:v>15.874949248883475</c:v>
                </c:pt>
                <c:pt idx="3">
                  <c:v>14.278159703860391</c:v>
                </c:pt>
                <c:pt idx="4">
                  <c:v>12.683017812179429</c:v>
                </c:pt>
                <c:pt idx="5">
                  <c:v>12.76595744680851</c:v>
                </c:pt>
                <c:pt idx="6">
                  <c:v>13.288723927021801</c:v>
                </c:pt>
                <c:pt idx="7">
                  <c:v>7.0149691810977393</c:v>
                </c:pt>
                <c:pt idx="8">
                  <c:v>7.6208919519280061</c:v>
                </c:pt>
                <c:pt idx="9">
                  <c:v>2.9816513761467891</c:v>
                </c:pt>
                <c:pt idx="10">
                  <c:v>9.395614191477982</c:v>
                </c:pt>
                <c:pt idx="11">
                  <c:v>6.4604639560987778</c:v>
                </c:pt>
                <c:pt idx="12">
                  <c:v>4.8669050456893128</c:v>
                </c:pt>
                <c:pt idx="13">
                  <c:v>5.21750472836366</c:v>
                </c:pt>
                <c:pt idx="14">
                  <c:v>7.7662437524029224</c:v>
                </c:pt>
                <c:pt idx="15">
                  <c:v>5.3156146179401995</c:v>
                </c:pt>
                <c:pt idx="16">
                  <c:v>3.2778561354019748</c:v>
                </c:pt>
                <c:pt idx="17">
                  <c:v>2.4682413176834275</c:v>
                </c:pt>
                <c:pt idx="18">
                  <c:v>5.5540355677154585</c:v>
                </c:pt>
                <c:pt idx="19">
                  <c:v>1.8788751800588712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C46-4AB1-9A37-98F8D1CDCBAB}"/>
            </c:ext>
          </c:extLst>
        </c:ser>
        <c:ser>
          <c:idx val="1"/>
          <c:order val="1"/>
          <c:tx>
            <c:strRef>
              <c:f>'Graf 2.10 %'!$E$4</c:f>
              <c:strCache>
                <c:ptCount val="1"/>
                <c:pt idx="0">
                  <c:v>Produzione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2393112561059384E-18"/>
                  <c:y val="-2.1939814814814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C46-4AB1-9A37-98F8D1CDCBAB}"/>
                </c:ext>
              </c:extLst>
            </c:dLbl>
            <c:dLbl>
              <c:idx val="3"/>
              <c:layout>
                <c:manualLayout>
                  <c:x val="2.02057261118598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C46-4AB1-9A37-98F8D1CDCBAB}"/>
                </c:ext>
              </c:extLst>
            </c:dLbl>
            <c:dLbl>
              <c:idx val="5"/>
              <c:layout>
                <c:manualLayout>
                  <c:x val="9.3650793650793644E-6"/>
                  <c:y val="-3.3507407407407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C46-4AB1-9A37-98F8D1CDCBAB}"/>
                </c:ext>
              </c:extLst>
            </c:dLbl>
            <c:dLbl>
              <c:idx val="6"/>
              <c:layout>
                <c:manualLayout>
                  <c:x val="-7.408680655304143E-17"/>
                  <c:y val="2.1157762774832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C46-4AB1-9A37-98F8D1CDCBAB}"/>
                </c:ext>
              </c:extLst>
            </c:dLbl>
            <c:dLbl>
              <c:idx val="7"/>
              <c:layout>
                <c:manualLayout>
                  <c:x val="2.0252380952380951E-3"/>
                  <c:y val="8.80833333333333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6C46-4AB1-9A37-98F8D1CDCBAB}"/>
                </c:ext>
              </c:extLst>
            </c:dLbl>
            <c:dLbl>
              <c:idx val="8"/>
              <c:layout>
                <c:manualLayout>
                  <c:x val="6.0617178335579565E-3"/>
                  <c:y val="2.1157762774832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6C46-4AB1-9A37-98F8D1CDCBAB}"/>
                </c:ext>
              </c:extLst>
            </c:dLbl>
            <c:dLbl>
              <c:idx val="9"/>
              <c:layout>
                <c:manualLayout>
                  <c:x val="2.0205726111859855E-3"/>
                  <c:y val="1.0578881387416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6C46-4AB1-9A37-98F8D1CDCBAB}"/>
                </c:ext>
              </c:extLst>
            </c:dLbl>
            <c:dLbl>
              <c:idx val="10"/>
              <c:layout>
                <c:manualLayout>
                  <c:x val="2.0205726111859855E-3"/>
                  <c:y val="2.1157762774832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6C46-4AB1-9A37-98F8D1CDCBAB}"/>
                </c:ext>
              </c:extLst>
            </c:dLbl>
            <c:dLbl>
              <c:idx val="11"/>
              <c:layout>
                <c:manualLayout>
                  <c:x val="0"/>
                  <c:y val="1.7638888888888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6C46-4AB1-9A37-98F8D1CDCBAB}"/>
                </c:ext>
              </c:extLst>
            </c:dLbl>
            <c:dLbl>
              <c:idx val="12"/>
              <c:layout>
                <c:manualLayout>
                  <c:x val="4.045873015872942E-3"/>
                  <c:y val="1.5278240740740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6C46-4AB1-9A37-98F8D1CDCBAB}"/>
                </c:ext>
              </c:extLst>
            </c:dLbl>
            <c:dLbl>
              <c:idx val="13"/>
              <c:layout>
                <c:manualLayout>
                  <c:x val="2.0206349206347727E-3"/>
                  <c:y val="2.1748148148148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6C46-4AB1-9A37-98F8D1CDCBAB}"/>
                </c:ext>
              </c:extLst>
            </c:dLbl>
            <c:dLbl>
              <c:idx val="14"/>
              <c:layout>
                <c:manualLayout>
                  <c:x val="4.0552380952379478E-3"/>
                  <c:y val="1.6458333333333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6C46-4AB1-9A37-98F8D1CDCBAB}"/>
                </c:ext>
              </c:extLst>
            </c:dLbl>
            <c:dLbl>
              <c:idx val="15"/>
              <c:layout>
                <c:manualLayout>
                  <c:x val="0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6C46-4AB1-9A37-98F8D1CDCBAB}"/>
                </c:ext>
              </c:extLst>
            </c:dLbl>
            <c:dLbl>
              <c:idx val="16"/>
              <c:layout>
                <c:manualLayout>
                  <c:x val="4.041145222371971E-3"/>
                  <c:y val="2.1157762774832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6C46-4AB1-9A37-98F8D1CDCBAB}"/>
                </c:ext>
              </c:extLst>
            </c:dLbl>
            <c:dLbl>
              <c:idx val="17"/>
              <c:layout>
                <c:manualLayout>
                  <c:x val="-1.4782898009769501E-16"/>
                  <c:y val="-2.2337962962962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6C46-4AB1-9A37-98F8D1CDCBAB}"/>
                </c:ext>
              </c:extLst>
            </c:dLbl>
            <c:dLbl>
              <c:idx val="18"/>
              <c:layout>
                <c:manualLayout>
                  <c:x val="4.041145222371971E-3"/>
                  <c:y val="2.1157762774832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6C46-4AB1-9A37-98F8D1CDCBAB}"/>
                </c:ext>
              </c:extLst>
            </c:dLbl>
            <c:dLbl>
              <c:idx val="20"/>
              <c:layout>
                <c:manualLayout>
                  <c:x val="8.082290444743942E-3"/>
                  <c:y val="5.2894406937079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C46-4AB1-9A37-98F8D1CDCBAB}"/>
                </c:ext>
              </c:extLst>
            </c:dLbl>
            <c:dLbl>
              <c:idx val="22"/>
              <c:layout>
                <c:manualLayout>
                  <c:x val="4.041145222371971E-3"/>
                  <c:y val="1.5868322081124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C46-4AB1-9A37-98F8D1CDCBAB}"/>
                </c:ext>
              </c:extLst>
            </c:dLbl>
            <c:dLbl>
              <c:idx val="23"/>
              <c:layout>
                <c:manualLayout>
                  <c:x val="4.041145222371971E-3"/>
                  <c:y val="-3.702608485595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C46-4AB1-9A37-98F8D1CDCB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2.10 %'!$C$6:$C$25</c:f>
              <c:strCache>
                <c:ptCount val="20"/>
                <c:pt idx="0">
                  <c:v>Carota e pastinaca</c:v>
                </c:pt>
                <c:pt idx="1">
                  <c:v>Indivia 
(riccia e scarola)</c:v>
                </c:pt>
                <c:pt idx="2">
                  <c:v>Bietola da costa</c:v>
                </c:pt>
                <c:pt idx="3">
                  <c:v>Cavolfiore 
(e cavolo broccolo)</c:v>
                </c:pt>
                <c:pt idx="4">
                  <c:v>Radicchio o cicoria</c:v>
                </c:pt>
                <c:pt idx="5">
                  <c:v>Cavolo verza</c:v>
                </c:pt>
                <c:pt idx="6">
                  <c:v>Finocchio</c:v>
                </c:pt>
                <c:pt idx="7">
                  <c:v>Aglio</c:v>
                </c:pt>
                <c:pt idx="8">
                  <c:v>Pomodoro da consumo 
fresco o da mensa</c:v>
                </c:pt>
                <c:pt idx="9">
                  <c:v>Pisello</c:v>
                </c:pt>
                <c:pt idx="10">
                  <c:v>Spinacio</c:v>
                </c:pt>
                <c:pt idx="11">
                  <c:v>Peperone</c:v>
                </c:pt>
                <c:pt idx="12">
                  <c:v>Broccoletto di rapa</c:v>
                </c:pt>
                <c:pt idx="13">
                  <c:v>Lattuga</c:v>
                </c:pt>
                <c:pt idx="14">
                  <c:v>Sedano</c:v>
                </c:pt>
                <c:pt idx="15">
                  <c:v>Porro </c:v>
                </c:pt>
                <c:pt idx="16">
                  <c:v>Fagiolo e fagiolino</c:v>
                </c:pt>
                <c:pt idx="17">
                  <c:v>Popone o melone</c:v>
                </c:pt>
                <c:pt idx="18">
                  <c:v>Fava fresca</c:v>
                </c:pt>
                <c:pt idx="19">
                  <c:v>Zucchina</c:v>
                </c:pt>
              </c:strCache>
            </c:strRef>
          </c:cat>
          <c:val>
            <c:numRef>
              <c:f>'Graf 2.10 %'!$E$6:$E$25</c:f>
              <c:numCache>
                <c:formatCode>0.0</c:formatCode>
                <c:ptCount val="20"/>
                <c:pt idx="0">
                  <c:v>24.148100299134594</c:v>
                </c:pt>
                <c:pt idx="1">
                  <c:v>20.282363107264942</c:v>
                </c:pt>
                <c:pt idx="2">
                  <c:v>18.997702497178086</c:v>
                </c:pt>
                <c:pt idx="3">
                  <c:v>17.483874504754734</c:v>
                </c:pt>
                <c:pt idx="4">
                  <c:v>17.02416268141312</c:v>
                </c:pt>
                <c:pt idx="5">
                  <c:v>13.697164479139449</c:v>
                </c:pt>
                <c:pt idx="6">
                  <c:v>13.158709037671112</c:v>
                </c:pt>
                <c:pt idx="7">
                  <c:v>10.234802429014213</c:v>
                </c:pt>
                <c:pt idx="8">
                  <c:v>9.8667297669961904</c:v>
                </c:pt>
                <c:pt idx="9">
                  <c:v>9.128234016766573</c:v>
                </c:pt>
                <c:pt idx="10">
                  <c:v>8.7923488999894204</c:v>
                </c:pt>
                <c:pt idx="11">
                  <c:v>6.5170697459214848</c:v>
                </c:pt>
                <c:pt idx="12">
                  <c:v>6.2095855077679802</c:v>
                </c:pt>
                <c:pt idx="13">
                  <c:v>5.0470226372507803</c:v>
                </c:pt>
                <c:pt idx="14">
                  <c:v>4.688999769031942</c:v>
                </c:pt>
                <c:pt idx="15">
                  <c:v>4.5877286062043572</c:v>
                </c:pt>
                <c:pt idx="16">
                  <c:v>3.2840317324633319</c:v>
                </c:pt>
                <c:pt idx="17">
                  <c:v>3.0636737440792405</c:v>
                </c:pt>
                <c:pt idx="18">
                  <c:v>2.2313554566998666</c:v>
                </c:pt>
                <c:pt idx="19">
                  <c:v>2.1583158265789502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6C46-4AB1-9A37-98F8D1CDC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584896"/>
        <c:axId val="556402264"/>
      </c:barChart>
      <c:catAx>
        <c:axId val="54758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56402264"/>
        <c:crosses val="autoZero"/>
        <c:auto val="1"/>
        <c:lblAlgn val="ctr"/>
        <c:lblOffset val="100"/>
        <c:noMultiLvlLbl val="0"/>
      </c:catAx>
      <c:valAx>
        <c:axId val="55640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758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5743708507024863"/>
          <c:y val="3.3464997203218431E-3"/>
          <c:w val="0.30460571428571431"/>
          <c:h val="5.57226094526114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6">
            <a:lumMod val="20000"/>
            <a:lumOff val="80000"/>
          </a:schemeClr>
        </a:gs>
        <a:gs pos="100000">
          <a:schemeClr val="bg1"/>
        </a:gs>
      </a:gsLst>
      <a:lin ang="27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839682539682542E-2"/>
          <c:y val="2.2105404658649123E-2"/>
          <c:w val="0.93866174603174601"/>
          <c:h val="0.6886293532338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2.12 %'!$C$7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2095238095238095E-2"/>
                  <c:y val="1.5796019900497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F79-4B65-A474-8090420FE710}"/>
                </c:ext>
              </c:extLst>
            </c:dLbl>
            <c:dLbl>
              <c:idx val="2"/>
              <c:layout>
                <c:manualLayout>
                  <c:x val="-4.0411452223719892E-3"/>
                  <c:y val="2.1085293272414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79-4B65-A474-8090420FE710}"/>
                </c:ext>
              </c:extLst>
            </c:dLbl>
            <c:dLbl>
              <c:idx val="3"/>
              <c:layout>
                <c:manualLayout>
                  <c:x val="-2.0205726111860224E-3"/>
                  <c:y val="2.1157762774832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F79-4B65-A474-8090420FE710}"/>
                </c:ext>
              </c:extLst>
            </c:dLbl>
            <c:dLbl>
              <c:idx val="4"/>
              <c:layout>
                <c:manualLayout>
                  <c:x val="-1.2123435667115913E-2"/>
                  <c:y val="1.586832208112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F79-4B65-A474-8090420FE710}"/>
                </c:ext>
              </c:extLst>
            </c:dLbl>
            <c:dLbl>
              <c:idx val="5"/>
              <c:layout>
                <c:manualLayout>
                  <c:x val="-6.0617178335579938E-3"/>
                  <c:y val="1.586832208112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F79-4B65-A474-8090420FE710}"/>
                </c:ext>
              </c:extLst>
            </c:dLbl>
            <c:dLbl>
              <c:idx val="6"/>
              <c:layout>
                <c:manualLayout>
                  <c:x val="0"/>
                  <c:y val="-1.0578881387416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F79-4B65-A474-8090420FE710}"/>
                </c:ext>
              </c:extLst>
            </c:dLbl>
            <c:dLbl>
              <c:idx val="8"/>
              <c:layout>
                <c:manualLayout>
                  <c:x val="-8.0822904447439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F79-4B65-A474-8090420FE710}"/>
                </c:ext>
              </c:extLst>
            </c:dLbl>
            <c:dLbl>
              <c:idx val="10"/>
              <c:layout>
                <c:manualLayout>
                  <c:x val="-2.0205726111859855E-3"/>
                  <c:y val="-1.0578881387416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F79-4B65-A474-8090420FE710}"/>
                </c:ext>
              </c:extLst>
            </c:dLbl>
            <c:dLbl>
              <c:idx val="11"/>
              <c:layout>
                <c:manualLayout>
                  <c:x val="-1.0102863055930002E-2"/>
                  <c:y val="2.6447203468540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F79-4B65-A474-8090420FE710}"/>
                </c:ext>
              </c:extLst>
            </c:dLbl>
            <c:dLbl>
              <c:idx val="12"/>
              <c:layout>
                <c:manualLayout>
                  <c:x val="-7.408680655304143E-17"/>
                  <c:y val="-1.586832208112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F79-4B65-A474-8090420FE710}"/>
                </c:ext>
              </c:extLst>
            </c:dLbl>
            <c:dLbl>
              <c:idx val="13"/>
              <c:layout>
                <c:manualLayout>
                  <c:x val="0"/>
                  <c:y val="-1.0578881387416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F79-4B65-A474-8090420FE710}"/>
                </c:ext>
              </c:extLst>
            </c:dLbl>
            <c:dLbl>
              <c:idx val="14"/>
              <c:layout>
                <c:manualLayout>
                  <c:x val="-4.0411452223720447E-3"/>
                  <c:y val="1.0578881387416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F79-4B65-A474-8090420FE710}"/>
                </c:ext>
              </c:extLst>
            </c:dLbl>
            <c:dLbl>
              <c:idx val="15"/>
              <c:layout>
                <c:manualLayout>
                  <c:x val="-4.041145222371971E-3"/>
                  <c:y val="1.0578881387416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F79-4B65-A474-8090420FE710}"/>
                </c:ext>
              </c:extLst>
            </c:dLbl>
            <c:dLbl>
              <c:idx val="16"/>
              <c:layout>
                <c:manualLayout>
                  <c:x val="-1.4817361310608286E-16"/>
                  <c:y val="-1.0578881387416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F79-4B65-A474-8090420FE710}"/>
                </c:ext>
              </c:extLst>
            </c:dLbl>
            <c:dLbl>
              <c:idx val="17"/>
              <c:layout>
                <c:manualLayout>
                  <c:x val="0"/>
                  <c:y val="1.0578881387416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F79-4B65-A474-8090420FE710}"/>
                </c:ext>
              </c:extLst>
            </c:dLbl>
            <c:dLbl>
              <c:idx val="19"/>
              <c:layout>
                <c:manualLayout>
                  <c:x val="-1.0102863055929927E-2"/>
                  <c:y val="1.0578881387416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F79-4B65-A474-8090420FE710}"/>
                </c:ext>
              </c:extLst>
            </c:dLbl>
            <c:dLbl>
              <c:idx val="20"/>
              <c:layout>
                <c:manualLayout>
                  <c:x val="-2.0205726111859855E-3"/>
                  <c:y val="-2.1157762774832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F79-4B65-A474-8090420FE710}"/>
                </c:ext>
              </c:extLst>
            </c:dLbl>
            <c:dLbl>
              <c:idx val="22"/>
              <c:layout>
                <c:manualLayout>
                  <c:x val="-1.4817361310608286E-16"/>
                  <c:y val="-1.586832208112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F79-4B65-A474-8090420FE710}"/>
                </c:ext>
              </c:extLst>
            </c:dLbl>
            <c:dLbl>
              <c:idx val="23"/>
              <c:layout>
                <c:manualLayout>
                  <c:x val="-4.041145222371971E-3"/>
                  <c:y val="1.586832208112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F79-4B65-A474-8090420FE7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2.12 %'!$B$9:$B$22</c:f>
              <c:strCache>
                <c:ptCount val="14"/>
                <c:pt idx="0">
                  <c:v>Albicocca</c:v>
                </c:pt>
                <c:pt idx="1">
                  <c:v>Fico</c:v>
                </c:pt>
                <c:pt idx="2">
                  <c:v>Kiwi</c:v>
                </c:pt>
                <c:pt idx="3">
                  <c:v>Lampone</c:v>
                </c:pt>
                <c:pt idx="4">
                  <c:v>Mandorla</c:v>
                </c:pt>
                <c:pt idx="5">
                  <c:v>Mela</c:v>
                </c:pt>
                <c:pt idx="6">
                  <c:v>Nettarina 
(pesca noce)</c:v>
                </c:pt>
                <c:pt idx="7">
                  <c:v>Nocciola</c:v>
                </c:pt>
                <c:pt idx="8">
                  <c:v>Pera</c:v>
                </c:pt>
                <c:pt idx="9">
                  <c:v>Pesca</c:v>
                </c:pt>
                <c:pt idx="10">
                  <c:v>Ribes</c:v>
                </c:pt>
                <c:pt idx="11">
                  <c:v>Ribes nero</c:v>
                </c:pt>
                <c:pt idx="12">
                  <c:v>Ribes rosso</c:v>
                </c:pt>
                <c:pt idx="13">
                  <c:v>Susina</c:v>
                </c:pt>
              </c:strCache>
            </c:strRef>
          </c:cat>
          <c:val>
            <c:numRef>
              <c:f>'Graf 2.12 %'!$C$9:$C$22</c:f>
              <c:numCache>
                <c:formatCode>0.0</c:formatCode>
                <c:ptCount val="14"/>
                <c:pt idx="0">
                  <c:v>1.5986266831178584</c:v>
                </c:pt>
                <c:pt idx="1">
                  <c:v>2.5023607176581679</c:v>
                </c:pt>
                <c:pt idx="2">
                  <c:v>0.660116089381236</c:v>
                </c:pt>
                <c:pt idx="3">
                  <c:v>1.2886597938144329</c:v>
                </c:pt>
                <c:pt idx="4">
                  <c:v>0.25064490751751767</c:v>
                </c:pt>
                <c:pt idx="5">
                  <c:v>0.94457222114928807</c:v>
                </c:pt>
                <c:pt idx="6">
                  <c:v>2.8539761706844002</c:v>
                </c:pt>
                <c:pt idx="7">
                  <c:v>0.15501815927008591</c:v>
                </c:pt>
                <c:pt idx="8">
                  <c:v>0.54008260086836812</c:v>
                </c:pt>
                <c:pt idx="9">
                  <c:v>4.3788036217901141</c:v>
                </c:pt>
                <c:pt idx="10">
                  <c:v>1.4705882352941175</c:v>
                </c:pt>
                <c:pt idx="11">
                  <c:v>2</c:v>
                </c:pt>
                <c:pt idx="12">
                  <c:v>1.2987012987012987</c:v>
                </c:pt>
                <c:pt idx="13">
                  <c:v>2.7507836990595611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F79-4B65-A474-8090420FE710}"/>
            </c:ext>
          </c:extLst>
        </c:ser>
        <c:ser>
          <c:idx val="1"/>
          <c:order val="1"/>
          <c:tx>
            <c:strRef>
              <c:f>'Graf 2.12 %'!$E$7</c:f>
              <c:strCache>
                <c:ptCount val="1"/>
                <c:pt idx="0">
                  <c:v>Produzione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2.12 %'!$B$9:$B$22</c:f>
              <c:strCache>
                <c:ptCount val="14"/>
                <c:pt idx="0">
                  <c:v>Albicocca</c:v>
                </c:pt>
                <c:pt idx="1">
                  <c:v>Fico</c:v>
                </c:pt>
                <c:pt idx="2">
                  <c:v>Kiwi</c:v>
                </c:pt>
                <c:pt idx="3">
                  <c:v>Lampone</c:v>
                </c:pt>
                <c:pt idx="4">
                  <c:v>Mandorla</c:v>
                </c:pt>
                <c:pt idx="5">
                  <c:v>Mela</c:v>
                </c:pt>
                <c:pt idx="6">
                  <c:v>Nettarina 
(pesca noce)</c:v>
                </c:pt>
                <c:pt idx="7">
                  <c:v>Nocciola</c:v>
                </c:pt>
                <c:pt idx="8">
                  <c:v>Pera</c:v>
                </c:pt>
                <c:pt idx="9">
                  <c:v>Pesca</c:v>
                </c:pt>
                <c:pt idx="10">
                  <c:v>Ribes</c:v>
                </c:pt>
                <c:pt idx="11">
                  <c:v>Ribes nero</c:v>
                </c:pt>
                <c:pt idx="12">
                  <c:v>Ribes rosso</c:v>
                </c:pt>
                <c:pt idx="13">
                  <c:v>Susina</c:v>
                </c:pt>
              </c:strCache>
            </c:strRef>
          </c:cat>
          <c:val>
            <c:numRef>
              <c:f>'Graf 2.12 %'!$E$9:$E$22</c:f>
              <c:numCache>
                <c:formatCode>0.0</c:formatCode>
                <c:ptCount val="14"/>
                <c:pt idx="0">
                  <c:v>2.025162314859414</c:v>
                </c:pt>
                <c:pt idx="1">
                  <c:v>2.3279215415346259</c:v>
                </c:pt>
                <c:pt idx="2">
                  <c:v>0.8276820545045489</c:v>
                </c:pt>
                <c:pt idx="3">
                  <c:v>0.13860013860013859</c:v>
                </c:pt>
                <c:pt idx="4">
                  <c:v>3.9922376095221472E-2</c:v>
                </c:pt>
                <c:pt idx="5">
                  <c:v>0.59539600868052145</c:v>
                </c:pt>
                <c:pt idx="6">
                  <c:v>3.1271481773605587</c:v>
                </c:pt>
                <c:pt idx="7">
                  <c:v>0.13738371041345626</c:v>
                </c:pt>
                <c:pt idx="8">
                  <c:v>0.99761154089567949</c:v>
                </c:pt>
                <c:pt idx="9">
                  <c:v>3.5306334934064441</c:v>
                </c:pt>
                <c:pt idx="10">
                  <c:v>0.13385686239514547</c:v>
                </c:pt>
                <c:pt idx="11">
                  <c:v>0.21070375052675938</c:v>
                </c:pt>
                <c:pt idx="12">
                  <c:v>0.11321181931393638</c:v>
                </c:pt>
                <c:pt idx="13">
                  <c:v>4.1269348862951354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F79-4B65-A474-8090420FE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584896"/>
        <c:axId val="556402264"/>
      </c:barChart>
      <c:catAx>
        <c:axId val="54758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56402264"/>
        <c:crosses val="autoZero"/>
        <c:auto val="1"/>
        <c:lblAlgn val="ctr"/>
        <c:lblOffset val="100"/>
        <c:noMultiLvlLbl val="0"/>
      </c:catAx>
      <c:valAx>
        <c:axId val="55640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758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5743708507024863"/>
          <c:y val="3.3464997203218431E-3"/>
          <c:w val="0.27503779823134666"/>
          <c:h val="0.1022694616015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6">
            <a:lumMod val="20000"/>
            <a:lumOff val="80000"/>
          </a:schemeClr>
        </a:gs>
        <a:gs pos="100000">
          <a:schemeClr val="bg1"/>
        </a:gs>
      </a:gsLst>
      <a:lin ang="27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453130885122411"/>
          <c:y val="0.11500992063492066"/>
          <c:w val="0.50779919962335218"/>
          <c:h val="0.8560043650793650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E7-47C1-9A38-B21708CA14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E7-47C1-9A38-B21708CA1446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2E7-47C1-9A38-B21708CA14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2E7-47C1-9A38-B21708CA1446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2E7-47C1-9A38-B21708CA1446}"/>
              </c:ext>
            </c:extLst>
          </c:dPt>
          <c:dPt>
            <c:idx val="5"/>
            <c:bubble3D val="0"/>
            <c:spPr>
              <a:solidFill>
                <a:srgbClr val="FF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2E7-47C1-9A38-B21708CA1446}"/>
              </c:ext>
            </c:extLst>
          </c:dPt>
          <c:dPt>
            <c:idx val="6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2E7-47C1-9A38-B21708CA144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2E7-47C1-9A38-B21708CA1446}"/>
              </c:ext>
            </c:extLst>
          </c:dPt>
          <c:dPt>
            <c:idx val="8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2E7-47C1-9A38-B21708CA144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2E7-47C1-9A38-B21708CA144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2E7-47C1-9A38-B21708CA144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2E7-47C1-9A38-B21708CA1446}"/>
              </c:ext>
            </c:extLst>
          </c:dPt>
          <c:dLbls>
            <c:dLbl>
              <c:idx val="2"/>
              <c:layout>
                <c:manualLayout>
                  <c:x val="9.7180555555555562E-2"/>
                  <c:y val="-0.2212178571428572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E7-47C1-9A38-B21708CA1446}"/>
                </c:ext>
              </c:extLst>
            </c:dLbl>
            <c:dLbl>
              <c:idx val="4"/>
              <c:layout>
                <c:manualLayout>
                  <c:x val="-4.0364877589453858E-3"/>
                  <c:y val="0.1138464285714285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2E7-47C1-9A38-B21708CA1446}"/>
                </c:ext>
              </c:extLst>
            </c:dLbl>
            <c:dLbl>
              <c:idx val="6"/>
              <c:layout>
                <c:manualLayout>
                  <c:x val="6.0555084745762711E-2"/>
                  <c:y val="-7.720714285714286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2E7-47C1-9A38-B21708CA1446}"/>
                </c:ext>
              </c:extLst>
            </c:dLbl>
            <c:dLbl>
              <c:idx val="8"/>
              <c:layout>
                <c:manualLayout>
                  <c:x val="0.14362547080979285"/>
                  <c:y val="-7.214166666666667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2E7-47C1-9A38-B21708CA1446}"/>
                </c:ext>
              </c:extLst>
            </c:dLbl>
            <c:dLbl>
              <c:idx val="9"/>
              <c:layout>
                <c:manualLayout>
                  <c:x val="2.0950800376647833E-2"/>
                  <c:y val="-3.795158730158729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2E7-47C1-9A38-B21708CA1446}"/>
                </c:ext>
              </c:extLst>
            </c:dLbl>
            <c:dLbl>
              <c:idx val="10"/>
              <c:layout>
                <c:manualLayout>
                  <c:x val="0.12380002354048965"/>
                  <c:y val="1.3809523809523809E-3"/>
                </c:manualLayout>
              </c:layout>
              <c:tx>
                <c:rich>
                  <a:bodyPr/>
                  <a:lstStyle/>
                  <a:p>
                    <a:fld id="{81CDB1EF-FC79-44DE-85D2-9EC5148761CD}" type="CATEGORYNAME">
                      <a:rPr lang="en-US"/>
                      <a:pPr/>
                      <a:t>[NOME CATEGORIA]</a:t>
                    </a:fld>
                    <a:r>
                      <a:rPr lang="en-US" baseline="0"/>
                      <a:t>
</a:t>
                    </a:r>
                    <a:fld id="{D0967F7D-7C4C-401C-962A-23AD19DF3F57}" type="VALUE">
                      <a:rPr lang="en-US" baseline="0"/>
                      <a:pPr/>
                      <a:t>[VALORE]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F2E7-47C1-9A38-B21708CA1446}"/>
                </c:ext>
              </c:extLst>
            </c:dLbl>
            <c:dLbl>
              <c:idx val="11"/>
              <c:layout>
                <c:manualLayout>
                  <c:x val="1.0280838041431262E-2"/>
                  <c:y val="0.14721587301587291"/>
                </c:manualLayout>
              </c:layout>
              <c:tx>
                <c:rich>
                  <a:bodyPr/>
                  <a:lstStyle/>
                  <a:p>
                    <a:fld id="{B815A2A0-D626-4485-ABEF-D609C69413CB}" type="CATEGORYNAME">
                      <a:rPr lang="en-US"/>
                      <a:pPr/>
                      <a:t>[NOME CATEGORIA]</a:t>
                    </a:fld>
                    <a:r>
                      <a:rPr lang="en-US" baseline="0"/>
                      <a:t>
</a:t>
                    </a:r>
                    <a:fld id="{97AC44B2-22F9-4186-AF6D-B75E27B9AD00}" type="VALUE">
                      <a:rPr lang="en-US" baseline="0"/>
                      <a:pPr/>
                      <a:t>[VALORE]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F2E7-47C1-9A38-B21708CA14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 2.6 Graf 2.11 Fruttifere'!$C$36:$C$47</c:f>
              <c:strCache>
                <c:ptCount val="12"/>
                <c:pt idx="0">
                  <c:v>Mela</c:v>
                </c:pt>
                <c:pt idx="1">
                  <c:v>Pera</c:v>
                </c:pt>
                <c:pt idx="2">
                  <c:v>Pesca</c:v>
                </c:pt>
                <c:pt idx="3">
                  <c:v>Nettarina</c:v>
                </c:pt>
                <c:pt idx="4">
                  <c:v>Albicocca</c:v>
                </c:pt>
                <c:pt idx="5">
                  <c:v>Susina</c:v>
                </c:pt>
                <c:pt idx="6">
                  <c:v>Fico</c:v>
                </c:pt>
                <c:pt idx="7">
                  <c:v>Kiwi</c:v>
                </c:pt>
                <c:pt idx="8">
                  <c:v>Mandorla</c:v>
                </c:pt>
                <c:pt idx="9">
                  <c:v>Nocciola</c:v>
                </c:pt>
                <c:pt idx="10">
                  <c:v>Arancia</c:v>
                </c:pt>
                <c:pt idx="11">
                  <c:v>Frutti di bosco</c:v>
                </c:pt>
              </c:strCache>
            </c:strRef>
          </c:cat>
          <c:val>
            <c:numRef>
              <c:f>'Tab 2.6 Graf 2.11 Fruttifere'!$D$36:$D$47</c:f>
              <c:numCache>
                <c:formatCode>_-* #,##0_-;\-* #,##0_-;_-* "-"??_-;_-@_-</c:formatCode>
                <c:ptCount val="12"/>
                <c:pt idx="0">
                  <c:v>538</c:v>
                </c:pt>
                <c:pt idx="1">
                  <c:v>153</c:v>
                </c:pt>
                <c:pt idx="2">
                  <c:v>1770</c:v>
                </c:pt>
                <c:pt idx="3">
                  <c:v>515</c:v>
                </c:pt>
                <c:pt idx="4">
                  <c:v>298</c:v>
                </c:pt>
                <c:pt idx="5">
                  <c:v>351</c:v>
                </c:pt>
                <c:pt idx="6">
                  <c:v>53</c:v>
                </c:pt>
                <c:pt idx="7">
                  <c:v>174</c:v>
                </c:pt>
                <c:pt idx="8">
                  <c:v>137</c:v>
                </c:pt>
                <c:pt idx="9">
                  <c:v>140</c:v>
                </c:pt>
                <c:pt idx="10">
                  <c:v>6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2E7-47C1-9A38-B21708CA1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50481189851253E-2"/>
          <c:y val="4.9052396878483832E-2"/>
          <c:w val="0.91729396325459323"/>
          <c:h val="0.695119696969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2.15 %'!$D$8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1.1759259259259259E-2"/>
                  <c:y val="3.2070707070707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65-4499-A97F-6B46FFE1A3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('Graf 2.15 %'!$C$10:$C$13,'Graf 2.15 %'!$C$25)</c:f>
              <c:strCache>
                <c:ptCount val="5"/>
                <c:pt idx="0">
                  <c:v>Uva da vino 
totale</c:v>
                </c:pt>
                <c:pt idx="1">
                  <c:v>Uve 
per vini 
D.O.P.</c:v>
                </c:pt>
                <c:pt idx="2">
                  <c:v>Uve 
per vini
I.G.P.</c:v>
                </c:pt>
                <c:pt idx="3">
                  <c:v>Uve 
per altri vini 
(escluso 
D.O.P. e I.G.P.)</c:v>
                </c:pt>
                <c:pt idx="4">
                  <c:v>Uva
 da tavola</c:v>
                </c:pt>
              </c:strCache>
            </c:strRef>
          </c:cat>
          <c:val>
            <c:numRef>
              <c:f>('Graf 2.15 %'!$D$10:$D$13,'Graf 2.15 %'!$D$25)</c:f>
              <c:numCache>
                <c:formatCode>0.0</c:formatCode>
                <c:ptCount val="5"/>
                <c:pt idx="0">
                  <c:v>4.7972993898851</c:v>
                </c:pt>
                <c:pt idx="1">
                  <c:v>3.2151096566039699</c:v>
                </c:pt>
                <c:pt idx="2">
                  <c:v>1.754748751883253</c:v>
                </c:pt>
                <c:pt idx="3">
                  <c:v>11.317488767217462</c:v>
                </c:pt>
                <c:pt idx="4">
                  <c:v>1.4153820269616606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65-4499-A97F-6B46FFE1A305}"/>
            </c:ext>
          </c:extLst>
        </c:ser>
        <c:ser>
          <c:idx val="1"/>
          <c:order val="1"/>
          <c:tx>
            <c:strRef>
              <c:f>'Graf 2.15 %'!$E$8</c:f>
              <c:strCache>
                <c:ptCount val="1"/>
                <c:pt idx="0">
                  <c:v>Produzione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1.1759259259259115E-2"/>
                  <c:y val="3.2070707070707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65-4499-A97F-6B46FFE1A3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('Graf 2.15 %'!$C$10:$C$13,'Graf 2.15 %'!$C$25)</c:f>
              <c:strCache>
                <c:ptCount val="5"/>
                <c:pt idx="0">
                  <c:v>Uva da vino 
totale</c:v>
                </c:pt>
                <c:pt idx="1">
                  <c:v>Uve 
per vini 
D.O.P.</c:v>
                </c:pt>
                <c:pt idx="2">
                  <c:v>Uve 
per vini
I.G.P.</c:v>
                </c:pt>
                <c:pt idx="3">
                  <c:v>Uve 
per altri vini 
(escluso 
D.O.P. e I.G.P.)</c:v>
                </c:pt>
                <c:pt idx="4">
                  <c:v>Uva
 da tavola</c:v>
                </c:pt>
              </c:strCache>
            </c:strRef>
          </c:cat>
          <c:val>
            <c:numRef>
              <c:f>('Graf 2.15 %'!$E$10:$E$13,'Graf 2.15 %'!$E$25)</c:f>
              <c:numCache>
                <c:formatCode>0.0</c:formatCode>
                <c:ptCount val="5"/>
                <c:pt idx="0">
                  <c:v>6.2255780320649583</c:v>
                </c:pt>
                <c:pt idx="1">
                  <c:v>4.2918501073329844</c:v>
                </c:pt>
                <c:pt idx="2">
                  <c:v>2.7444561966756065</c:v>
                </c:pt>
                <c:pt idx="3">
                  <c:v>11.494887332246769</c:v>
                </c:pt>
                <c:pt idx="4">
                  <c:v>1.4530294412688027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65-4499-A97F-6B46FFE1A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698888"/>
        <c:axId val="493701840"/>
      </c:barChart>
      <c:catAx>
        <c:axId val="49369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3701840"/>
        <c:crosses val="autoZero"/>
        <c:auto val="1"/>
        <c:lblAlgn val="ctr"/>
        <c:lblOffset val="100"/>
        <c:noMultiLvlLbl val="0"/>
      </c:catAx>
      <c:valAx>
        <c:axId val="49370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369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947870370370374"/>
          <c:y val="2.2200000000000001E-2"/>
          <c:w val="0.45416512345679011"/>
          <c:h val="7.68006021306160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6">
            <a:lumMod val="20000"/>
            <a:lumOff val="80000"/>
          </a:schemeClr>
        </a:gs>
        <a:gs pos="100000">
          <a:schemeClr val="bg1"/>
        </a:gs>
      </a:gsLst>
      <a:lin ang="27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50481189851253E-2"/>
          <c:y val="4.9052396878483832E-2"/>
          <c:w val="0.91729396325459323"/>
          <c:h val="0.619657070707070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2.15 %'!$F$8</c:f>
              <c:strCache>
                <c:ptCount val="1"/>
                <c:pt idx="0">
                  <c:v>Produzione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('Graf 2.15 %'!$C$14,'Graf 2.15 %'!$C$15,'Graf 2.15 %'!$C$18,'Graf 2.15 %'!$C$21,'Graf 2.15 %'!$C$24)</c:f>
              <c:strCache>
                <c:ptCount val="5"/>
                <c:pt idx="0">
                  <c:v>Vino totale</c:v>
                </c:pt>
                <c:pt idx="1">
                  <c:v>Vino da tavola</c:v>
                </c:pt>
                <c:pt idx="2">
                  <c:v>Vino D.O.P.</c:v>
                </c:pt>
                <c:pt idx="3">
                  <c:v>Vino I.G.P.</c:v>
                </c:pt>
                <c:pt idx="4">
                  <c:v>Mosto</c:v>
                </c:pt>
              </c:strCache>
            </c:strRef>
          </c:cat>
          <c:val>
            <c:numRef>
              <c:f>('Graf 2.15 %'!$F$14,'Graf 2.15 %'!$F$15,'Graf 2.15 %'!$F$18,'Graf 2.15 %'!$F$21,'Graf 2.15 %'!$F$24)</c:f>
              <c:numCache>
                <c:formatCode>0.0</c:formatCode>
                <c:ptCount val="5"/>
                <c:pt idx="0">
                  <c:v>6.0673469875449371</c:v>
                </c:pt>
                <c:pt idx="1">
                  <c:v>11.827742879345896</c:v>
                </c:pt>
                <c:pt idx="2">
                  <c:v>4.0783260458698107</c:v>
                </c:pt>
                <c:pt idx="3">
                  <c:v>2.5544242779798001</c:v>
                </c:pt>
                <c:pt idx="4">
                  <c:v>2.9583241202461013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D-4A13-BA87-52C5EABF3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698888"/>
        <c:axId val="493701840"/>
      </c:barChart>
      <c:catAx>
        <c:axId val="49369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3701840"/>
        <c:crosses val="autoZero"/>
        <c:auto val="1"/>
        <c:lblAlgn val="ctr"/>
        <c:lblOffset val="100"/>
        <c:noMultiLvlLbl val="0"/>
      </c:catAx>
      <c:valAx>
        <c:axId val="49370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369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77698412698418"/>
          <c:y val="4.8203535353535401E-2"/>
          <c:w val="0.28956349206349208"/>
          <c:h val="0.108239393939393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6">
            <a:lumMod val="20000"/>
            <a:lumOff val="80000"/>
          </a:schemeClr>
        </a:gs>
        <a:gs pos="100000">
          <a:schemeClr val="bg1"/>
        </a:gs>
      </a:gsLst>
      <a:lin ang="27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50481189851253E-2"/>
          <c:y val="8.0424888065462399E-2"/>
          <c:w val="0.91729396325459323"/>
          <c:h val="0.785615562760537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2.15 %'!$D$42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2.15 %'!$C$45:$C$48</c:f>
              <c:strCache>
                <c:ptCount val="4"/>
                <c:pt idx="0">
                  <c:v>Olive totali</c:v>
                </c:pt>
                <c:pt idx="1">
                  <c:v>Olive da tavola</c:v>
                </c:pt>
                <c:pt idx="2">
                  <c:v>Olive da olio</c:v>
                </c:pt>
                <c:pt idx="3">
                  <c:v>Olio di oliva</c:v>
                </c:pt>
              </c:strCache>
            </c:strRef>
          </c:cat>
          <c:val>
            <c:numRef>
              <c:f>'Graf 2.15 %'!$D$45:$D$48</c:f>
              <c:numCache>
                <c:formatCode>0.0</c:formatCode>
                <c:ptCount val="4"/>
                <c:pt idx="0">
                  <c:v>3.62348920390472</c:v>
                </c:pt>
                <c:pt idx="1">
                  <c:v>1.0319242686982972</c:v>
                </c:pt>
                <c:pt idx="2">
                  <c:v>3.7048004445368083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4-4D2C-AF45-815A8D5F9019}"/>
            </c:ext>
          </c:extLst>
        </c:ser>
        <c:ser>
          <c:idx val="1"/>
          <c:order val="1"/>
          <c:tx>
            <c:strRef>
              <c:f>'Graf 2.15 %'!$E$42</c:f>
              <c:strCache>
                <c:ptCount val="1"/>
                <c:pt idx="0">
                  <c:v>Produzione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2.0915032679738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EE4-4D2C-AF45-815A8D5F90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2.15 %'!$C$45:$C$48</c:f>
              <c:strCache>
                <c:ptCount val="4"/>
                <c:pt idx="0">
                  <c:v>Olive totali</c:v>
                </c:pt>
                <c:pt idx="1">
                  <c:v>Olive da tavola</c:v>
                </c:pt>
                <c:pt idx="2">
                  <c:v>Olive da olio</c:v>
                </c:pt>
                <c:pt idx="3">
                  <c:v>Olio di oliva</c:v>
                </c:pt>
              </c:strCache>
            </c:strRef>
          </c:cat>
          <c:val>
            <c:numRef>
              <c:f>'Graf 2.15 %'!$E$45:$E$48</c:f>
              <c:numCache>
                <c:formatCode>0.0</c:formatCode>
                <c:ptCount val="4"/>
                <c:pt idx="0">
                  <c:v>5.4034424838690764</c:v>
                </c:pt>
                <c:pt idx="1">
                  <c:v>1.4648518047260166</c:v>
                </c:pt>
                <c:pt idx="2">
                  <c:v>5.560878564303362</c:v>
                </c:pt>
                <c:pt idx="3">
                  <c:v>5.2499545966633345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E4-4D2C-AF45-815A8D5F9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698888"/>
        <c:axId val="493701840"/>
      </c:barChart>
      <c:catAx>
        <c:axId val="49369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3701840"/>
        <c:crosses val="autoZero"/>
        <c:auto val="1"/>
        <c:lblAlgn val="ctr"/>
        <c:lblOffset val="100"/>
        <c:noMultiLvlLbl val="0"/>
      </c:catAx>
      <c:valAx>
        <c:axId val="49370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369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24652777777782"/>
          <c:y val="7.6990376202974954E-3"/>
          <c:w val="0.43162638888888888"/>
          <c:h val="8.1920642272657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6">
            <a:lumMod val="20000"/>
            <a:lumOff val="80000"/>
          </a:schemeClr>
        </a:gs>
        <a:gs pos="100000">
          <a:schemeClr val="bg1"/>
        </a:gs>
      </a:gsLst>
      <a:lin ang="27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900" b="1">
                <a:solidFill>
                  <a:sysClr val="windowText" lastClr="000000"/>
                </a:solidFill>
              </a:rPr>
              <a:t>Produzione vino (ettolitri)</a:t>
            </a:r>
          </a:p>
        </c:rich>
      </c:tx>
      <c:layout>
        <c:manualLayout>
          <c:xMode val="edge"/>
          <c:yMode val="edge"/>
          <c:x val="0.219088095238095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7473854166666666"/>
          <c:y val="0.24604166666666666"/>
          <c:w val="0.64937743055555552"/>
          <c:h val="0.6493774305555555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82-449F-9551-46C639B72A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82-449F-9551-46C639B72AA0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E82-449F-9551-46C639B72A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E82-449F-9551-46C639B72A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E82-449F-9551-46C639B72AA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E82-449F-9551-46C639B72AA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E82-449F-9551-46C639B72AA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E82-449F-9551-46C639B72AA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E82-449F-9551-46C639B72AA0}"/>
              </c:ext>
            </c:extLst>
          </c:dPt>
          <c:dLbls>
            <c:dLbl>
              <c:idx val="0"/>
              <c:layout>
                <c:manualLayout>
                  <c:x val="-9.2416269841269827E-2"/>
                  <c:y val="-7.474206349206349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5067380952380953"/>
                      <c:h val="0.31039404761904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E82-449F-9551-46C639B72AA0}"/>
                </c:ext>
              </c:extLst>
            </c:dLbl>
            <c:dLbl>
              <c:idx val="2"/>
              <c:layout>
                <c:manualLayout>
                  <c:x val="6.8462499999999996E-2"/>
                  <c:y val="1.08841269841269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82-449F-9551-46C639B72AA0}"/>
                </c:ext>
              </c:extLst>
            </c:dLbl>
            <c:dLbl>
              <c:idx val="8"/>
              <c:layout>
                <c:manualLayout>
                  <c:x val="0.17787817460317459"/>
                  <c:y val="3.453571428571428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E82-449F-9551-46C639B72A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 2.14 ProduzVino'!$C$9:$C$11</c:f>
              <c:strCache>
                <c:ptCount val="3"/>
                <c:pt idx="0">
                  <c:v>Vino 
(escluso  D.O.P. e I.G.P.)</c:v>
                </c:pt>
                <c:pt idx="1">
                  <c:v>Vino D.O.P.</c:v>
                </c:pt>
                <c:pt idx="2">
                  <c:v>Vino I.G.P.</c:v>
                </c:pt>
              </c:strCache>
            </c:strRef>
          </c:cat>
          <c:val>
            <c:numRef>
              <c:f>'Graf 2.14 ProduzVino'!$G$9:$G$11</c:f>
              <c:numCache>
                <c:formatCode>_-* #,##0_-;\-* #,##0_-;_-* "-"??_-;_-@_-</c:formatCode>
                <c:ptCount val="3"/>
                <c:pt idx="0">
                  <c:v>1830690</c:v>
                </c:pt>
                <c:pt idx="1">
                  <c:v>942660</c:v>
                </c:pt>
                <c:pt idx="2">
                  <c:v>314020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E82-449F-9551-46C639B72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900" b="1">
                <a:solidFill>
                  <a:sysClr val="windowText" lastClr="000000"/>
                </a:solidFill>
              </a:rPr>
              <a:t>Superficie uva (ettari)</a:t>
            </a:r>
          </a:p>
        </c:rich>
      </c:tx>
      <c:layout>
        <c:manualLayout>
          <c:xMode val="edge"/>
          <c:yMode val="edge"/>
          <c:x val="0.219088095238095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7473854166666666"/>
          <c:y val="0.24604166666666666"/>
          <c:w val="0.64937743055555552"/>
          <c:h val="0.6493774305555555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8DA-40CC-A463-4A6D5DB35609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DA-40CC-A463-4A6D5DB35609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8DA-40CC-A463-4A6D5DB3560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8DA-40CC-A463-4A6D5DB3560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8DA-40CC-A463-4A6D5DB3560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8DA-40CC-A463-4A6D5DB3560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8DA-40CC-A463-4A6D5DB3560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8DA-40CC-A463-4A6D5DB3560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8DA-40CC-A463-4A6D5DB35609}"/>
              </c:ext>
            </c:extLst>
          </c:dPt>
          <c:dLbls>
            <c:dLbl>
              <c:idx val="0"/>
              <c:layout>
                <c:manualLayout>
                  <c:x val="-0.2209281746031746"/>
                  <c:y val="8.652777777777777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8DA-40CC-A463-4A6D5DB35609}"/>
                </c:ext>
              </c:extLst>
            </c:dLbl>
            <c:dLbl>
              <c:idx val="2"/>
              <c:layout>
                <c:manualLayout>
                  <c:x val="7.8541865079365072E-2"/>
                  <c:y val="-3.44730158730158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3573095238095227"/>
                      <c:h val="0.261181746031746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8DA-40CC-A463-4A6D5DB35609}"/>
                </c:ext>
              </c:extLst>
            </c:dLbl>
            <c:dLbl>
              <c:idx val="8"/>
              <c:layout>
                <c:manualLayout>
                  <c:x val="0.17787817460317459"/>
                  <c:y val="3.453571428571428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8DA-40CC-A463-4A6D5DB356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 2.14 ProduzVino'!$C$29:$C$31</c:f>
              <c:strCache>
                <c:ptCount val="3"/>
                <c:pt idx="0">
                  <c:v>Uve per vini D.O.P.</c:v>
                </c:pt>
                <c:pt idx="1">
                  <c:v>Uve per vini I.G.P.</c:v>
                </c:pt>
                <c:pt idx="2">
                  <c:v>Uve per altri vini 
(escluso D.O.P. e I.G.P.)</c:v>
                </c:pt>
              </c:strCache>
            </c:strRef>
          </c:cat>
          <c:val>
            <c:numRef>
              <c:f>'Graf 2.14 ProduzVino'!$G$29:$G$31</c:f>
              <c:numCache>
                <c:formatCode>_-* #,##0_-;\-* #,##0_-;_-* "-"??_-;_-@_-</c:formatCode>
                <c:ptCount val="3"/>
                <c:pt idx="0">
                  <c:v>11121</c:v>
                </c:pt>
                <c:pt idx="1">
                  <c:v>2970</c:v>
                </c:pt>
                <c:pt idx="2">
                  <c:v>18438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8DA-40CC-A463-4A6D5DB35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892727272727275"/>
          <c:y val="4.3255833333333334E-2"/>
          <c:w val="0.58821414141414141"/>
          <c:h val="0.881455277777777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2.2'!$A$41:$A$62</c:f>
              <c:strCache>
                <c:ptCount val="22"/>
                <c:pt idx="0">
                  <c:v>Puglia</c:v>
                </c:pt>
                <c:pt idx="1">
                  <c:v>Abruzzo</c:v>
                </c:pt>
                <c:pt idx="2">
                  <c:v>Emilia-Romagna</c:v>
                </c:pt>
                <c:pt idx="3">
                  <c:v>Molise</c:v>
                </c:pt>
                <c:pt idx="4">
                  <c:v>Veneto</c:v>
                </c:pt>
                <c:pt idx="5">
                  <c:v>Marche</c:v>
                </c:pt>
                <c:pt idx="6">
                  <c:v>Toscana</c:v>
                </c:pt>
                <c:pt idx="7">
                  <c:v>Calabria</c:v>
                </c:pt>
                <c:pt idx="8">
                  <c:v>Friuli-Venezia G.</c:v>
                </c:pt>
                <c:pt idx="9">
                  <c:v>Umbria</c:v>
                </c:pt>
                <c:pt idx="10">
                  <c:v>ITALIA</c:v>
                </c:pt>
                <c:pt idx="11">
                  <c:v>Sicilia</c:v>
                </c:pt>
                <c:pt idx="12">
                  <c:v>Lazio</c:v>
                </c:pt>
                <c:pt idx="13">
                  <c:v>Basilicata</c:v>
                </c:pt>
                <c:pt idx="14">
                  <c:v>Campania</c:v>
                </c:pt>
                <c:pt idx="15">
                  <c:v>Liguria</c:v>
                </c:pt>
                <c:pt idx="16">
                  <c:v>Lombardia</c:v>
                </c:pt>
                <c:pt idx="17">
                  <c:v>Piemonte</c:v>
                </c:pt>
                <c:pt idx="18">
                  <c:v>P. A. di Trento</c:v>
                </c:pt>
                <c:pt idx="19">
                  <c:v>P. A. di Bolzano</c:v>
                </c:pt>
                <c:pt idx="20">
                  <c:v>Sardegna</c:v>
                </c:pt>
                <c:pt idx="21">
                  <c:v>Valle d'Aosta</c:v>
                </c:pt>
              </c:strCache>
            </c:strRef>
          </c:cat>
          <c:val>
            <c:numRef>
              <c:f>'Graf 2.2'!$B$41:$B$62</c:f>
              <c:numCache>
                <c:formatCode>0.0</c:formatCode>
                <c:ptCount val="22"/>
                <c:pt idx="0">
                  <c:v>6.7615156328373187</c:v>
                </c:pt>
                <c:pt idx="1">
                  <c:v>7.0393328073932153</c:v>
                </c:pt>
                <c:pt idx="2">
                  <c:v>7.8312916037366449</c:v>
                </c:pt>
                <c:pt idx="3">
                  <c:v>8.04111245465538</c:v>
                </c:pt>
                <c:pt idx="4">
                  <c:v>8.2437275985663092</c:v>
                </c:pt>
                <c:pt idx="5">
                  <c:v>8.2709447415329755</c:v>
                </c:pt>
                <c:pt idx="6">
                  <c:v>8.321019401638873</c:v>
                </c:pt>
                <c:pt idx="7">
                  <c:v>8.6176356528210132</c:v>
                </c:pt>
                <c:pt idx="8">
                  <c:v>8.9542204021759062</c:v>
                </c:pt>
                <c:pt idx="9">
                  <c:v>9.0807840807840812</c:v>
                </c:pt>
                <c:pt idx="10">
                  <c:v>9.2776118769283027</c:v>
                </c:pt>
                <c:pt idx="11">
                  <c:v>9.4681374271060221</c:v>
                </c:pt>
                <c:pt idx="12">
                  <c:v>9.7710776102735899</c:v>
                </c:pt>
                <c:pt idx="13">
                  <c:v>10.168688961231133</c:v>
                </c:pt>
                <c:pt idx="14">
                  <c:v>10.946210732570634</c:v>
                </c:pt>
                <c:pt idx="15">
                  <c:v>10.98225404732254</c:v>
                </c:pt>
                <c:pt idx="16">
                  <c:v>11.504424778761061</c:v>
                </c:pt>
                <c:pt idx="17">
                  <c:v>11.768126053840341</c:v>
                </c:pt>
                <c:pt idx="18">
                  <c:v>13.869447221825453</c:v>
                </c:pt>
                <c:pt idx="19">
                  <c:v>14.115297972557853</c:v>
                </c:pt>
                <c:pt idx="20">
                  <c:v>15.092286354422276</c:v>
                </c:pt>
                <c:pt idx="21">
                  <c:v>15.742971887550199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3-4D3C-BC0B-6205BD85A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30731536"/>
        <c:axId val="330734160"/>
      </c:barChart>
      <c:catAx>
        <c:axId val="330731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0734160"/>
        <c:crosses val="autoZero"/>
        <c:auto val="1"/>
        <c:lblAlgn val="ctr"/>
        <c:lblOffset val="100"/>
        <c:noMultiLvlLbl val="0"/>
      </c:catAx>
      <c:valAx>
        <c:axId val="330734160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0731536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839682539682542E-2"/>
          <c:y val="2.6255621278786296E-2"/>
          <c:w val="0.93866174603174601"/>
          <c:h val="0.714644278606965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2.4 2.6 %'!$D$5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8.424543946932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079-4AFC-9AA2-F215319B88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2.4 2.6 %'!$C$7:$C$15</c:f>
              <c:strCache>
                <c:ptCount val="9"/>
                <c:pt idx="0">
                  <c:v>Totale 
cereali</c:v>
                </c:pt>
                <c:pt idx="1">
                  <c:v>Frumento 
tenero</c:v>
                </c:pt>
                <c:pt idx="2">
                  <c:v>Frumento 
duro</c:v>
                </c:pt>
                <c:pt idx="3">
                  <c:v>Miscele di segale e
cereali invernali </c:v>
                </c:pt>
                <c:pt idx="4">
                  <c:v>Orzo</c:v>
                </c:pt>
                <c:pt idx="5">
                  <c:v>Miscele di avena e
 cereali primaverili</c:v>
                </c:pt>
                <c:pt idx="6">
                  <c:v>Mais</c:v>
                </c:pt>
                <c:pt idx="7">
                  <c:v>Sorgo</c:v>
                </c:pt>
                <c:pt idx="8">
                  <c:v>Altri cereali</c:v>
                </c:pt>
              </c:strCache>
            </c:strRef>
          </c:cat>
          <c:val>
            <c:numRef>
              <c:f>'Graf 2.4 2.6 %'!$D$7:$D$15</c:f>
              <c:numCache>
                <c:formatCode>0.0</c:formatCode>
                <c:ptCount val="9"/>
                <c:pt idx="0">
                  <c:v>3.0173318296141578</c:v>
                </c:pt>
                <c:pt idx="1">
                  <c:v>4.54823782134289</c:v>
                </c:pt>
                <c:pt idx="2">
                  <c:v>2.7912019750867523</c:v>
                </c:pt>
                <c:pt idx="3">
                  <c:v>5.1590713671539126</c:v>
                </c:pt>
                <c:pt idx="4">
                  <c:v>8.0909748095423453</c:v>
                </c:pt>
                <c:pt idx="5">
                  <c:v>3.6008437123342709</c:v>
                </c:pt>
                <c:pt idx="6">
                  <c:v>1.3039482022504363</c:v>
                </c:pt>
                <c:pt idx="7">
                  <c:v>2.1842203398859943</c:v>
                </c:pt>
                <c:pt idx="8">
                  <c:v>0.95474758043421393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79-4AFC-9AA2-F215319B88AF}"/>
            </c:ext>
          </c:extLst>
        </c:ser>
        <c:ser>
          <c:idx val="1"/>
          <c:order val="1"/>
          <c:tx>
            <c:strRef>
              <c:f>'Graf 2.4 2.6 %'!$F$5</c:f>
              <c:strCache>
                <c:ptCount val="1"/>
                <c:pt idx="0">
                  <c:v>Produzione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445378151260484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79-4AFC-9AA2-F215319B88AF}"/>
                </c:ext>
              </c:extLst>
            </c:dLbl>
            <c:dLbl>
              <c:idx val="1"/>
              <c:layout>
                <c:manualLayout>
                  <c:x val="1.3445378151260505E-2"/>
                  <c:y val="-9.51731853190482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079-4AFC-9AA2-F215319B88AF}"/>
                </c:ext>
              </c:extLst>
            </c:dLbl>
            <c:dLbl>
              <c:idx val="2"/>
              <c:layout>
                <c:manualLayout>
                  <c:x val="8.9635854341735873E-3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079-4AFC-9AA2-F215319B88AF}"/>
                </c:ext>
              </c:extLst>
            </c:dLbl>
            <c:dLbl>
              <c:idx val="3"/>
              <c:layout>
                <c:manualLayout>
                  <c:x val="1.12044817927170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079-4AFC-9AA2-F215319B88AF}"/>
                </c:ext>
              </c:extLst>
            </c:dLbl>
            <c:dLbl>
              <c:idx val="4"/>
              <c:layout>
                <c:manualLayout>
                  <c:x val="1.3445378151260422E-2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079-4AFC-9AA2-F215319B88AF}"/>
                </c:ext>
              </c:extLst>
            </c:dLbl>
            <c:dLbl>
              <c:idx val="5"/>
              <c:layout>
                <c:manualLayout>
                  <c:x val="1.1204481792717005E-2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079-4AFC-9AA2-F215319B88AF}"/>
                </c:ext>
              </c:extLst>
            </c:dLbl>
            <c:dLbl>
              <c:idx val="6"/>
              <c:layout>
                <c:manualLayout>
                  <c:x val="1.34453781512605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079-4AFC-9AA2-F215319B88AF}"/>
                </c:ext>
              </c:extLst>
            </c:dLbl>
            <c:dLbl>
              <c:idx val="7"/>
              <c:layout>
                <c:manualLayout>
                  <c:x val="6.7226890756302525E-3"/>
                  <c:y val="-1.8518518518518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079-4AFC-9AA2-F215319B88AF}"/>
                </c:ext>
              </c:extLst>
            </c:dLbl>
            <c:dLbl>
              <c:idx val="8"/>
              <c:layout>
                <c:manualLayout>
                  <c:x val="6.7226890756302525E-3"/>
                  <c:y val="-8.01447936504865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079-4AFC-9AA2-F215319B88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2.4 2.6 %'!$C$7:$C$15</c:f>
              <c:strCache>
                <c:ptCount val="9"/>
                <c:pt idx="0">
                  <c:v>Totale 
cereali</c:v>
                </c:pt>
                <c:pt idx="1">
                  <c:v>Frumento 
tenero</c:v>
                </c:pt>
                <c:pt idx="2">
                  <c:v>Frumento 
duro</c:v>
                </c:pt>
                <c:pt idx="3">
                  <c:v>Miscele di segale e
cereali invernali </c:v>
                </c:pt>
                <c:pt idx="4">
                  <c:v>Orzo</c:v>
                </c:pt>
                <c:pt idx="5">
                  <c:v>Miscele di avena e
 cereali primaverili</c:v>
                </c:pt>
                <c:pt idx="6">
                  <c:v>Mais</c:v>
                </c:pt>
                <c:pt idx="7">
                  <c:v>Sorgo</c:v>
                </c:pt>
                <c:pt idx="8">
                  <c:v>Altri cereali</c:v>
                </c:pt>
              </c:strCache>
            </c:strRef>
          </c:cat>
          <c:val>
            <c:numRef>
              <c:f>'Graf 2.4 2.6 %'!$F$7:$F$15</c:f>
              <c:numCache>
                <c:formatCode>0.0</c:formatCode>
                <c:ptCount val="9"/>
                <c:pt idx="0">
                  <c:v>2.2123031570820104</c:v>
                </c:pt>
                <c:pt idx="1">
                  <c:v>2.9784991974485009</c:v>
                </c:pt>
                <c:pt idx="2">
                  <c:v>3.0823047020077845</c:v>
                </c:pt>
                <c:pt idx="3">
                  <c:v>4.2694390556300421</c:v>
                </c:pt>
                <c:pt idx="4">
                  <c:v>6.5580516638297075</c:v>
                </c:pt>
                <c:pt idx="5">
                  <c:v>2.8995786312044536</c:v>
                </c:pt>
                <c:pt idx="6">
                  <c:v>1.0465602250205699</c:v>
                </c:pt>
                <c:pt idx="7">
                  <c:v>1.5853478652059927</c:v>
                </c:pt>
                <c:pt idx="8">
                  <c:v>0.82160818936637581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079-4AFC-9AA2-F215319B8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584896"/>
        <c:axId val="556402264"/>
      </c:barChart>
      <c:catAx>
        <c:axId val="54758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56402264"/>
        <c:crosses val="autoZero"/>
        <c:auto val="1"/>
        <c:lblAlgn val="ctr"/>
        <c:lblOffset val="100"/>
        <c:noMultiLvlLbl val="0"/>
      </c:catAx>
      <c:valAx>
        <c:axId val="556402264"/>
        <c:scaling>
          <c:orientation val="minMax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758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3929428571428571"/>
          <c:y val="3.3466003316749591E-3"/>
          <c:w val="0.31539204658241249"/>
          <c:h val="8.82371670754270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6">
            <a:lumMod val="20000"/>
            <a:lumOff val="80000"/>
          </a:schemeClr>
        </a:gs>
        <a:gs pos="100000">
          <a:schemeClr val="bg1"/>
        </a:gs>
      </a:gsLst>
      <a:lin ang="27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83974062065771E-2"/>
          <c:y val="5.0925925925925923E-2"/>
          <c:w val="0.92656653212466089"/>
          <c:h val="0.7146442111402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2.4 2.6 %'!$D$5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0"/>
                  <c:y val="-1.3114754098360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52-4315-81C8-8B07A4831A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2.4 2.6 %'!$C$16:$C$23</c:f>
              <c:strCache>
                <c:ptCount val="8"/>
                <c:pt idx="0">
                  <c:v>Pisello proteico </c:v>
                </c:pt>
                <c:pt idx="1">
                  <c:v>Pisello da granella </c:v>
                </c:pt>
                <c:pt idx="2">
                  <c:v>Fagiolo secco</c:v>
                </c:pt>
                <c:pt idx="3">
                  <c:v>Fava da granella </c:v>
                </c:pt>
                <c:pt idx="4">
                  <c:v>Lenticchia </c:v>
                </c:pt>
                <c:pt idx="5">
                  <c:v>  Cece </c:v>
                </c:pt>
                <c:pt idx="6">
                  <c:v>Patata comune </c:v>
                </c:pt>
                <c:pt idx="7">
                  <c:v>Patata primaticcia </c:v>
                </c:pt>
              </c:strCache>
            </c:strRef>
          </c:cat>
          <c:val>
            <c:numRef>
              <c:f>'Graf 2.4 2.6 %'!$D$16:$D$23</c:f>
              <c:numCache>
                <c:formatCode>0.0</c:formatCode>
                <c:ptCount val="8"/>
                <c:pt idx="0">
                  <c:v>1.0567910310604669</c:v>
                </c:pt>
                <c:pt idx="1">
                  <c:v>3.3386558281318042</c:v>
                </c:pt>
                <c:pt idx="2">
                  <c:v>3.7226970560303894</c:v>
                </c:pt>
                <c:pt idx="3">
                  <c:v>6.9973954236369682</c:v>
                </c:pt>
                <c:pt idx="4">
                  <c:v>0.38528896672504381</c:v>
                </c:pt>
                <c:pt idx="5">
                  <c:v>5.2449338706930799</c:v>
                </c:pt>
                <c:pt idx="6">
                  <c:v>13.514317147869527</c:v>
                </c:pt>
                <c:pt idx="7">
                  <c:v>0.4591368227731864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52-4315-81C8-8B07A4831A29}"/>
            </c:ext>
          </c:extLst>
        </c:ser>
        <c:ser>
          <c:idx val="1"/>
          <c:order val="1"/>
          <c:tx>
            <c:strRef>
              <c:f>'Graf 2.4 2.6 %'!$F$5</c:f>
              <c:strCache>
                <c:ptCount val="1"/>
                <c:pt idx="0">
                  <c:v>Produzione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445378151260484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52-4315-81C8-8B07A4831A29}"/>
                </c:ext>
              </c:extLst>
            </c:dLbl>
            <c:dLbl>
              <c:idx val="1"/>
              <c:layout>
                <c:manualLayout>
                  <c:x val="1.3445378151260505E-2"/>
                  <c:y val="-9.51731853190482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52-4315-81C8-8B07A4831A29}"/>
                </c:ext>
              </c:extLst>
            </c:dLbl>
            <c:dLbl>
              <c:idx val="2"/>
              <c:layout>
                <c:manualLayout>
                  <c:x val="8.9635854341735873E-3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52-4315-81C8-8B07A4831A29}"/>
                </c:ext>
              </c:extLst>
            </c:dLbl>
            <c:dLbl>
              <c:idx val="3"/>
              <c:layout>
                <c:manualLayout>
                  <c:x val="1.12044817927170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652-4315-81C8-8B07A4831A29}"/>
                </c:ext>
              </c:extLst>
            </c:dLbl>
            <c:dLbl>
              <c:idx val="4"/>
              <c:layout>
                <c:manualLayout>
                  <c:x val="1.3445378151260422E-2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52-4315-81C8-8B07A4831A29}"/>
                </c:ext>
              </c:extLst>
            </c:dLbl>
            <c:dLbl>
              <c:idx val="5"/>
              <c:layout>
                <c:manualLayout>
                  <c:x val="1.1204481792717005E-2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652-4315-81C8-8B07A4831A29}"/>
                </c:ext>
              </c:extLst>
            </c:dLbl>
            <c:dLbl>
              <c:idx val="6"/>
              <c:layout>
                <c:manualLayout>
                  <c:x val="1.34453781512605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652-4315-81C8-8B07A4831A29}"/>
                </c:ext>
              </c:extLst>
            </c:dLbl>
            <c:dLbl>
              <c:idx val="7"/>
              <c:layout>
                <c:manualLayout>
                  <c:x val="1.3445378151260505E-2"/>
                  <c:y val="-1.4147067682113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652-4315-81C8-8B07A4831A29}"/>
                </c:ext>
              </c:extLst>
            </c:dLbl>
            <c:dLbl>
              <c:idx val="8"/>
              <c:layout>
                <c:manualLayout>
                  <c:x val="6.7226890756302525E-3"/>
                  <c:y val="-8.01447936504865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52-4315-81C8-8B07A4831A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2.4 2.6 %'!$C$16:$C$23</c:f>
              <c:strCache>
                <c:ptCount val="8"/>
                <c:pt idx="0">
                  <c:v>Pisello proteico </c:v>
                </c:pt>
                <c:pt idx="1">
                  <c:v>Pisello da granella </c:v>
                </c:pt>
                <c:pt idx="2">
                  <c:v>Fagiolo secco</c:v>
                </c:pt>
                <c:pt idx="3">
                  <c:v>Fava da granella </c:v>
                </c:pt>
                <c:pt idx="4">
                  <c:v>Lenticchia </c:v>
                </c:pt>
                <c:pt idx="5">
                  <c:v>  Cece </c:v>
                </c:pt>
                <c:pt idx="6">
                  <c:v>Patata comune </c:v>
                </c:pt>
                <c:pt idx="7">
                  <c:v>Patata primaticcia </c:v>
                </c:pt>
              </c:strCache>
            </c:strRef>
          </c:cat>
          <c:val>
            <c:numRef>
              <c:f>'Graf 2.4 2.6 %'!$F$16:$F$23</c:f>
              <c:numCache>
                <c:formatCode>0.0</c:formatCode>
                <c:ptCount val="8"/>
                <c:pt idx="0">
                  <c:v>0.95445112902331941</c:v>
                </c:pt>
                <c:pt idx="1">
                  <c:v>3.309504898067249</c:v>
                </c:pt>
                <c:pt idx="2">
                  <c:v>3.8384658878244182</c:v>
                </c:pt>
                <c:pt idx="3">
                  <c:v>12.811492342036154</c:v>
                </c:pt>
                <c:pt idx="4">
                  <c:v>0.39325179912698099</c:v>
                </c:pt>
                <c:pt idx="5">
                  <c:v>6.0382195142373165</c:v>
                </c:pt>
                <c:pt idx="6">
                  <c:v>15.800696900252268</c:v>
                </c:pt>
                <c:pt idx="7">
                  <c:v>0.45363637060252415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652-4315-81C8-8B07A4831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584896"/>
        <c:axId val="556402264"/>
      </c:barChart>
      <c:catAx>
        <c:axId val="54758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56402264"/>
        <c:crosses val="autoZero"/>
        <c:auto val="1"/>
        <c:lblAlgn val="ctr"/>
        <c:lblOffset val="100"/>
        <c:noMultiLvlLbl val="0"/>
      </c:catAx>
      <c:valAx>
        <c:axId val="556402264"/>
        <c:scaling>
          <c:orientation val="minMax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758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5071439599461834"/>
          <c:y val="1.2089669119228947E-2"/>
          <c:w val="0.31539204658241249"/>
          <c:h val="9.69803364743341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6">
            <a:lumMod val="20000"/>
            <a:lumOff val="80000"/>
          </a:schemeClr>
        </a:gs>
        <a:gs pos="100000">
          <a:schemeClr val="bg1"/>
        </a:gs>
      </a:gsLst>
      <a:lin ang="27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51892000047078"/>
          <c:y val="0.1502876984126984"/>
          <c:w val="0.47489636665371993"/>
          <c:h val="0.80056785714285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02-4D2F-B235-4F1B923BE5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C02-4D2F-B235-4F1B923BE5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C02-4D2F-B235-4F1B923BE53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C02-4D2F-B235-4F1B923BE53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C02-4D2F-B235-4F1B923BE53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C02-4D2F-B235-4F1B923BE53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C02-4D2F-B235-4F1B923BE53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C02-4D2F-B235-4F1B923BE53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C02-4D2F-B235-4F1B923BE539}"/>
              </c:ext>
            </c:extLst>
          </c:dPt>
          <c:dLbls>
            <c:dLbl>
              <c:idx val="2"/>
              <c:layout>
                <c:manualLayout>
                  <c:x val="-7.1140261054812096E-2"/>
                  <c:y val="6.173611111111111E-2"/>
                </c:manualLayout>
              </c:layout>
              <c:tx>
                <c:rich>
                  <a:bodyPr/>
                  <a:lstStyle/>
                  <a:p>
                    <a:fld id="{A191C216-6538-4779-9D09-F509E70AE22E}" type="CATEGORYNAME">
                      <a:rPr lang="en-US"/>
                      <a:pPr/>
                      <a:t>[NOME CATEGORIA]</a:t>
                    </a:fld>
                    <a:r>
                      <a:rPr lang="en-US"/>
                      <a:t>180</a:t>
                    </a:r>
                    <a:r>
                      <a:rPr lang="en-US" baseline="0"/>
                      <a:t>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C02-4D2F-B235-4F1B923BE539}"/>
                </c:ext>
              </c:extLst>
            </c:dLbl>
            <c:dLbl>
              <c:idx val="6"/>
              <c:layout>
                <c:manualLayout>
                  <c:x val="3.7584124854348255E-2"/>
                  <c:y val="-9.431071428571428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7C51874-E079-4D72-BCCD-450EC6D175B5}" type="CATEGORYNAME">
                      <a:rPr lang="en-US"/>
                      <a:pPr>
                        <a:defRPr sz="800">
                          <a:solidFill>
                            <a:sysClr val="windowText" lastClr="000000"/>
                          </a:solidFill>
                        </a:defRPr>
                      </a:pPr>
                      <a:t>[NOME CATEGORIA]</a:t>
                    </a:fld>
                    <a:endParaRPr lang="en-US"/>
                  </a:p>
                  <a:p>
                    <a:pPr>
                      <a:defRPr sz="800">
                        <a:solidFill>
                          <a:sysClr val="windowText" lastClr="000000"/>
                        </a:solidFill>
                      </a:defRPr>
                    </a:pPr>
                    <a:fld id="{25F280EF-DECE-41D3-A802-9DE388DD371B}" type="VALUE">
                      <a:rPr lang="en-US" baseline="0"/>
                      <a:pPr>
                        <a:defRPr sz="800">
                          <a:solidFill>
                            <a:sysClr val="windowText" lastClr="000000"/>
                          </a:solidFill>
                        </a:defRPr>
                      </a:pPr>
                      <a:t>[VALORE]</a:t>
                    </a:fld>
                    <a:r>
                      <a:rPr lang="en-US" baseline="0"/>
                      <a:t>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9.9536739521909542E-2"/>
                      <c:h val="0.1248079365079365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FC02-4D2F-B235-4F1B923BE539}"/>
                </c:ext>
              </c:extLst>
            </c:dLbl>
            <c:dLbl>
              <c:idx val="8"/>
              <c:layout>
                <c:manualLayout>
                  <c:x val="2.5546885114696875E-2"/>
                  <c:y val="3.3691666666666668E-2"/>
                </c:manualLayout>
              </c:layout>
              <c:tx>
                <c:rich>
                  <a:bodyPr/>
                  <a:lstStyle/>
                  <a:p>
                    <a:fld id="{2B20E70F-9CDF-40D8-8CDB-F6329FDDD2B8}" type="CATEGORYNAME">
                      <a:rPr lang="en-US"/>
                      <a:pPr/>
                      <a:t>[NOME CATEGORIA]</a:t>
                    </a:fld>
                    <a:endParaRPr lang="en-US" baseline="0"/>
                  </a:p>
                  <a:p>
                    <a:fld id="{FA0A9975-3A40-440C-BB7C-B6B46C040812}" type="VALUE">
                      <a:rPr lang="en-US"/>
                      <a:pPr/>
                      <a:t>[VALORE]</a:t>
                    </a:fld>
                    <a:endParaRPr lang="it-IT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FC02-4D2F-B235-4F1B923BE5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 2.2 Graf 2.3 Cereali '!$B$22:$B$30</c:f>
              <c:strCache>
                <c:ptCount val="9"/>
                <c:pt idx="0">
                  <c:v>Frumento tenero</c:v>
                </c:pt>
                <c:pt idx="1">
                  <c:v>Frumento duro</c:v>
                </c:pt>
                <c:pt idx="2">
                  <c:v>Miscele di segale e cereali invernali </c:v>
                </c:pt>
                <c:pt idx="3">
                  <c:v>Orzo</c:v>
                </c:pt>
                <c:pt idx="4">
                  <c:v>Miscele di avena e cereali primaverili</c:v>
                </c:pt>
                <c:pt idx="5">
                  <c:v>Mais</c:v>
                </c:pt>
                <c:pt idx="6">
                  <c:v>Riso</c:v>
                </c:pt>
                <c:pt idx="7">
                  <c:v>Sorgo</c:v>
                </c:pt>
                <c:pt idx="8">
                  <c:v>Altri cereali</c:v>
                </c:pt>
              </c:strCache>
            </c:strRef>
          </c:cat>
          <c:val>
            <c:numRef>
              <c:f>'Tab 2.2 Graf 2.3 Cereali '!$D$22:$D$30</c:f>
              <c:numCache>
                <c:formatCode>_-* #,##0_-;\-* #,##0_-;_-* "-"??_-;_-@_-</c:formatCode>
                <c:ptCount val="9"/>
                <c:pt idx="0">
                  <c:v>22655</c:v>
                </c:pt>
                <c:pt idx="1">
                  <c:v>34290</c:v>
                </c:pt>
                <c:pt idx="2">
                  <c:v>180</c:v>
                </c:pt>
                <c:pt idx="3">
                  <c:v>20370</c:v>
                </c:pt>
                <c:pt idx="4">
                  <c:v>3585</c:v>
                </c:pt>
                <c:pt idx="5">
                  <c:v>7675</c:v>
                </c:pt>
                <c:pt idx="6">
                  <c:v>1</c:v>
                </c:pt>
                <c:pt idx="7">
                  <c:v>820</c:v>
                </c:pt>
                <c:pt idx="8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C02-4D2F-B235-4F1B923BE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04307909604517"/>
          <c:y val="0.13516865079365076"/>
          <c:w val="0.48986134651600755"/>
          <c:h val="0.825766269841269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CC2-4B4A-B20D-F1A8D35E9E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CC2-4B4A-B20D-F1A8D35E9E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CC2-4B4A-B20D-F1A8D35E9E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CC2-4B4A-B20D-F1A8D35E9EC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CC2-4B4A-B20D-F1A8D35E9EC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CC2-4B4A-B20D-F1A8D35E9ECC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CC2-4B4A-B20D-F1A8D35E9EC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CC2-4B4A-B20D-F1A8D35E9EC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CC2-4B4A-B20D-F1A8D35E9ECC}"/>
              </c:ext>
            </c:extLst>
          </c:dPt>
          <c:dLbls>
            <c:dLbl>
              <c:idx val="4"/>
              <c:layout>
                <c:manualLayout>
                  <c:x val="-9.9277777777777784E-2"/>
                  <c:y val="7.0555555555555538E-2"/>
                </c:manualLayout>
              </c:layout>
              <c:tx>
                <c:rich>
                  <a:bodyPr/>
                  <a:lstStyle/>
                  <a:p>
                    <a:fld id="{DBFEB40C-12FE-4B48-B5B3-F514B3E72B37}" type="CATEGORYNAME">
                      <a:rPr lang="en-US"/>
                      <a:pPr/>
                      <a:t>[NOME CATEGORIA]</a:t>
                    </a:fld>
                    <a:endParaRPr lang="en-US" baseline="0"/>
                  </a:p>
                  <a:p>
                    <a:fld id="{B559A395-8764-4FF3-B959-235B8DFE2324}" type="VALUE">
                      <a:rPr lang="en-US"/>
                      <a:pPr/>
                      <a:t>[VALORE]</a:t>
                    </a:fld>
                    <a:endParaRPr lang="it-IT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CC2-4B4A-B20D-F1A8D35E9E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 2.3 Graf 2.5_Legumi patate'!$B$23:$B$28</c:f>
              <c:strCache>
                <c:ptCount val="6"/>
                <c:pt idx="0">
                  <c:v>Pisello proteico </c:v>
                </c:pt>
                <c:pt idx="1">
                  <c:v>Pisello da granella </c:v>
                </c:pt>
                <c:pt idx="2">
                  <c:v>Fagiolo secco</c:v>
                </c:pt>
                <c:pt idx="3">
                  <c:v>Fava da granella </c:v>
                </c:pt>
                <c:pt idx="4">
                  <c:v>Lenticchia </c:v>
                </c:pt>
                <c:pt idx="5">
                  <c:v>Cece </c:v>
                </c:pt>
              </c:strCache>
            </c:strRef>
          </c:cat>
          <c:val>
            <c:numRef>
              <c:f>'Tab 2.3 Graf 2.5_Legumi patate'!$D$23:$D$28</c:f>
              <c:numCache>
                <c:formatCode>_-* #,##0_-;\-* #,##0_-;_-* "-"??_-;_-@_-</c:formatCode>
                <c:ptCount val="6"/>
                <c:pt idx="0">
                  <c:v>115</c:v>
                </c:pt>
                <c:pt idx="1">
                  <c:v>230</c:v>
                </c:pt>
                <c:pt idx="2">
                  <c:v>196</c:v>
                </c:pt>
                <c:pt idx="3">
                  <c:v>4003</c:v>
                </c:pt>
                <c:pt idx="4">
                  <c:v>22</c:v>
                </c:pt>
                <c:pt idx="5">
                  <c:v>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CC2-4B4A-B20D-F1A8D35E9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3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85004096367181"/>
          <c:y val="0.12806361001175637"/>
          <c:w val="0.50263702019520307"/>
          <c:h val="0.8063974684976548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CF-463F-AFC7-23D91F609B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CF-463F-AFC7-23D91F609B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CF-463F-AFC7-23D91F609B9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DCF-463F-AFC7-23D91F609B9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DCF-463F-AFC7-23D91F609B9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DCF-463F-AFC7-23D91F609B97}"/>
              </c:ext>
            </c:extLst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DCF-463F-AFC7-23D91F609B97}"/>
              </c:ext>
            </c:extLst>
          </c:dPt>
          <c:dPt>
            <c:idx val="7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DCF-463F-AFC7-23D91F609B97}"/>
              </c:ext>
            </c:extLst>
          </c:dPt>
          <c:dPt>
            <c:idx val="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DCF-463F-AFC7-23D91F609B97}"/>
              </c:ext>
            </c:extLst>
          </c:dPt>
          <c:dPt>
            <c:idx val="9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DCF-463F-AFC7-23D91F609B97}"/>
              </c:ext>
            </c:extLst>
          </c:dPt>
          <c:dPt>
            <c:idx val="1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DCF-463F-AFC7-23D91F609B9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DCF-463F-AFC7-23D91F609B97}"/>
              </c:ext>
            </c:extLst>
          </c:dPt>
          <c:dPt>
            <c:idx val="1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DCF-463F-AFC7-23D91F609B9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DCF-463F-AFC7-23D91F609B97}"/>
              </c:ext>
            </c:extLst>
          </c:dPt>
          <c:dPt>
            <c:idx val="14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DCF-463F-AFC7-23D91F609B97}"/>
              </c:ext>
            </c:extLst>
          </c:dPt>
          <c:dLbls>
            <c:dLbl>
              <c:idx val="0"/>
              <c:layout>
                <c:manualLayout>
                  <c:x val="9.3444440656069591E-2"/>
                  <c:y val="-0.2819514687981321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8FE74B3-16B5-4136-9690-B9F3F95E2201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sz="800">
                          <a:solidFill>
                            <a:sysClr val="windowText" lastClr="000000"/>
                          </a:solidFill>
                        </a:defRPr>
                      </a:pPr>
                      <a:t>[NOME CATEGORIA]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A9CC7442-EAAB-40A4-996E-56C44CA0FB3D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800">
                          <a:solidFill>
                            <a:sysClr val="windowText" lastClr="000000"/>
                          </a:solidFill>
                        </a:defRPr>
                      </a:pPr>
                      <a:t>[VALORE]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76463917520959"/>
                      <c:h val="0.2096454705298103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DCF-463F-AFC7-23D91F609B97}"/>
                </c:ext>
              </c:extLst>
            </c:dLbl>
            <c:dLbl>
              <c:idx val="1"/>
              <c:layout>
                <c:manualLayout>
                  <c:x val="5.0419232966208684E-2"/>
                  <c:y val="-6.89082071884506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5930007337511"/>
                      <c:h val="0.166389106087587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DCF-463F-AFC7-23D91F609B97}"/>
                </c:ext>
              </c:extLst>
            </c:dLbl>
            <c:dLbl>
              <c:idx val="2"/>
              <c:layout>
                <c:manualLayout>
                  <c:x val="1.2009277677852906E-2"/>
                  <c:y val="-1.267474608358588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DCF-463F-AFC7-23D91F609B97}"/>
                </c:ext>
              </c:extLst>
            </c:dLbl>
            <c:dLbl>
              <c:idx val="3"/>
              <c:layout>
                <c:manualLayout>
                  <c:x val="0.11654849272764371"/>
                  <c:y val="-7.3380897662758838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189770173835023"/>
                      <c:h val="0.203412252953912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DCF-463F-AFC7-23D91F609B97}"/>
                </c:ext>
              </c:extLst>
            </c:dLbl>
            <c:dLbl>
              <c:idx val="4"/>
              <c:layout>
                <c:manualLayout>
                  <c:x val="3.7216284273840362E-2"/>
                  <c:y val="1.3044001112816233E-2"/>
                </c:manualLayout>
              </c:layout>
              <c:tx>
                <c:rich>
                  <a:bodyPr/>
                  <a:lstStyle/>
                  <a:p>
                    <a:fld id="{49ECC6E9-EC40-47A7-A3C8-75A211824512}" type="CATEGORYNAME">
                      <a:rPr lang="en-US"/>
                      <a:pPr/>
                      <a:t>[NOME CATEGORIA]</a:t>
                    </a:fld>
                    <a:r>
                      <a:rPr lang="en-US" baseline="0"/>
                      <a:t>
</a:t>
                    </a:r>
                    <a:fld id="{5907DDF4-9C17-4808-AEB5-924899033D71}" type="VALUE">
                      <a:rPr lang="en-US" baseline="0"/>
                      <a:pPr/>
                      <a:t>[VALORE]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DCF-463F-AFC7-23D91F609B97}"/>
                </c:ext>
              </c:extLst>
            </c:dLbl>
            <c:dLbl>
              <c:idx val="5"/>
              <c:layout>
                <c:manualLayout>
                  <c:x val="6.9501734884589259E-2"/>
                  <c:y val="0.10426190668497429"/>
                </c:manualLayout>
              </c:layout>
              <c:tx>
                <c:rich>
                  <a:bodyPr/>
                  <a:lstStyle/>
                  <a:p>
                    <a:fld id="{97839DBD-F7FB-46B0-BB89-7C6EB0F9422B}" type="CATEGORYNAME">
                      <a:rPr lang="en-US"/>
                      <a:pPr/>
                      <a:t>[NOME CATEGORIA]</a:t>
                    </a:fld>
                    <a:r>
                      <a:rPr lang="en-US" baseline="0"/>
                      <a:t>
</a:t>
                    </a:r>
                    <a:fld id="{495F7B4D-4489-47DD-A804-BFCB6736D8F3}" type="VALUE">
                      <a:rPr lang="en-US" baseline="0"/>
                      <a:pPr/>
                      <a:t>[VALORE]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DCF-463F-AFC7-23D91F609B97}"/>
                </c:ext>
              </c:extLst>
            </c:dLbl>
            <c:dLbl>
              <c:idx val="6"/>
              <c:layout>
                <c:manualLayout>
                  <c:x val="-6.5221209582759967E-2"/>
                  <c:y val="-1.61792711053677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DCF-463F-AFC7-23D91F609B97}"/>
                </c:ext>
              </c:extLst>
            </c:dLbl>
            <c:dLbl>
              <c:idx val="7"/>
              <c:layout>
                <c:manualLayout>
                  <c:x val="0.17682841106689093"/>
                  <c:y val="-0.1095292135475539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DCF-463F-AFC7-23D91F609B97}"/>
                </c:ext>
              </c:extLst>
            </c:dLbl>
            <c:dLbl>
              <c:idx val="8"/>
              <c:layout>
                <c:manualLayout>
                  <c:x val="2.3916615044843652E-2"/>
                  <c:y val="4.697735777939315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DCF-463F-AFC7-23D91F609B97}"/>
                </c:ext>
              </c:extLst>
            </c:dLbl>
            <c:dLbl>
              <c:idx val="9"/>
              <c:layout>
                <c:manualLayout>
                  <c:x val="-6.9625553407598864E-2"/>
                  <c:y val="0.1726013427063261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DCF-463F-AFC7-23D91F609B97}"/>
                </c:ext>
              </c:extLst>
            </c:dLbl>
            <c:dLbl>
              <c:idx val="10"/>
              <c:layout>
                <c:manualLayout>
                  <c:x val="4.8380399737884897E-3"/>
                  <c:y val="1.30692630101604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16469512898559"/>
                      <c:h val="0.224293175906218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ADCF-463F-AFC7-23D91F609B97}"/>
                </c:ext>
              </c:extLst>
            </c:dLbl>
            <c:dLbl>
              <c:idx val="11"/>
              <c:layout>
                <c:manualLayout>
                  <c:x val="-0.17201816115715024"/>
                  <c:y val="5.687693956772484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34523809523811"/>
                      <c:h val="0.211969047619047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ADCF-463F-AFC7-23D91F609B97}"/>
                </c:ext>
              </c:extLst>
            </c:dLbl>
            <c:dLbl>
              <c:idx val="12"/>
              <c:layout>
                <c:manualLayout>
                  <c:x val="-0.13257698328137546"/>
                  <c:y val="-0.151039905740357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869047619047617"/>
                      <c:h val="0.272142857142857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ADCF-463F-AFC7-23D91F609B97}"/>
                </c:ext>
              </c:extLst>
            </c:dLbl>
            <c:dLbl>
              <c:idx val="13"/>
              <c:layout>
                <c:manualLayout>
                  <c:x val="0.17872298045140475"/>
                  <c:y val="9.822507122991164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DCF-463F-AFC7-23D91F609B97}"/>
                </c:ext>
              </c:extLst>
            </c:dLbl>
            <c:dLbl>
              <c:idx val="14"/>
              <c:layout>
                <c:manualLayout>
                  <c:x val="5.7276087499835579E-2"/>
                  <c:y val="5.23146960432357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501744772728552"/>
                      <c:h val="0.161828242893573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D-ADCF-463F-AFC7-23D91F609B97}"/>
                </c:ext>
              </c:extLst>
            </c:dLbl>
            <c:dLbl>
              <c:idx val="15"/>
              <c:layout>
                <c:manualLayout>
                  <c:x val="-3.6066468253968274E-2"/>
                  <c:y val="2.44728174603174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052777777777775"/>
                      <c:h val="0.146453174603174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E-ADCF-463F-AFC7-23D91F609B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 2.4 Graf 2.7 Foraggere'!$B$35:$B$46</c:f>
              <c:strCache>
                <c:ptCount val="12"/>
                <c:pt idx="0">
                  <c:v>Orzo a maturazione cerosa</c:v>
                </c:pt>
                <c:pt idx="1">
                  <c:v>Mais ceroso</c:v>
                </c:pt>
                <c:pt idx="2">
                  <c:v>Loietto</c:v>
                </c:pt>
                <c:pt idx="3">
                  <c:v>Altri erbai monofiti</c:v>
                </c:pt>
                <c:pt idx="4">
                  <c:v>Graminacee</c:v>
                </c:pt>
                <c:pt idx="5">
                  <c:v>Leguminose</c:v>
                </c:pt>
                <c:pt idx="6">
                  <c:v>Altri miscugli</c:v>
                </c:pt>
                <c:pt idx="7">
                  <c:v>Erba medica</c:v>
                </c:pt>
                <c:pt idx="8">
                  <c:v>Lupinella</c:v>
                </c:pt>
                <c:pt idx="9">
                  <c:v>Sulla</c:v>
                </c:pt>
                <c:pt idx="10">
                  <c:v>Altre specie di foraggere temporanee</c:v>
                </c:pt>
                <c:pt idx="11">
                  <c:v>Prati avvicendati polifiti</c:v>
                </c:pt>
              </c:strCache>
            </c:strRef>
          </c:cat>
          <c:val>
            <c:numRef>
              <c:f>'Tab 2.4 Graf 2.7 Foraggere'!$D$35:$D$46</c:f>
              <c:numCache>
                <c:formatCode>_-* #,##0_-;\-* #,##0_-;_-* "-"??_-;_-@_-</c:formatCode>
                <c:ptCount val="12"/>
                <c:pt idx="0">
                  <c:v>10</c:v>
                </c:pt>
                <c:pt idx="1">
                  <c:v>704</c:v>
                </c:pt>
                <c:pt idx="2">
                  <c:v>6</c:v>
                </c:pt>
                <c:pt idx="3">
                  <c:v>2016</c:v>
                </c:pt>
                <c:pt idx="4">
                  <c:v>403</c:v>
                </c:pt>
                <c:pt idx="5">
                  <c:v>672</c:v>
                </c:pt>
                <c:pt idx="6">
                  <c:v>2017</c:v>
                </c:pt>
                <c:pt idx="7">
                  <c:v>24045</c:v>
                </c:pt>
                <c:pt idx="8">
                  <c:v>1635</c:v>
                </c:pt>
                <c:pt idx="9">
                  <c:v>5258</c:v>
                </c:pt>
                <c:pt idx="10">
                  <c:v>2163</c:v>
                </c:pt>
                <c:pt idx="11">
                  <c:v>4899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ADCF-463F-AFC7-23D91F609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23809523809536E-2"/>
          <c:y val="4.0071367521367522E-2"/>
          <c:w val="0.92656653212466089"/>
          <c:h val="0.66579786324786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2.8 %'!$E$5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4.0317460317460321E-3"/>
                  <c:y val="5.7305943799564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CED-43F5-9DC5-FF05C57D1F2E}"/>
                </c:ext>
              </c:extLst>
            </c:dLbl>
            <c:dLbl>
              <c:idx val="4"/>
              <c:layout>
                <c:manualLayout>
                  <c:x val="0"/>
                  <c:y val="1.1461188759912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CED-43F5-9DC5-FF05C57D1F2E}"/>
                </c:ext>
              </c:extLst>
            </c:dLbl>
            <c:dLbl>
              <c:idx val="5"/>
              <c:layout>
                <c:manualLayout>
                  <c:x val="-7.3914490048847507E-17"/>
                  <c:y val="1.7191783139869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CED-43F5-9DC5-FF05C57D1F2E}"/>
                </c:ext>
              </c:extLst>
            </c:dLbl>
            <c:dLbl>
              <c:idx val="7"/>
              <c:layout>
                <c:manualLayout>
                  <c:x val="-7.3914490048847507E-17"/>
                  <c:y val="5.5652193531647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CED-43F5-9DC5-FF05C57D1F2E}"/>
                </c:ext>
              </c:extLst>
            </c:dLbl>
            <c:dLbl>
              <c:idx val="8"/>
              <c:layout>
                <c:manualLayout>
                  <c:x val="-4.0317460317460321E-3"/>
                  <c:y val="2.2922377519825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CED-43F5-9DC5-FF05C57D1F2E}"/>
                </c:ext>
              </c:extLst>
            </c:dLbl>
            <c:dLbl>
              <c:idx val="9"/>
              <c:layout>
                <c:manualLayout>
                  <c:x val="-2.0158730158730161E-3"/>
                  <c:y val="2.2922377519825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CED-43F5-9DC5-FF05C57D1F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2.8 %'!$D$6:$D$19</c:f>
              <c:strCache>
                <c:ptCount val="14"/>
                <c:pt idx="0">
                  <c:v>Orzo a maturazione cerosa</c:v>
                </c:pt>
                <c:pt idx="1">
                  <c:v>Mais ceroso</c:v>
                </c:pt>
                <c:pt idx="2">
                  <c:v>Altri erbai monofiti</c:v>
                </c:pt>
                <c:pt idx="3">
                  <c:v>Graminacee</c:v>
                </c:pt>
                <c:pt idx="4">
                  <c:v>Leguminose</c:v>
                </c:pt>
                <c:pt idx="5">
                  <c:v>Altri miscugli</c:v>
                </c:pt>
                <c:pt idx="6">
                  <c:v>Erba medica</c:v>
                </c:pt>
                <c:pt idx="7">
                  <c:v>Lupinella</c:v>
                </c:pt>
                <c:pt idx="8">
                  <c:v>Sulla</c:v>
                </c:pt>
                <c:pt idx="9">
                  <c:v>Altre specie foraggere temporaneee</c:v>
                </c:pt>
                <c:pt idx="10">
                  <c:v>Prati avvicendati polifiti</c:v>
                </c:pt>
                <c:pt idx="11">
                  <c:v>Pascoli poveri</c:v>
                </c:pt>
                <c:pt idx="12">
                  <c:v>Altri pascoli</c:v>
                </c:pt>
                <c:pt idx="13">
                  <c:v>Prati permanenti</c:v>
                </c:pt>
              </c:strCache>
            </c:strRef>
          </c:cat>
          <c:val>
            <c:numRef>
              <c:f>'Graf 2.8 %'!$E$6:$E$19</c:f>
              <c:numCache>
                <c:formatCode>0.0</c:formatCode>
                <c:ptCount val="14"/>
                <c:pt idx="0">
                  <c:v>5.8156440825821457E-2</c:v>
                </c:pt>
                <c:pt idx="1">
                  <c:v>0.18745340291830867</c:v>
                </c:pt>
                <c:pt idx="2">
                  <c:v>0.67785440252312468</c:v>
                </c:pt>
                <c:pt idx="3">
                  <c:v>0.3973065964725484</c:v>
                </c:pt>
                <c:pt idx="4">
                  <c:v>0.72982395169260517</c:v>
                </c:pt>
                <c:pt idx="5">
                  <c:v>0.7253699674536529</c:v>
                </c:pt>
                <c:pt idx="6">
                  <c:v>3.4580205367158516</c:v>
                </c:pt>
                <c:pt idx="7">
                  <c:v>11.444771104577908</c:v>
                </c:pt>
                <c:pt idx="8">
                  <c:v>5.4870858335507435</c:v>
                </c:pt>
                <c:pt idx="9">
                  <c:v>3.3606786613218982</c:v>
                </c:pt>
                <c:pt idx="10">
                  <c:v>1.4184581976112922</c:v>
                </c:pt>
                <c:pt idx="11">
                  <c:v>9.8768617292011118</c:v>
                </c:pt>
                <c:pt idx="12">
                  <c:v>4.004994081688908</c:v>
                </c:pt>
                <c:pt idx="13">
                  <c:v>2.4667172279879144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ED-43F5-9DC5-FF05C57D1F2E}"/>
            </c:ext>
          </c:extLst>
        </c:ser>
        <c:ser>
          <c:idx val="1"/>
          <c:order val="1"/>
          <c:tx>
            <c:strRef>
              <c:f>'Graf 2.8 %'!$F$5</c:f>
              <c:strCache>
                <c:ptCount val="1"/>
                <c:pt idx="0">
                  <c:v>Produzione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3977777777777774E-3"/>
                  <c:y val="6.8315904655543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CED-43F5-9DC5-FF05C57D1F2E}"/>
                </c:ext>
              </c:extLst>
            </c:dLbl>
            <c:dLbl>
              <c:idx val="1"/>
              <c:layout>
                <c:manualLayout>
                  <c:x val="5.3819047619047622E-3"/>
                  <c:y val="-3.7867045698105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CED-43F5-9DC5-FF05C57D1F2E}"/>
                </c:ext>
              </c:extLst>
            </c:dLbl>
            <c:dLbl>
              <c:idx val="2"/>
              <c:layout>
                <c:manualLayout>
                  <c:x val="8.9635854341735873E-3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CED-43F5-9DC5-FF05C57D1F2E}"/>
                </c:ext>
              </c:extLst>
            </c:dLbl>
            <c:dLbl>
              <c:idx val="3"/>
              <c:layout>
                <c:manualLayout>
                  <c:x val="1.12044817927170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CED-43F5-9DC5-FF05C57D1F2E}"/>
                </c:ext>
              </c:extLst>
            </c:dLbl>
            <c:dLbl>
              <c:idx val="4"/>
              <c:layout>
                <c:manualLayout>
                  <c:x val="7.3977777777777774E-3"/>
                  <c:y val="1.8292779225467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CED-43F5-9DC5-FF05C57D1F2E}"/>
                </c:ext>
              </c:extLst>
            </c:dLbl>
            <c:dLbl>
              <c:idx val="5"/>
              <c:layout>
                <c:manualLayout>
                  <c:x val="7.1726984126984127E-3"/>
                  <c:y val="1.9393775311065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CED-43F5-9DC5-FF05C57D1F2E}"/>
                </c:ext>
              </c:extLst>
            </c:dLbl>
            <c:dLbl>
              <c:idx val="6"/>
              <c:layout>
                <c:manualLayout>
                  <c:x val="1.34453781512605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CED-43F5-9DC5-FF05C57D1F2E}"/>
                </c:ext>
              </c:extLst>
            </c:dLbl>
            <c:dLbl>
              <c:idx val="7"/>
              <c:layout>
                <c:manualLayout>
                  <c:x val="7.3977777777777037E-3"/>
                  <c:y val="2.0236669035613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CED-43F5-9DC5-FF05C57D1F2E}"/>
                </c:ext>
              </c:extLst>
            </c:dLbl>
            <c:dLbl>
              <c:idx val="8"/>
              <c:layout>
                <c:manualLayout>
                  <c:x val="6.7226890756302525E-3"/>
                  <c:y val="-8.01447936504865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CED-43F5-9DC5-FF05C57D1F2E}"/>
                </c:ext>
              </c:extLst>
            </c:dLbl>
            <c:dLbl>
              <c:idx val="10"/>
              <c:layout>
                <c:manualLayout>
                  <c:x val="4.0317460317460321E-3"/>
                  <c:y val="2.2922377519825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CED-43F5-9DC5-FF05C57D1F2E}"/>
                </c:ext>
              </c:extLst>
            </c:dLbl>
            <c:dLbl>
              <c:idx val="11"/>
              <c:layout>
                <c:manualLayout>
                  <c:x val="2.0158730158728682E-3"/>
                  <c:y val="2.2922377519825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CED-43F5-9DC5-FF05C57D1F2E}"/>
                </c:ext>
              </c:extLst>
            </c:dLbl>
            <c:dLbl>
              <c:idx val="12"/>
              <c:layout>
                <c:manualLayout>
                  <c:x val="4.0317460317458838E-3"/>
                  <c:y val="2.2922377519825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CED-43F5-9DC5-FF05C57D1F2E}"/>
                </c:ext>
              </c:extLst>
            </c:dLbl>
            <c:dLbl>
              <c:idx val="13"/>
              <c:layout>
                <c:manualLayout>
                  <c:x val="2.0158730158730161E-3"/>
                  <c:y val="1.7191783139869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CED-43F5-9DC5-FF05C57D1F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2.8 %'!$D$6:$D$19</c:f>
              <c:strCache>
                <c:ptCount val="14"/>
                <c:pt idx="0">
                  <c:v>Orzo a maturazione cerosa</c:v>
                </c:pt>
                <c:pt idx="1">
                  <c:v>Mais ceroso</c:v>
                </c:pt>
                <c:pt idx="2">
                  <c:v>Altri erbai monofiti</c:v>
                </c:pt>
                <c:pt idx="3">
                  <c:v>Graminacee</c:v>
                </c:pt>
                <c:pt idx="4">
                  <c:v>Leguminose</c:v>
                </c:pt>
                <c:pt idx="5">
                  <c:v>Altri miscugli</c:v>
                </c:pt>
                <c:pt idx="6">
                  <c:v>Erba medica</c:v>
                </c:pt>
                <c:pt idx="7">
                  <c:v>Lupinella</c:v>
                </c:pt>
                <c:pt idx="8">
                  <c:v>Sulla</c:v>
                </c:pt>
                <c:pt idx="9">
                  <c:v>Altre specie foraggere temporaneee</c:v>
                </c:pt>
                <c:pt idx="10">
                  <c:v>Prati avvicendati polifiti</c:v>
                </c:pt>
                <c:pt idx="11">
                  <c:v>Pascoli poveri</c:v>
                </c:pt>
                <c:pt idx="12">
                  <c:v>Altri pascoli</c:v>
                </c:pt>
                <c:pt idx="13">
                  <c:v>Prati permanenti</c:v>
                </c:pt>
              </c:strCache>
            </c:strRef>
          </c:cat>
          <c:val>
            <c:numRef>
              <c:f>'Graf 2.8 %'!$F$6:$F$19</c:f>
              <c:numCache>
                <c:formatCode>0.0</c:formatCode>
                <c:ptCount val="14"/>
                <c:pt idx="0">
                  <c:v>6.1762351646831339E-2</c:v>
                </c:pt>
                <c:pt idx="1">
                  <c:v>0.16788949015120871</c:v>
                </c:pt>
                <c:pt idx="2">
                  <c:v>1.1866013530441724</c:v>
                </c:pt>
                <c:pt idx="3">
                  <c:v>0.64400507071166602</c:v>
                </c:pt>
                <c:pt idx="4">
                  <c:v>0.70454298595884668</c:v>
                </c:pt>
                <c:pt idx="5">
                  <c:v>1.3183799456911589</c:v>
                </c:pt>
                <c:pt idx="6">
                  <c:v>1.6215303857868433</c:v>
                </c:pt>
                <c:pt idx="7">
                  <c:v>7.5308134165446186</c:v>
                </c:pt>
                <c:pt idx="8">
                  <c:v>6.0736272812854413</c:v>
                </c:pt>
                <c:pt idx="9">
                  <c:v>4.1634928278539016</c:v>
                </c:pt>
                <c:pt idx="10">
                  <c:v>0.83466152302615471</c:v>
                </c:pt>
                <c:pt idx="11">
                  <c:v>9.3413121008350863</c:v>
                </c:pt>
                <c:pt idx="12">
                  <c:v>2.2928760865264248</c:v>
                </c:pt>
                <c:pt idx="13">
                  <c:v>0.70924358016517786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CED-43F5-9DC5-FF05C57D1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584896"/>
        <c:axId val="556402264"/>
      </c:barChart>
      <c:catAx>
        <c:axId val="54758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56402264"/>
        <c:crosses val="autoZero"/>
        <c:auto val="1"/>
        <c:lblAlgn val="ctr"/>
        <c:lblOffset val="100"/>
        <c:noMultiLvlLbl val="0"/>
      </c:catAx>
      <c:valAx>
        <c:axId val="556402264"/>
        <c:scaling>
          <c:orientation val="minMax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758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7288904761904762"/>
          <c:y val="1.7820343610048847E-2"/>
          <c:w val="0.25625523809523809"/>
          <c:h val="9.4081196581196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6">
            <a:lumMod val="20000"/>
            <a:lumOff val="80000"/>
          </a:schemeClr>
        </a:gs>
        <a:gs pos="100000">
          <a:schemeClr val="bg1"/>
        </a:gs>
      </a:gsLst>
      <a:lin ang="27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23554820537218"/>
          <c:y val="0.24604151753758052"/>
          <c:w val="0.64937743055555552"/>
          <c:h val="0.6493774305555555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B2-4AD9-B5B8-01579A9AA853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B2-4AD9-B5B8-01579A9AA853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8B2-4AD9-B5B8-01579A9AA8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8B2-4AD9-B5B8-01579A9AA853}"/>
              </c:ext>
            </c:extLst>
          </c:dPt>
          <c:dPt>
            <c:idx val="4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8B2-4AD9-B5B8-01579A9AA85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8B2-4AD9-B5B8-01579A9AA853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8B2-4AD9-B5B8-01579A9AA853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8B2-4AD9-B5B8-01579A9AA85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8B2-4AD9-B5B8-01579A9AA85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8B2-4AD9-B5B8-01579A9AA85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8B2-4AD9-B5B8-01579A9AA85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8B2-4AD9-B5B8-01579A9AA853}"/>
              </c:ext>
            </c:extLst>
          </c:dPt>
          <c:dPt>
            <c:idx val="1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8B2-4AD9-B5B8-01579A9AA85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8B2-4AD9-B5B8-01579A9AA853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8B2-4AD9-B5B8-01579A9AA853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8B2-4AD9-B5B8-01579A9AA853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38B2-4AD9-B5B8-01579A9AA853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38B2-4AD9-B5B8-01579A9AA853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38B2-4AD9-B5B8-01579A9AA853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38B2-4AD9-B5B8-01579A9AA853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38B2-4AD9-B5B8-01579A9AA853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38B2-4AD9-B5B8-01579A9AA853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38B2-4AD9-B5B8-01579A9AA853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38B2-4AD9-B5B8-01579A9AA853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38B2-4AD9-B5B8-01579A9AA853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38B2-4AD9-B5B8-01579A9AA853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38B2-4AD9-B5B8-01579A9AA853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38B2-4AD9-B5B8-01579A9AA853}"/>
              </c:ext>
            </c:extLst>
          </c:dPt>
          <c:dLbls>
            <c:dLbl>
              <c:idx val="1"/>
              <c:layout>
                <c:manualLayout>
                  <c:x val="-9.0770486111111118E-2"/>
                  <c:y val="-7.25178571428572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247026573933527"/>
                      <c:h val="0.140322023383440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8B2-4AD9-B5B8-01579A9AA853}"/>
                </c:ext>
              </c:extLst>
            </c:dLbl>
            <c:dLbl>
              <c:idx val="2"/>
              <c:layout>
                <c:manualLayout>
                  <c:x val="-3.6855902777777942E-2"/>
                  <c:y val="-2.01964285714286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8B2-4AD9-B5B8-01579A9AA853}"/>
                </c:ext>
              </c:extLst>
            </c:dLbl>
            <c:dLbl>
              <c:idx val="3"/>
              <c:layout>
                <c:manualLayout>
                  <c:x val="1.7913194444444443E-2"/>
                  <c:y val="-9.9365079365088612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8B2-4AD9-B5B8-01579A9AA853}"/>
                </c:ext>
              </c:extLst>
            </c:dLbl>
            <c:dLbl>
              <c:idx val="4"/>
              <c:layout>
                <c:manualLayout>
                  <c:x val="0.12034571097842391"/>
                  <c:y val="5.4112554001491876E-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504965277777767"/>
                      <c:h val="0.203927380952380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38B2-4AD9-B5B8-01579A9AA853}"/>
                </c:ext>
              </c:extLst>
            </c:dLbl>
            <c:dLbl>
              <c:idx val="5"/>
              <c:layout>
                <c:manualLayout>
                  <c:x val="-0.11995408652575459"/>
                  <c:y val="0.1142268670961584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8B2-4AD9-B5B8-01579A9AA853}"/>
                </c:ext>
              </c:extLst>
            </c:dLbl>
            <c:dLbl>
              <c:idx val="6"/>
              <c:layout>
                <c:manualLayout>
                  <c:x val="1.759548611111111E-2"/>
                  <c:y val="2.9146825396825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538680555555558"/>
                      <c:h val="0.172889682539682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8B2-4AD9-B5B8-01579A9AA853}"/>
                </c:ext>
              </c:extLst>
            </c:dLbl>
            <c:dLbl>
              <c:idx val="7"/>
              <c:layout>
                <c:manualLayout>
                  <c:x val="-3.4431480936091163E-2"/>
                  <c:y val="2.846136960152708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8B2-4AD9-B5B8-01579A9AA853}"/>
                </c:ext>
              </c:extLst>
            </c:dLbl>
            <c:dLbl>
              <c:idx val="8"/>
              <c:layout>
                <c:manualLayout>
                  <c:x val="-0.24012082493222475"/>
                  <c:y val="5.725144356955380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8B2-4AD9-B5B8-01579A9AA853}"/>
                </c:ext>
              </c:extLst>
            </c:dLbl>
            <c:dLbl>
              <c:idx val="9"/>
              <c:layout>
                <c:manualLayout>
                  <c:x val="-8.3723522348836676E-2"/>
                  <c:y val="2.6576950608446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8B2-4AD9-B5B8-01579A9AA853}"/>
                </c:ext>
              </c:extLst>
            </c:dLbl>
            <c:dLbl>
              <c:idx val="10"/>
              <c:layout>
                <c:manualLayout>
                  <c:x val="-0.22724662634134554"/>
                  <c:y val="7.091004533524218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8B2-4AD9-B5B8-01579A9AA853}"/>
                </c:ext>
              </c:extLst>
            </c:dLbl>
            <c:dLbl>
              <c:idx val="11"/>
              <c:layout>
                <c:manualLayout>
                  <c:x val="-0.22292562470265739"/>
                  <c:y val="-8.158701980434265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8B2-4AD9-B5B8-01579A9AA853}"/>
                </c:ext>
              </c:extLst>
            </c:dLbl>
            <c:dLbl>
              <c:idx val="12"/>
              <c:layout>
                <c:manualLayout>
                  <c:x val="4.2888635711043802E-2"/>
                  <c:y val="3.24117063492063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16944444444445"/>
                      <c:h val="0.17208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38B2-4AD9-B5B8-01579A9AA85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8B2-4AD9-B5B8-01579A9AA85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8B2-4AD9-B5B8-01579A9AA85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8B2-4AD9-B5B8-01579A9AA85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8B2-4AD9-B5B8-01579A9AA853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8B2-4AD9-B5B8-01579A9AA853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8B2-4AD9-B5B8-01579A9AA853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8B2-4AD9-B5B8-01579A9AA853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38B2-4AD9-B5B8-01579A9AA853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38B2-4AD9-B5B8-01579A9AA853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38B2-4AD9-B5B8-01579A9AA853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38B2-4AD9-B5B8-01579A9AA853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38B2-4AD9-B5B8-01579A9AA853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38B2-4AD9-B5B8-01579A9AA853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38B2-4AD9-B5B8-01579A9AA853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38B2-4AD9-B5B8-01579A9AA8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 2.5 Graf 2.9'!$D$5:$D$32</c:f>
              <c:strCache>
                <c:ptCount val="28"/>
                <c:pt idx="0">
                  <c:v>Finocchio</c:v>
                </c:pt>
                <c:pt idx="1">
                  <c:v>Cavolfiore</c:v>
                </c:pt>
                <c:pt idx="2">
                  <c:v>Carota e pastinaca</c:v>
                </c:pt>
                <c:pt idx="3">
                  <c:v>Indivia (riccia e scarola)</c:v>
                </c:pt>
                <c:pt idx="4">
                  <c:v>Pomodoro da trasformazione</c:v>
                </c:pt>
                <c:pt idx="5">
                  <c:v>Radicchio o cicoria</c:v>
                </c:pt>
                <c:pt idx="6">
                  <c:v>Pomodoro da consumo</c:v>
                </c:pt>
                <c:pt idx="7">
                  <c:v>Lattuga</c:v>
                </c:pt>
                <c:pt idx="8">
                  <c:v>Fagiolo e fagiolino</c:v>
                </c:pt>
                <c:pt idx="9">
                  <c:v>Spinacio</c:v>
                </c:pt>
                <c:pt idx="10">
                  <c:v>Peperone</c:v>
                </c:pt>
                <c:pt idx="11">
                  <c:v>Cavolo verza</c:v>
                </c:pt>
                <c:pt idx="12">
                  <c:v>Popone o melone</c:v>
                </c:pt>
                <c:pt idx="13">
                  <c:v>Broccoletto di rapa</c:v>
                </c:pt>
                <c:pt idx="14">
                  <c:v>Pisello</c:v>
                </c:pt>
                <c:pt idx="15">
                  <c:v>Carciofo</c:v>
                </c:pt>
                <c:pt idx="16">
                  <c:v>Fava fresca </c:v>
                </c:pt>
                <c:pt idx="17">
                  <c:v>Bietola da costa</c:v>
                </c:pt>
                <c:pt idx="18">
                  <c:v>Zucchina</c:v>
                </c:pt>
                <c:pt idx="19">
                  <c:v>Aglio</c:v>
                </c:pt>
                <c:pt idx="20">
                  <c:v>Cipolla</c:v>
                </c:pt>
                <c:pt idx="21">
                  <c:v>Sedano</c:v>
                </c:pt>
                <c:pt idx="22">
                  <c:v>Melanzana</c:v>
                </c:pt>
                <c:pt idx="23">
                  <c:v>Cocomero</c:v>
                </c:pt>
                <c:pt idx="24">
                  <c:v>Porro</c:v>
                </c:pt>
                <c:pt idx="25">
                  <c:v>Cetriolo da mensa</c:v>
                </c:pt>
                <c:pt idx="26">
                  <c:v>Asparago</c:v>
                </c:pt>
                <c:pt idx="27">
                  <c:v>Rapa</c:v>
                </c:pt>
              </c:strCache>
            </c:strRef>
          </c:cat>
          <c:val>
            <c:numRef>
              <c:f>'Tab 2.5 Graf 2.9'!$E$5:$E$32</c:f>
              <c:numCache>
                <c:formatCode>#,##0</c:formatCode>
                <c:ptCount val="28"/>
                <c:pt idx="0">
                  <c:v>2542</c:v>
                </c:pt>
                <c:pt idx="1">
                  <c:v>2160</c:v>
                </c:pt>
                <c:pt idx="2">
                  <c:v>1800</c:v>
                </c:pt>
                <c:pt idx="3">
                  <c:v>1633</c:v>
                </c:pt>
                <c:pt idx="4">
                  <c:v>1455</c:v>
                </c:pt>
                <c:pt idx="5">
                  <c:v>1360</c:v>
                </c:pt>
                <c:pt idx="6">
                  <c:v>1338</c:v>
                </c:pt>
                <c:pt idx="7">
                  <c:v>800</c:v>
                </c:pt>
                <c:pt idx="8">
                  <c:v>581</c:v>
                </c:pt>
                <c:pt idx="9">
                  <c:v>527</c:v>
                </c:pt>
                <c:pt idx="10">
                  <c:v>518</c:v>
                </c:pt>
                <c:pt idx="11">
                  <c:v>516</c:v>
                </c:pt>
                <c:pt idx="12">
                  <c:v>511</c:v>
                </c:pt>
                <c:pt idx="13">
                  <c:v>490</c:v>
                </c:pt>
                <c:pt idx="14">
                  <c:v>468</c:v>
                </c:pt>
                <c:pt idx="15">
                  <c:v>438</c:v>
                </c:pt>
                <c:pt idx="16">
                  <c:v>406</c:v>
                </c:pt>
                <c:pt idx="17">
                  <c:v>391</c:v>
                </c:pt>
                <c:pt idx="18">
                  <c:v>300</c:v>
                </c:pt>
                <c:pt idx="19">
                  <c:v>239</c:v>
                </c:pt>
                <c:pt idx="20">
                  <c:v>212</c:v>
                </c:pt>
                <c:pt idx="21">
                  <c:v>202</c:v>
                </c:pt>
                <c:pt idx="22">
                  <c:v>148</c:v>
                </c:pt>
                <c:pt idx="23">
                  <c:v>108</c:v>
                </c:pt>
                <c:pt idx="24">
                  <c:v>32</c:v>
                </c:pt>
                <c:pt idx="25">
                  <c:v>21</c:v>
                </c:pt>
                <c:pt idx="26">
                  <c:v>14</c:v>
                </c:pt>
                <c:pt idx="2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38B2-4AD9-B5B8-01579A9AA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55</xdr:row>
      <xdr:rowOff>133350</xdr:rowOff>
    </xdr:from>
    <xdr:to>
      <xdr:col>18</xdr:col>
      <xdr:colOff>192771</xdr:colOff>
      <xdr:row>66</xdr:row>
      <xdr:rowOff>39450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609599</xdr:colOff>
      <xdr:row>7</xdr:row>
      <xdr:rowOff>0</xdr:rowOff>
    </xdr:from>
    <xdr:to>
      <xdr:col>22</xdr:col>
      <xdr:colOff>203999</xdr:colOff>
      <xdr:row>18</xdr:row>
      <xdr:rowOff>116475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35</xdr:row>
      <xdr:rowOff>142875</xdr:rowOff>
    </xdr:from>
    <xdr:to>
      <xdr:col>13</xdr:col>
      <xdr:colOff>228450</xdr:colOff>
      <xdr:row>51</xdr:row>
      <xdr:rowOff>72075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159683</xdr:colOff>
      <xdr:row>9</xdr:row>
      <xdr:rowOff>80122</xdr:rowOff>
    </xdr:from>
    <xdr:to>
      <xdr:col>15</xdr:col>
      <xdr:colOff>351683</xdr:colOff>
      <xdr:row>15</xdr:row>
      <xdr:rowOff>147277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548527</xdr:colOff>
      <xdr:row>9</xdr:row>
      <xdr:rowOff>136151</xdr:rowOff>
    </xdr:from>
    <xdr:to>
      <xdr:col>21</xdr:col>
      <xdr:colOff>25010</xdr:colOff>
      <xdr:row>16</xdr:row>
      <xdr:rowOff>17850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</xdr:colOff>
      <xdr:row>46</xdr:row>
      <xdr:rowOff>123825</xdr:rowOff>
    </xdr:from>
    <xdr:to>
      <xdr:col>14</xdr:col>
      <xdr:colOff>508275</xdr:colOff>
      <xdr:row>58</xdr:row>
      <xdr:rowOff>160725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0</xdr:colOff>
      <xdr:row>60</xdr:row>
      <xdr:rowOff>0</xdr:rowOff>
    </xdr:from>
    <xdr:to>
      <xdr:col>14</xdr:col>
      <xdr:colOff>445258</xdr:colOff>
      <xdr:row>72</xdr:row>
      <xdr:rowOff>38271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29825" y="18516600"/>
          <a:ext cx="2883658" cy="198137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9</xdr:row>
      <xdr:rowOff>85724</xdr:rowOff>
    </xdr:from>
    <xdr:to>
      <xdr:col>13</xdr:col>
      <xdr:colOff>138750</xdr:colOff>
      <xdr:row>25</xdr:row>
      <xdr:rowOff>14924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28</xdr:row>
      <xdr:rowOff>38100</xdr:rowOff>
    </xdr:from>
    <xdr:to>
      <xdr:col>13</xdr:col>
      <xdr:colOff>81600</xdr:colOff>
      <xdr:row>43</xdr:row>
      <xdr:rowOff>24450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8283</xdr:colOff>
      <xdr:row>40</xdr:row>
      <xdr:rowOff>110987</xdr:rowOff>
    </xdr:from>
    <xdr:to>
      <xdr:col>9</xdr:col>
      <xdr:colOff>298631</xdr:colOff>
      <xdr:row>55</xdr:row>
      <xdr:rowOff>133487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380998</xdr:colOff>
      <xdr:row>6</xdr:row>
      <xdr:rowOff>204106</xdr:rowOff>
    </xdr:from>
    <xdr:to>
      <xdr:col>19</xdr:col>
      <xdr:colOff>584998</xdr:colOff>
      <xdr:row>18</xdr:row>
      <xdr:rowOff>19981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493938</xdr:colOff>
      <xdr:row>24</xdr:row>
      <xdr:rowOff>133350</xdr:rowOff>
    </xdr:from>
    <xdr:to>
      <xdr:col>20</xdr:col>
      <xdr:colOff>88338</xdr:colOff>
      <xdr:row>39</xdr:row>
      <xdr:rowOff>43114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35</xdr:row>
      <xdr:rowOff>95250</xdr:rowOff>
    </xdr:from>
    <xdr:to>
      <xdr:col>5</xdr:col>
      <xdr:colOff>104775</xdr:colOff>
      <xdr:row>51</xdr:row>
      <xdr:rowOff>24450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34</xdr:row>
      <xdr:rowOff>104775</xdr:rowOff>
    </xdr:from>
    <xdr:to>
      <xdr:col>10</xdr:col>
      <xdr:colOff>66525</xdr:colOff>
      <xdr:row>50</xdr:row>
      <xdr:rowOff>33975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14614</xdr:colOff>
      <xdr:row>33</xdr:row>
      <xdr:rowOff>141364</xdr:rowOff>
    </xdr:from>
    <xdr:to>
      <xdr:col>15</xdr:col>
      <xdr:colOff>534139</xdr:colOff>
      <xdr:row>50</xdr:row>
      <xdr:rowOff>79114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4</xdr:row>
      <xdr:rowOff>123824</xdr:rowOff>
    </xdr:from>
    <xdr:to>
      <xdr:col>18</xdr:col>
      <xdr:colOff>108750</xdr:colOff>
      <xdr:row>16</xdr:row>
      <xdr:rowOff>101624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15</xdr:row>
      <xdr:rowOff>19049</xdr:rowOff>
    </xdr:from>
    <xdr:to>
      <xdr:col>11</xdr:col>
      <xdr:colOff>482598</xdr:colOff>
      <xdr:row>30</xdr:row>
      <xdr:rowOff>54266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57149</xdr:colOff>
      <xdr:row>8</xdr:row>
      <xdr:rowOff>114299</xdr:rowOff>
    </xdr:from>
    <xdr:to>
      <xdr:col>19</xdr:col>
      <xdr:colOff>228019</xdr:colOff>
      <xdr:row>21</xdr:row>
      <xdr:rowOff>21429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Annuari_statistici/Annuario%202022/02_Agricoltura/Censimento_ag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Annuari_statistici/Annuario%202022/02_Agricoltura/1-Cereali_legumi_pat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Annuari_statistici/Annuario%202022/02_Agricoltura/3-Foragge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Annuari_statistici/Annuario%202022/02_Agricoltura/4-Ortiv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Annuari_statistici/Annuario%202022/02_Agricoltura/5-Legnose%20fruttife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Annuari_statistici/Annuario%202022/02_Agricoltura/6-Vite_Ol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05_Aziende con SAU"/>
      <sheetName val="Tab 2.1"/>
      <sheetName val="Graf 2.1"/>
      <sheetName val="Graf 2.2"/>
    </sheetNames>
    <sheetDataSet>
      <sheetData sheetId="0" refreshError="1"/>
      <sheetData sheetId="1" refreshError="1"/>
      <sheetData sheetId="2">
        <row r="40">
          <cell r="B40" t="str">
            <v>Seminativi</v>
          </cell>
          <cell r="C40" t="str">
            <v>Coltivazioni legnose agrarie</v>
          </cell>
          <cell r="D40" t="str">
            <v>Orti familiari</v>
          </cell>
          <cell r="E40" t="str">
            <v>Prati permanenti e pascoli</v>
          </cell>
        </row>
        <row r="41">
          <cell r="B41">
            <v>174222</v>
          </cell>
          <cell r="C41">
            <v>70193</v>
          </cell>
          <cell r="D41">
            <v>1056</v>
          </cell>
          <cell r="E41">
            <v>169252</v>
          </cell>
        </row>
        <row r="47">
          <cell r="B47" t="str">
            <v>Seminativi</v>
          </cell>
          <cell r="C47" t="str">
            <v>Coltivazioni legnose agrarie</v>
          </cell>
          <cell r="D47" t="str">
            <v>Orti familiari</v>
          </cell>
          <cell r="E47" t="str">
            <v>Prati permanenti e pascoli</v>
          </cell>
          <cell r="F47" t="str">
            <v>Arboricoltura da legno</v>
          </cell>
          <cell r="G47" t="str">
            <v>Boschi</v>
          </cell>
          <cell r="H47" t="str">
            <v>Superficie agricola non utilizzata</v>
          </cell>
          <cell r="I47" t="str">
            <v>Altra superficie</v>
          </cell>
        </row>
        <row r="48">
          <cell r="B48">
            <v>174222</v>
          </cell>
          <cell r="C48">
            <v>70193</v>
          </cell>
          <cell r="D48">
            <v>1056</v>
          </cell>
          <cell r="E48">
            <v>169252</v>
          </cell>
          <cell r="F48">
            <v>1846</v>
          </cell>
          <cell r="G48">
            <v>136016</v>
          </cell>
          <cell r="H48">
            <v>6143</v>
          </cell>
          <cell r="I48">
            <v>12869</v>
          </cell>
        </row>
      </sheetData>
      <sheetData sheetId="3">
        <row r="42">
          <cell r="A42" t="str">
            <v>Puglia</v>
          </cell>
          <cell r="B42">
            <v>6.7615156328373187</v>
          </cell>
        </row>
        <row r="43">
          <cell r="A43" t="str">
            <v>Abruzzo</v>
          </cell>
          <cell r="B43">
            <v>7.0393328073932153</v>
          </cell>
        </row>
        <row r="44">
          <cell r="A44" t="str">
            <v>Emilia-Romagna</v>
          </cell>
          <cell r="B44">
            <v>7.8312916037366449</v>
          </cell>
        </row>
        <row r="45">
          <cell r="A45" t="str">
            <v>Molise</v>
          </cell>
          <cell r="B45">
            <v>8.04111245465538</v>
          </cell>
        </row>
        <row r="46">
          <cell r="A46" t="str">
            <v>Veneto</v>
          </cell>
          <cell r="B46">
            <v>8.2437275985663092</v>
          </cell>
        </row>
        <row r="47">
          <cell r="A47" t="str">
            <v>Marche</v>
          </cell>
          <cell r="B47">
            <v>8.2709447415329755</v>
          </cell>
        </row>
        <row r="48">
          <cell r="A48" t="str">
            <v>Toscana</v>
          </cell>
          <cell r="B48">
            <v>8.321019401638873</v>
          </cell>
        </row>
        <row r="49">
          <cell r="A49" t="str">
            <v>Calabria</v>
          </cell>
          <cell r="B49">
            <v>8.6176356528210132</v>
          </cell>
        </row>
        <row r="50">
          <cell r="A50" t="str">
            <v>Friuli-Venezia G.</v>
          </cell>
          <cell r="B50">
            <v>8.9542204021759062</v>
          </cell>
        </row>
        <row r="51">
          <cell r="A51" t="str">
            <v>Umbria</v>
          </cell>
          <cell r="B51">
            <v>9.0807840807840812</v>
          </cell>
        </row>
        <row r="52">
          <cell r="A52" t="str">
            <v>ITALIA</v>
          </cell>
          <cell r="B52">
            <v>9.2776118769283027</v>
          </cell>
        </row>
        <row r="53">
          <cell r="A53" t="str">
            <v>Sicilia</v>
          </cell>
          <cell r="B53">
            <v>9.4681374271060221</v>
          </cell>
        </row>
        <row r="54">
          <cell r="A54" t="str">
            <v>Lazio</v>
          </cell>
          <cell r="B54">
            <v>9.7710776102735899</v>
          </cell>
        </row>
        <row r="55">
          <cell r="A55" t="str">
            <v>Basilicata</v>
          </cell>
          <cell r="B55">
            <v>10.168688961231133</v>
          </cell>
        </row>
        <row r="56">
          <cell r="A56" t="str">
            <v>Campania</v>
          </cell>
          <cell r="B56">
            <v>10.946210732570634</v>
          </cell>
        </row>
        <row r="57">
          <cell r="A57" t="str">
            <v>Liguria</v>
          </cell>
          <cell r="B57">
            <v>10.98225404732254</v>
          </cell>
        </row>
        <row r="58">
          <cell r="A58" t="str">
            <v>Lombardia</v>
          </cell>
          <cell r="B58">
            <v>11.504424778761061</v>
          </cell>
        </row>
        <row r="59">
          <cell r="A59" t="str">
            <v>Piemonte</v>
          </cell>
          <cell r="B59">
            <v>11.768126053840341</v>
          </cell>
        </row>
        <row r="60">
          <cell r="A60" t="str">
            <v>P. A. di Trento</v>
          </cell>
          <cell r="B60">
            <v>13.869447221825453</v>
          </cell>
        </row>
        <row r="61">
          <cell r="A61" t="str">
            <v>P. A. di Bolzano</v>
          </cell>
          <cell r="B61">
            <v>14.115297972557853</v>
          </cell>
        </row>
        <row r="62">
          <cell r="A62" t="str">
            <v>Sardegna</v>
          </cell>
          <cell r="B62">
            <v>15.092286354422276</v>
          </cell>
        </row>
        <row r="63">
          <cell r="A63" t="str">
            <v>Valle d'Aosta</v>
          </cell>
          <cell r="B63">
            <v>15.742971887550199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"/>
      <sheetName val="Lav"/>
      <sheetName val="Graf %"/>
      <sheetName val="Tab_Graf_Cereali "/>
      <sheetName val="Tab_Graf_Legumi e pat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"/>
      <sheetName val="Lav"/>
      <sheetName val="Graf 2.8 %"/>
      <sheetName val="Tab 2.4 Graf 2.7 Foraggere"/>
    </sheetNames>
    <sheetDataSet>
      <sheetData sheetId="0" refreshError="1"/>
      <sheetData sheetId="1" refreshError="1"/>
      <sheetData sheetId="2">
        <row r="28">
          <cell r="E28" t="str">
            <v>Superficie</v>
          </cell>
          <cell r="F28" t="str">
            <v>Produzione</v>
          </cell>
        </row>
        <row r="29">
          <cell r="D29" t="str">
            <v>Orzo a maturazione cerosa</v>
          </cell>
          <cell r="E29">
            <v>5.8156440825821457E-2</v>
          </cell>
          <cell r="F29">
            <v>6.1762351646831339E-2</v>
          </cell>
        </row>
        <row r="30">
          <cell r="D30" t="str">
            <v>Mais ceroso</v>
          </cell>
          <cell r="E30">
            <v>0.18745340291830867</v>
          </cell>
          <cell r="F30">
            <v>0.16788949015120871</v>
          </cell>
        </row>
        <row r="31">
          <cell r="D31" t="str">
            <v>Altri erbai monofiti</v>
          </cell>
          <cell r="E31">
            <v>0.67785440252312468</v>
          </cell>
          <cell r="F31">
            <v>1.1866013530441724</v>
          </cell>
        </row>
        <row r="32">
          <cell r="D32" t="str">
            <v>Graminacee</v>
          </cell>
          <cell r="E32">
            <v>0.3973065964725484</v>
          </cell>
          <cell r="F32">
            <v>0.64400507071166602</v>
          </cell>
        </row>
        <row r="33">
          <cell r="D33" t="str">
            <v>Leguminose</v>
          </cell>
          <cell r="E33">
            <v>0.72982395169260517</v>
          </cell>
          <cell r="F33">
            <v>0.70454298595884668</v>
          </cell>
        </row>
        <row r="34">
          <cell r="D34" t="str">
            <v>Altri miscugli</v>
          </cell>
          <cell r="E34">
            <v>0.7253699674536529</v>
          </cell>
          <cell r="F34">
            <v>1.3183799456911589</v>
          </cell>
        </row>
        <row r="35">
          <cell r="D35" t="str">
            <v>Erba medica</v>
          </cell>
          <cell r="E35">
            <v>3.4580205367158516</v>
          </cell>
          <cell r="F35">
            <v>1.6215303857868433</v>
          </cell>
        </row>
        <row r="36">
          <cell r="D36" t="str">
            <v>Lupinella</v>
          </cell>
          <cell r="E36">
            <v>11.444771104577908</v>
          </cell>
          <cell r="F36">
            <v>7.5308134165446186</v>
          </cell>
        </row>
        <row r="37">
          <cell r="D37" t="str">
            <v>Sulla</v>
          </cell>
          <cell r="E37">
            <v>5.4870858335507435</v>
          </cell>
          <cell r="F37">
            <v>6.0736272812854413</v>
          </cell>
        </row>
        <row r="38">
          <cell r="D38" t="str">
            <v>Altre specie foraggere temporaneee</v>
          </cell>
          <cell r="E38">
            <v>3.3606786613218982</v>
          </cell>
          <cell r="F38">
            <v>4.1634928278539016</v>
          </cell>
        </row>
        <row r="39">
          <cell r="D39" t="str">
            <v>Prati avvicendati polifiti</v>
          </cell>
          <cell r="E39">
            <v>1.4184581976112922</v>
          </cell>
          <cell r="F39">
            <v>0.83466152302615471</v>
          </cell>
        </row>
        <row r="40">
          <cell r="D40" t="str">
            <v>Pascoli poveri</v>
          </cell>
          <cell r="E40">
            <v>9.8768617292011118</v>
          </cell>
          <cell r="F40">
            <v>9.3413121008350863</v>
          </cell>
        </row>
        <row r="41">
          <cell r="D41" t="str">
            <v>Altri pascoli</v>
          </cell>
          <cell r="E41">
            <v>4.004994081688908</v>
          </cell>
          <cell r="F41">
            <v>2.2928760865264248</v>
          </cell>
        </row>
        <row r="42">
          <cell r="D42" t="str">
            <v>Prati permanenti</v>
          </cell>
          <cell r="E42">
            <v>2.4667172279879144</v>
          </cell>
          <cell r="F42">
            <v>0.70924358016517786</v>
          </cell>
        </row>
      </sheetData>
      <sheetData sheetId="3">
        <row r="34">
          <cell r="B34" t="str">
            <v>Orzo a maturazione cerosa</v>
          </cell>
          <cell r="D34">
            <v>10</v>
          </cell>
        </row>
        <row r="35">
          <cell r="B35" t="str">
            <v>Mais ceroso</v>
          </cell>
          <cell r="D35">
            <v>704</v>
          </cell>
        </row>
        <row r="36">
          <cell r="B36" t="str">
            <v>Loietto</v>
          </cell>
          <cell r="D36">
            <v>6</v>
          </cell>
        </row>
        <row r="37">
          <cell r="B37" t="str">
            <v>Altri erbai monofiti</v>
          </cell>
          <cell r="D37">
            <v>2016</v>
          </cell>
        </row>
        <row r="38">
          <cell r="B38" t="str">
            <v>Graminacee</v>
          </cell>
          <cell r="D38">
            <v>403</v>
          </cell>
        </row>
        <row r="39">
          <cell r="B39" t="str">
            <v>Leguminose</v>
          </cell>
          <cell r="D39">
            <v>672</v>
          </cell>
        </row>
        <row r="40">
          <cell r="B40" t="str">
            <v>Altri miscugli</v>
          </cell>
          <cell r="D40">
            <v>2017</v>
          </cell>
        </row>
        <row r="41">
          <cell r="B41" t="str">
            <v>Erba medica</v>
          </cell>
          <cell r="D41">
            <v>24045</v>
          </cell>
        </row>
        <row r="42">
          <cell r="B42" t="str">
            <v>Lupinella</v>
          </cell>
          <cell r="D42">
            <v>1635</v>
          </cell>
        </row>
        <row r="43">
          <cell r="B43" t="str">
            <v>Sulla</v>
          </cell>
          <cell r="D43">
            <v>5258</v>
          </cell>
        </row>
        <row r="44">
          <cell r="B44" t="str">
            <v>Altre specie di foraggere temporanee</v>
          </cell>
          <cell r="D44">
            <v>2163</v>
          </cell>
        </row>
        <row r="45">
          <cell r="B45" t="str">
            <v>Prati avvicendati polifiti</v>
          </cell>
          <cell r="D45">
            <v>4899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"/>
      <sheetName val="lav"/>
      <sheetName val="Graf 2.10 %"/>
      <sheetName val="Tab 2.5 Graf 2.9"/>
    </sheetNames>
    <sheetDataSet>
      <sheetData sheetId="0" refreshError="1"/>
      <sheetData sheetId="1" refreshError="1"/>
      <sheetData sheetId="2">
        <row r="50">
          <cell r="D50" t="str">
            <v>Superficie</v>
          </cell>
          <cell r="E50" t="str">
            <v>Produzione</v>
          </cell>
        </row>
        <row r="52">
          <cell r="C52" t="str">
            <v>Carota e pastinaca</v>
          </cell>
          <cell r="D52">
            <v>17.282765242438792</v>
          </cell>
          <cell r="E52">
            <v>24.148100299134594</v>
          </cell>
        </row>
        <row r="53">
          <cell r="C53" t="str">
            <v>Indivia 
(riccia e scarola)</v>
          </cell>
          <cell r="D53">
            <v>18.946513516649262</v>
          </cell>
          <cell r="E53">
            <v>20.282363107264942</v>
          </cell>
        </row>
        <row r="54">
          <cell r="C54" t="str">
            <v>Bietola da costa</v>
          </cell>
          <cell r="D54">
            <v>15.874949248883475</v>
          </cell>
          <cell r="E54">
            <v>18.997702497178086</v>
          </cell>
        </row>
        <row r="55">
          <cell r="C55" t="str">
            <v>Cavolfiore 
(e cavolo broccolo)</v>
          </cell>
          <cell r="D55">
            <v>14.278159703860391</v>
          </cell>
          <cell r="E55">
            <v>17.483874504754734</v>
          </cell>
        </row>
        <row r="56">
          <cell r="C56" t="str">
            <v>Radicchio o cicoria</v>
          </cell>
          <cell r="D56">
            <v>12.683017812179429</v>
          </cell>
          <cell r="E56">
            <v>17.02416268141312</v>
          </cell>
        </row>
        <row r="57">
          <cell r="C57" t="str">
            <v>Cavolo verza</v>
          </cell>
          <cell r="D57">
            <v>12.76595744680851</v>
          </cell>
          <cell r="E57">
            <v>13.697164479139449</v>
          </cell>
        </row>
        <row r="58">
          <cell r="C58" t="str">
            <v>Finocchio</v>
          </cell>
          <cell r="D58">
            <v>13.288723927021801</v>
          </cell>
          <cell r="E58">
            <v>13.158709037671112</v>
          </cell>
        </row>
        <row r="59">
          <cell r="C59" t="str">
            <v>Aglio</v>
          </cell>
          <cell r="D59">
            <v>7.0149691810977393</v>
          </cell>
          <cell r="E59">
            <v>10.234802429014213</v>
          </cell>
        </row>
        <row r="60">
          <cell r="C60" t="str">
            <v>Pomodoro da consumo 
fresco o da mensa</v>
          </cell>
          <cell r="D60">
            <v>7.6208919519280061</v>
          </cell>
          <cell r="E60">
            <v>9.8667297669961904</v>
          </cell>
        </row>
        <row r="61">
          <cell r="C61" t="str">
            <v>Pisello</v>
          </cell>
          <cell r="D61">
            <v>2.9816513761467891</v>
          </cell>
          <cell r="E61">
            <v>9.128234016766573</v>
          </cell>
        </row>
        <row r="62">
          <cell r="C62" t="str">
            <v>Spinacio</v>
          </cell>
          <cell r="D62">
            <v>9.395614191477982</v>
          </cell>
          <cell r="E62">
            <v>8.7923488999894204</v>
          </cell>
        </row>
        <row r="63">
          <cell r="C63" t="str">
            <v>Peperone</v>
          </cell>
          <cell r="D63">
            <v>6.4604639560987778</v>
          </cell>
          <cell r="E63">
            <v>6.5170697459214848</v>
          </cell>
        </row>
        <row r="64">
          <cell r="C64" t="str">
            <v>Broccoletto di rapa</v>
          </cell>
          <cell r="D64">
            <v>4.8669050456893128</v>
          </cell>
          <cell r="E64">
            <v>6.2095855077679802</v>
          </cell>
        </row>
        <row r="65">
          <cell r="C65" t="str">
            <v>Lattuga</v>
          </cell>
          <cell r="D65">
            <v>5.21750472836366</v>
          </cell>
          <cell r="E65">
            <v>5.0470226372507803</v>
          </cell>
        </row>
        <row r="66">
          <cell r="C66" t="str">
            <v>Sedano</v>
          </cell>
          <cell r="D66">
            <v>7.7662437524029224</v>
          </cell>
          <cell r="E66">
            <v>4.688999769031942</v>
          </cell>
        </row>
        <row r="67">
          <cell r="C67" t="str">
            <v xml:space="preserve">Porro </v>
          </cell>
          <cell r="D67">
            <v>5.3156146179401995</v>
          </cell>
          <cell r="E67">
            <v>4.5877286062043572</v>
          </cell>
        </row>
        <row r="68">
          <cell r="C68" t="str">
            <v>Fagiolo e fagiolino</v>
          </cell>
          <cell r="D68">
            <v>3.2778561354019748</v>
          </cell>
          <cell r="E68">
            <v>3.2840317324633319</v>
          </cell>
        </row>
        <row r="69">
          <cell r="C69" t="str">
            <v>Popone o melone</v>
          </cell>
          <cell r="D69">
            <v>2.4682413176834275</v>
          </cell>
          <cell r="E69">
            <v>3.0636737440792405</v>
          </cell>
        </row>
        <row r="70">
          <cell r="C70" t="str">
            <v>Fava fresca</v>
          </cell>
          <cell r="D70">
            <v>5.5540355677154585</v>
          </cell>
          <cell r="E70">
            <v>2.2313554566998666</v>
          </cell>
        </row>
        <row r="71">
          <cell r="C71" t="str">
            <v>Zucchina</v>
          </cell>
          <cell r="D71">
            <v>1.8788751800588712</v>
          </cell>
          <cell r="E71">
            <v>2.1583158265789502</v>
          </cell>
        </row>
      </sheetData>
      <sheetData sheetId="3">
        <row r="94">
          <cell r="D94" t="str">
            <v>Finocchio</v>
          </cell>
          <cell r="E94">
            <v>2542</v>
          </cell>
        </row>
        <row r="95">
          <cell r="D95" t="str">
            <v>Cavolfiore</v>
          </cell>
          <cell r="E95">
            <v>2160</v>
          </cell>
        </row>
        <row r="96">
          <cell r="D96" t="str">
            <v>Carota e pastinaca</v>
          </cell>
          <cell r="E96">
            <v>1800</v>
          </cell>
        </row>
        <row r="97">
          <cell r="D97" t="str">
            <v>Indivia (riccia e scarola)</v>
          </cell>
          <cell r="E97">
            <v>1633</v>
          </cell>
        </row>
        <row r="98">
          <cell r="D98" t="str">
            <v>Pomodoro da trasformazione</v>
          </cell>
          <cell r="E98">
            <v>1455</v>
          </cell>
        </row>
        <row r="99">
          <cell r="D99" t="str">
            <v>Radicchio o cicoria</v>
          </cell>
          <cell r="E99">
            <v>1360</v>
          </cell>
        </row>
        <row r="100">
          <cell r="D100" t="str">
            <v>Pomodoro da consumo</v>
          </cell>
          <cell r="E100">
            <v>1338</v>
          </cell>
        </row>
        <row r="101">
          <cell r="D101" t="str">
            <v>Lattuga</v>
          </cell>
          <cell r="E101">
            <v>800</v>
          </cell>
        </row>
        <row r="102">
          <cell r="D102" t="str">
            <v>Fagiolo e fagiolino</v>
          </cell>
          <cell r="E102">
            <v>581</v>
          </cell>
        </row>
        <row r="103">
          <cell r="D103" t="str">
            <v>Spinacio</v>
          </cell>
          <cell r="E103">
            <v>527</v>
          </cell>
        </row>
        <row r="104">
          <cell r="D104" t="str">
            <v>Peperone</v>
          </cell>
          <cell r="E104">
            <v>518</v>
          </cell>
        </row>
        <row r="105">
          <cell r="D105" t="str">
            <v>Cavolo verza</v>
          </cell>
          <cell r="E105">
            <v>516</v>
          </cell>
        </row>
        <row r="106">
          <cell r="D106" t="str">
            <v>Popone o melone</v>
          </cell>
          <cell r="E106">
            <v>511</v>
          </cell>
        </row>
        <row r="107">
          <cell r="D107" t="str">
            <v>Broccoletto di rapa</v>
          </cell>
          <cell r="E107">
            <v>490</v>
          </cell>
        </row>
        <row r="108">
          <cell r="D108" t="str">
            <v>Pisello</v>
          </cell>
          <cell r="E108">
            <v>468</v>
          </cell>
        </row>
        <row r="109">
          <cell r="D109" t="str">
            <v>Carciofo</v>
          </cell>
          <cell r="E109">
            <v>438</v>
          </cell>
        </row>
        <row r="110">
          <cell r="D110" t="str">
            <v xml:space="preserve">Fava fresca </v>
          </cell>
          <cell r="E110">
            <v>406</v>
          </cell>
        </row>
        <row r="111">
          <cell r="D111" t="str">
            <v>Bietola da costa</v>
          </cell>
          <cell r="E111">
            <v>391</v>
          </cell>
        </row>
        <row r="112">
          <cell r="D112" t="str">
            <v>Zucchina</v>
          </cell>
          <cell r="E112">
            <v>300</v>
          </cell>
        </row>
        <row r="113">
          <cell r="D113" t="str">
            <v>Aglio</v>
          </cell>
          <cell r="E113">
            <v>239</v>
          </cell>
        </row>
        <row r="114">
          <cell r="D114" t="str">
            <v>Cipolla</v>
          </cell>
          <cell r="E114">
            <v>212</v>
          </cell>
        </row>
        <row r="115">
          <cell r="D115" t="str">
            <v>Sedano</v>
          </cell>
          <cell r="E115">
            <v>202</v>
          </cell>
        </row>
        <row r="116">
          <cell r="D116" t="str">
            <v>Melanzana</v>
          </cell>
          <cell r="E116">
            <v>148</v>
          </cell>
        </row>
        <row r="117">
          <cell r="D117" t="str">
            <v>Cocomero</v>
          </cell>
          <cell r="E117">
            <v>108</v>
          </cell>
        </row>
        <row r="118">
          <cell r="D118" t="str">
            <v>Porro</v>
          </cell>
          <cell r="E118">
            <v>32</v>
          </cell>
        </row>
        <row r="119">
          <cell r="D119" t="str">
            <v>Cetriolo da mensa</v>
          </cell>
          <cell r="E119">
            <v>21</v>
          </cell>
        </row>
        <row r="120">
          <cell r="D120" t="str">
            <v>Asparago</v>
          </cell>
          <cell r="E120">
            <v>14</v>
          </cell>
        </row>
        <row r="121">
          <cell r="D121" t="str">
            <v>Rapa</v>
          </cell>
          <cell r="E121">
            <v>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"/>
      <sheetName val="Lav"/>
      <sheetName val="Graf 2.12 %"/>
      <sheetName val="Tab 2.6 Graf 2.11 Fruttifere"/>
    </sheetNames>
    <sheetDataSet>
      <sheetData sheetId="0" refreshError="1"/>
      <sheetData sheetId="1" refreshError="1"/>
      <sheetData sheetId="2">
        <row r="69">
          <cell r="C69" t="str">
            <v>Superficie</v>
          </cell>
          <cell r="E69" t="str">
            <v>Produzione</v>
          </cell>
        </row>
        <row r="71">
          <cell r="B71" t="str">
            <v>Albicocca</v>
          </cell>
          <cell r="C71">
            <v>1.5986266831178584</v>
          </cell>
          <cell r="E71">
            <v>2.025162314859414</v>
          </cell>
        </row>
        <row r="72">
          <cell r="B72" t="str">
            <v>Fico</v>
          </cell>
          <cell r="C72">
            <v>2.5023607176581679</v>
          </cell>
          <cell r="E72">
            <v>2.3279215415346259</v>
          </cell>
        </row>
        <row r="73">
          <cell r="B73" t="str">
            <v>Kiwi</v>
          </cell>
          <cell r="C73">
            <v>0.660116089381236</v>
          </cell>
          <cell r="E73">
            <v>0.8276820545045489</v>
          </cell>
        </row>
        <row r="74">
          <cell r="B74" t="str">
            <v>Lampone</v>
          </cell>
          <cell r="C74">
            <v>1.2886597938144329</v>
          </cell>
          <cell r="E74">
            <v>0.13860013860013859</v>
          </cell>
        </row>
        <row r="75">
          <cell r="B75" t="str">
            <v>Mandorla</v>
          </cell>
          <cell r="C75">
            <v>0.25064490751751767</v>
          </cell>
          <cell r="E75">
            <v>3.9922376095221472E-2</v>
          </cell>
        </row>
        <row r="76">
          <cell r="B76" t="str">
            <v>Mela</v>
          </cell>
          <cell r="C76">
            <v>0.94457222114928807</v>
          </cell>
          <cell r="E76">
            <v>0.59539600868052145</v>
          </cell>
        </row>
        <row r="77">
          <cell r="B77" t="str">
            <v>Nettarina 
(pesca noce)</v>
          </cell>
          <cell r="C77">
            <v>2.8539761706844002</v>
          </cell>
          <cell r="E77">
            <v>3.1271481773605587</v>
          </cell>
        </row>
        <row r="78">
          <cell r="B78" t="str">
            <v>Nocciola</v>
          </cell>
          <cell r="C78">
            <v>0.15501815927008591</v>
          </cell>
          <cell r="E78">
            <v>0.13738371041345626</v>
          </cell>
        </row>
        <row r="79">
          <cell r="B79" t="str">
            <v>Pera</v>
          </cell>
          <cell r="C79">
            <v>0.54008260086836812</v>
          </cell>
          <cell r="E79">
            <v>0.99761154089567949</v>
          </cell>
        </row>
        <row r="80">
          <cell r="B80" t="str">
            <v>Pesca</v>
          </cell>
          <cell r="C80">
            <v>4.3788036217901141</v>
          </cell>
          <cell r="E80">
            <v>3.5306334934064441</v>
          </cell>
        </row>
        <row r="81">
          <cell r="B81" t="str">
            <v>Ribes</v>
          </cell>
          <cell r="C81">
            <v>1.4705882352941175</v>
          </cell>
          <cell r="E81">
            <v>0.13385686239514547</v>
          </cell>
        </row>
        <row r="82">
          <cell r="B82" t="str">
            <v>Ribes nero</v>
          </cell>
          <cell r="C82">
            <v>2</v>
          </cell>
          <cell r="E82">
            <v>0.21070375052675938</v>
          </cell>
        </row>
        <row r="83">
          <cell r="B83" t="str">
            <v>Ribes rosso</v>
          </cell>
          <cell r="C83">
            <v>1.2987012987012987</v>
          </cell>
          <cell r="E83">
            <v>0.11321181931393638</v>
          </cell>
        </row>
        <row r="84">
          <cell r="B84" t="str">
            <v>Susina</v>
          </cell>
          <cell r="C84">
            <v>2.7507836990595611</v>
          </cell>
          <cell r="E84">
            <v>4.1269348862951354</v>
          </cell>
        </row>
      </sheetData>
      <sheetData sheetId="3">
        <row r="36">
          <cell r="C36" t="str">
            <v>Mela</v>
          </cell>
          <cell r="D36">
            <v>538</v>
          </cell>
        </row>
        <row r="37">
          <cell r="C37" t="str">
            <v>Pera</v>
          </cell>
          <cell r="D37">
            <v>153</v>
          </cell>
        </row>
        <row r="38">
          <cell r="C38" t="str">
            <v>Pesca</v>
          </cell>
          <cell r="D38">
            <v>1770</v>
          </cell>
        </row>
        <row r="39">
          <cell r="C39" t="str">
            <v>Nettarina</v>
          </cell>
          <cell r="D39">
            <v>515</v>
          </cell>
        </row>
        <row r="40">
          <cell r="C40" t="str">
            <v>Albicocca</v>
          </cell>
          <cell r="D40">
            <v>298</v>
          </cell>
        </row>
        <row r="41">
          <cell r="C41" t="str">
            <v>Susina</v>
          </cell>
          <cell r="D41">
            <v>351</v>
          </cell>
        </row>
        <row r="42">
          <cell r="C42" t="str">
            <v>Fico</v>
          </cell>
          <cell r="D42">
            <v>53</v>
          </cell>
        </row>
        <row r="43">
          <cell r="C43" t="str">
            <v>Kiwi</v>
          </cell>
          <cell r="D43">
            <v>174</v>
          </cell>
        </row>
        <row r="44">
          <cell r="C44" t="str">
            <v>Mandorla</v>
          </cell>
          <cell r="D44">
            <v>137</v>
          </cell>
        </row>
        <row r="45">
          <cell r="C45" t="str">
            <v>Nocciola</v>
          </cell>
          <cell r="D45">
            <v>140</v>
          </cell>
        </row>
        <row r="46">
          <cell r="C46" t="str">
            <v>Arancia</v>
          </cell>
          <cell r="D46">
            <v>6</v>
          </cell>
        </row>
        <row r="47">
          <cell r="C47" t="str">
            <v>Frutti di bosco</v>
          </cell>
          <cell r="D47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"/>
      <sheetName val="Lav"/>
      <sheetName val="Graf 2.15 %"/>
      <sheetName val="Tab 2.7 Prod olio"/>
      <sheetName val="Prod vino"/>
      <sheetName val="Graf 2.14 ProduzVino"/>
    </sheetNames>
    <sheetDataSet>
      <sheetData sheetId="0"/>
      <sheetData sheetId="1"/>
      <sheetData sheetId="2">
        <row r="33">
          <cell r="D33" t="str">
            <v>Superficie</v>
          </cell>
          <cell r="E33" t="str">
            <v>Produzione</v>
          </cell>
          <cell r="F33" t="str">
            <v>Produzione</v>
          </cell>
        </row>
        <row r="35">
          <cell r="C35" t="str">
            <v>Uva da vino 
totale</v>
          </cell>
          <cell r="D35">
            <v>4.7972993898851</v>
          </cell>
          <cell r="E35">
            <v>6.2255780320649583</v>
          </cell>
        </row>
        <row r="36">
          <cell r="C36" t="str">
            <v>Uve 
per vini 
D.O.P.</v>
          </cell>
          <cell r="D36">
            <v>3.2151096566039699</v>
          </cell>
          <cell r="E36">
            <v>4.2918501073329844</v>
          </cell>
        </row>
        <row r="37">
          <cell r="C37" t="str">
            <v>Uve 
per vini
I.G.P.</v>
          </cell>
          <cell r="D37">
            <v>1.754748751883253</v>
          </cell>
          <cell r="E37">
            <v>2.7444561966756065</v>
          </cell>
        </row>
        <row r="38">
          <cell r="C38" t="str">
            <v>Uve 
per altri vini 
(escluso 
D.O.P. e I.G.P.)</v>
          </cell>
          <cell r="D38">
            <v>11.317488767217462</v>
          </cell>
          <cell r="E38">
            <v>11.494887332246769</v>
          </cell>
        </row>
        <row r="39">
          <cell r="C39" t="str">
            <v>Vino totale</v>
          </cell>
          <cell r="F39">
            <v>6.0673469875449371</v>
          </cell>
        </row>
        <row r="40">
          <cell r="C40" t="str">
            <v>Vino da tavola</v>
          </cell>
          <cell r="F40">
            <v>11.827742879345896</v>
          </cell>
        </row>
        <row r="43">
          <cell r="C43" t="str">
            <v>Vino D.O.P.</v>
          </cell>
          <cell r="F43">
            <v>4.0783260458698107</v>
          </cell>
        </row>
        <row r="46">
          <cell r="C46" t="str">
            <v>Vino I.G.P.</v>
          </cell>
          <cell r="F46">
            <v>2.5544242779798001</v>
          </cell>
        </row>
        <row r="49">
          <cell r="C49" t="str">
            <v>Mosto</v>
          </cell>
          <cell r="F49">
            <v>2.9583241202461013</v>
          </cell>
        </row>
        <row r="50">
          <cell r="C50" t="str">
            <v>Uva
 da tavola</v>
          </cell>
          <cell r="D50">
            <v>1.4153820269616606</v>
          </cell>
          <cell r="E50">
            <v>1.4530294412688027</v>
          </cell>
        </row>
        <row r="67">
          <cell r="D67" t="str">
            <v>Superficie</v>
          </cell>
          <cell r="E67" t="str">
            <v>Produzione</v>
          </cell>
        </row>
        <row r="70">
          <cell r="C70" t="str">
            <v>Olive totali</v>
          </cell>
          <cell r="D70">
            <v>3.62348920390472</v>
          </cell>
          <cell r="E70">
            <v>5.4034424838690764</v>
          </cell>
        </row>
        <row r="71">
          <cell r="C71" t="str">
            <v>Olive da tavola</v>
          </cell>
          <cell r="D71">
            <v>1.0319242686982972</v>
          </cell>
          <cell r="E71">
            <v>1.4648518047260166</v>
          </cell>
        </row>
        <row r="72">
          <cell r="C72" t="str">
            <v>Olive da olio</v>
          </cell>
          <cell r="D72">
            <v>3.7048004445368083</v>
          </cell>
          <cell r="E72">
            <v>5.560878564303362</v>
          </cell>
        </row>
        <row r="73">
          <cell r="C73" t="str">
            <v>Olio di oliva</v>
          </cell>
          <cell r="E73">
            <v>5.2499545966633345</v>
          </cell>
        </row>
      </sheetData>
      <sheetData sheetId="3"/>
      <sheetData sheetId="4"/>
      <sheetData sheetId="5">
        <row r="9">
          <cell r="C9" t="str">
            <v>Vino 
(escluso  D.O.P. e I.G.P.)</v>
          </cell>
          <cell r="G9">
            <v>1830690</v>
          </cell>
        </row>
        <row r="10">
          <cell r="C10" t="str">
            <v>Vino D.O.P.</v>
          </cell>
          <cell r="G10">
            <v>942660</v>
          </cell>
        </row>
        <row r="11">
          <cell r="C11" t="str">
            <v>Vino I.G.P.</v>
          </cell>
          <cell r="G11">
            <v>314020</v>
          </cell>
        </row>
        <row r="29">
          <cell r="C29" t="str">
            <v>Uve per vini D.O.P.</v>
          </cell>
          <cell r="G29">
            <v>11121</v>
          </cell>
        </row>
        <row r="30">
          <cell r="C30" t="str">
            <v>Uve per vini I.G.P.</v>
          </cell>
          <cell r="G30">
            <v>2970</v>
          </cell>
        </row>
        <row r="31">
          <cell r="C31" t="str">
            <v>Uve per altri vini 
(escluso D.O.P. e I.G.P.)</v>
          </cell>
          <cell r="G31">
            <v>18438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dati.istat.it/OECDStat_Metadata/ShowMetadata.ashx?Dataset=DCSP_COLTIVAZIONI&amp;Coords=%5bTIPO_DATO5%5d.%5bHP_Q_EXT%5d&amp;ShowOnWeb=true&amp;Lang=it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97"/>
  <sheetViews>
    <sheetView tabSelected="1" zoomScaleNormal="100" workbookViewId="0">
      <selection activeCell="M58" sqref="M58"/>
    </sheetView>
  </sheetViews>
  <sheetFormatPr defaultRowHeight="15" x14ac:dyDescent="0.25"/>
  <cols>
    <col min="1" max="1" width="27.5703125" customWidth="1"/>
    <col min="2" max="2" width="13.85546875" customWidth="1"/>
    <col min="5" max="5" width="10.5703125" customWidth="1"/>
    <col min="6" max="6" width="11.5703125" customWidth="1"/>
    <col min="7" max="7" width="12.85546875" customWidth="1"/>
  </cols>
  <sheetData>
    <row r="1" spans="1:17" x14ac:dyDescent="0.25">
      <c r="A1" s="159" t="s">
        <v>69</v>
      </c>
    </row>
    <row r="2" spans="1:17" x14ac:dyDescent="0.25">
      <c r="A2" s="159"/>
    </row>
    <row r="3" spans="1:17" s="3" customFormat="1" ht="15" customHeight="1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s="9" customFormat="1" ht="15" customHeight="1" x14ac:dyDescent="0.25">
      <c r="A4" s="4"/>
      <c r="B4" s="5" t="s">
        <v>1</v>
      </c>
      <c r="C4" s="6"/>
      <c r="D4" s="6"/>
      <c r="E4" s="6"/>
      <c r="F4" s="6"/>
      <c r="G4" s="6"/>
      <c r="H4" s="6"/>
      <c r="I4" s="7"/>
      <c r="J4" s="8" t="s">
        <v>2</v>
      </c>
      <c r="K4" s="6"/>
      <c r="L4" s="6"/>
      <c r="M4" s="6"/>
      <c r="N4" s="6"/>
      <c r="O4" s="6"/>
      <c r="P4" s="6"/>
    </row>
    <row r="5" spans="1:17" s="9" customFormat="1" ht="16.5" customHeight="1" x14ac:dyDescent="0.25">
      <c r="A5" s="10" t="s">
        <v>3</v>
      </c>
      <c r="B5" s="11" t="s">
        <v>4</v>
      </c>
      <c r="C5" s="11"/>
      <c r="D5" s="12"/>
      <c r="E5" s="11" t="s">
        <v>5</v>
      </c>
      <c r="F5" s="13"/>
      <c r="G5" s="14"/>
      <c r="H5" s="15" t="s">
        <v>6</v>
      </c>
      <c r="I5" s="16"/>
      <c r="J5" s="11" t="s">
        <v>7</v>
      </c>
      <c r="K5" s="11"/>
      <c r="L5" s="12"/>
      <c r="M5" s="11" t="s">
        <v>5</v>
      </c>
      <c r="N5" s="13"/>
      <c r="O5" s="14"/>
      <c r="P5" s="15" t="s">
        <v>6</v>
      </c>
      <c r="Q5" s="17"/>
    </row>
    <row r="6" spans="1:17" s="9" customFormat="1" ht="15" customHeight="1" x14ac:dyDescent="0.25">
      <c r="A6" s="18"/>
      <c r="B6" s="19">
        <v>2020</v>
      </c>
      <c r="C6" s="19">
        <v>2010</v>
      </c>
      <c r="D6" s="19"/>
      <c r="E6" s="19">
        <v>2020</v>
      </c>
      <c r="F6" s="19">
        <v>2010</v>
      </c>
      <c r="G6" s="19"/>
      <c r="H6" s="20"/>
      <c r="I6" s="21"/>
      <c r="J6" s="19">
        <v>2020</v>
      </c>
      <c r="K6" s="19">
        <v>2010</v>
      </c>
      <c r="L6" s="19"/>
      <c r="M6" s="19">
        <v>2020</v>
      </c>
      <c r="N6" s="19">
        <v>2010</v>
      </c>
      <c r="O6" s="19"/>
      <c r="P6" s="20"/>
      <c r="Q6" s="17"/>
    </row>
    <row r="7" spans="1:17" s="9" customFormat="1" ht="15" customHeight="1" x14ac:dyDescent="0.25">
      <c r="A7" s="22" t="s">
        <v>8</v>
      </c>
      <c r="B7" s="23">
        <v>51703</v>
      </c>
      <c r="C7" s="23">
        <v>67148</v>
      </c>
      <c r="D7" s="23"/>
      <c r="E7" s="24">
        <f t="shared" ref="E7:F31" si="0">+B7/B$28*100</f>
        <v>4.5632789449110911</v>
      </c>
      <c r="F7" s="24">
        <f t="shared" si="0"/>
        <v>4.1426776993295018</v>
      </c>
      <c r="G7" s="24"/>
      <c r="H7" s="25">
        <f>+(B7/C7-1)*100</f>
        <v>-23.001429677726815</v>
      </c>
      <c r="I7" s="26"/>
      <c r="J7" s="27">
        <v>941.51</v>
      </c>
      <c r="K7" s="27">
        <v>1010.77967</v>
      </c>
      <c r="L7" s="26"/>
      <c r="M7" s="24">
        <f t="shared" ref="M7:N28" si="1">+J7/J$28*100</f>
        <v>7.5108513298014472</v>
      </c>
      <c r="N7" s="24">
        <f>+K7/K$28*100</f>
        <v>7.8622892832394582</v>
      </c>
      <c r="O7" s="26"/>
      <c r="P7" s="25">
        <f>+(J7/K7-1)*100</f>
        <v>-6.8530929198447392</v>
      </c>
    </row>
    <row r="8" spans="1:17" s="9" customFormat="1" ht="15" customHeight="1" x14ac:dyDescent="0.25">
      <c r="A8" s="22" t="s">
        <v>9</v>
      </c>
      <c r="B8" s="23">
        <v>2503</v>
      </c>
      <c r="C8" s="23">
        <v>3554</v>
      </c>
      <c r="D8" s="23"/>
      <c r="E8" s="24">
        <f t="shared" si="0"/>
        <v>0.22091343247224463</v>
      </c>
      <c r="F8" s="24">
        <f t="shared" si="0"/>
        <v>0.21926306879455904</v>
      </c>
      <c r="G8" s="24"/>
      <c r="H8" s="25">
        <f t="shared" ref="H8:H35" si="2">+(B8/C8-1)*100</f>
        <v>-29.572312886888007</v>
      </c>
      <c r="I8" s="26"/>
      <c r="J8" s="27">
        <v>61.61</v>
      </c>
      <c r="K8" s="27">
        <v>55.595649999999999</v>
      </c>
      <c r="L8" s="26"/>
      <c r="M8" s="24">
        <f t="shared" si="1"/>
        <v>0.49149085026082273</v>
      </c>
      <c r="N8" s="24">
        <f t="shared" si="1"/>
        <v>0.43244744246758715</v>
      </c>
      <c r="O8" s="26"/>
      <c r="P8" s="25">
        <f t="shared" ref="P8:P35" si="3">+(J8/K8-1)*100</f>
        <v>10.818022633065727</v>
      </c>
    </row>
    <row r="9" spans="1:17" s="9" customFormat="1" ht="15" customHeight="1" x14ac:dyDescent="0.25">
      <c r="A9" s="22" t="s">
        <v>10</v>
      </c>
      <c r="B9" s="23">
        <v>46893</v>
      </c>
      <c r="C9" s="23">
        <v>54333</v>
      </c>
      <c r="D9" s="23"/>
      <c r="E9" s="24">
        <f t="shared" si="0"/>
        <v>4.1387509344470503</v>
      </c>
      <c r="F9" s="24">
        <f t="shared" si="0"/>
        <v>3.3520597402405108</v>
      </c>
      <c r="G9" s="24"/>
      <c r="H9" s="25">
        <f t="shared" si="2"/>
        <v>-13.693335541935836</v>
      </c>
      <c r="I9" s="26"/>
      <c r="J9" s="27">
        <v>1006.98</v>
      </c>
      <c r="K9" s="27">
        <v>986.82551999999998</v>
      </c>
      <c r="L9" s="26"/>
      <c r="M9" s="24">
        <f t="shared" si="1"/>
        <v>8.0331351468210244</v>
      </c>
      <c r="N9" s="24">
        <f t="shared" si="1"/>
        <v>7.6759633583876941</v>
      </c>
      <c r="O9" s="26"/>
      <c r="P9" s="25">
        <f t="shared" si="3"/>
        <v>2.0423549646344741</v>
      </c>
    </row>
    <row r="10" spans="1:17" s="9" customFormat="1" ht="15" customHeight="1" x14ac:dyDescent="0.25">
      <c r="A10" s="22" t="s">
        <v>11</v>
      </c>
      <c r="B10" s="23">
        <v>20023</v>
      </c>
      <c r="C10" s="23">
        <v>20247</v>
      </c>
      <c r="D10" s="23"/>
      <c r="E10" s="24">
        <f>+B10/B$28*100</f>
        <v>1.7672192003163218</v>
      </c>
      <c r="F10" s="24">
        <f t="shared" si="0"/>
        <v>1.249133189049926</v>
      </c>
      <c r="G10" s="24"/>
      <c r="H10" s="25">
        <f t="shared" si="2"/>
        <v>-1.1063367412456171</v>
      </c>
      <c r="I10" s="26"/>
      <c r="J10" s="27">
        <v>204.09</v>
      </c>
      <c r="K10" s="27">
        <v>240.53539999999998</v>
      </c>
      <c r="L10" s="26"/>
      <c r="M10" s="24">
        <f t="shared" si="1"/>
        <v>1.6281182864751065</v>
      </c>
      <c r="N10" s="24">
        <f t="shared" si="1"/>
        <v>1.8709902402961036</v>
      </c>
      <c r="O10" s="26"/>
      <c r="P10" s="25">
        <f t="shared" si="3"/>
        <v>-15.151782232469724</v>
      </c>
    </row>
    <row r="11" spans="1:17" s="9" customFormat="1" ht="15" customHeight="1" x14ac:dyDescent="0.25">
      <c r="A11" s="22" t="s">
        <v>12</v>
      </c>
      <c r="B11" s="23">
        <v>14236</v>
      </c>
      <c r="C11" s="23">
        <v>16446</v>
      </c>
      <c r="D11" s="23"/>
      <c r="E11" s="24">
        <f t="shared" si="0"/>
        <v>1.2564616958349477</v>
      </c>
      <c r="F11" s="24">
        <f t="shared" si="0"/>
        <v>1.0146315220583335</v>
      </c>
      <c r="G11" s="24"/>
      <c r="H11" s="25">
        <f t="shared" si="2"/>
        <v>-13.437918034780495</v>
      </c>
      <c r="I11" s="26"/>
      <c r="J11" s="27">
        <v>121.79</v>
      </c>
      <c r="K11" s="27">
        <v>137.21917000000002</v>
      </c>
      <c r="L11" s="26"/>
      <c r="M11" s="24">
        <f t="shared" si="1"/>
        <v>0.97157394340635617</v>
      </c>
      <c r="N11" s="24">
        <f t="shared" si="1"/>
        <v>1.0673511169313621</v>
      </c>
      <c r="O11" s="26"/>
      <c r="P11" s="25">
        <f t="shared" si="3"/>
        <v>-11.244179657988029</v>
      </c>
    </row>
    <row r="12" spans="1:17" s="9" customFormat="1" ht="15" customHeight="1" x14ac:dyDescent="0.25">
      <c r="A12" s="22" t="s">
        <v>13</v>
      </c>
      <c r="B12" s="23">
        <v>83017</v>
      </c>
      <c r="C12" s="23">
        <v>119384</v>
      </c>
      <c r="D12" s="23"/>
      <c r="E12" s="24">
        <f>+B12/B$28*100</f>
        <v>7.327035726547475</v>
      </c>
      <c r="F12" s="24">
        <f t="shared" si="0"/>
        <v>7.3653635917190856</v>
      </c>
      <c r="G12" s="24"/>
      <c r="H12" s="25">
        <f t="shared" si="2"/>
        <v>-30.462205990752533</v>
      </c>
      <c r="I12" s="26"/>
      <c r="J12" s="27">
        <v>835.23</v>
      </c>
      <c r="K12" s="27">
        <v>811.43997000000002</v>
      </c>
      <c r="L12" s="26"/>
      <c r="M12" s="24">
        <f t="shared" si="1"/>
        <v>6.6630076751070773</v>
      </c>
      <c r="N12" s="24">
        <f t="shared" si="1"/>
        <v>6.3117373345302319</v>
      </c>
      <c r="O12" s="26"/>
      <c r="P12" s="25">
        <f t="shared" si="3"/>
        <v>2.9318287093991646</v>
      </c>
    </row>
    <row r="13" spans="1:17" s="9" customFormat="1" ht="15" customHeight="1" x14ac:dyDescent="0.25">
      <c r="A13" s="22" t="s">
        <v>14</v>
      </c>
      <c r="B13" s="23">
        <v>16400</v>
      </c>
      <c r="C13" s="23">
        <v>22316</v>
      </c>
      <c r="D13" s="23"/>
      <c r="E13" s="24">
        <f t="shared" si="0"/>
        <v>1.4474551708129491</v>
      </c>
      <c r="F13" s="24">
        <f t="shared" si="0"/>
        <v>1.3767795844736574</v>
      </c>
      <c r="G13" s="24"/>
      <c r="H13" s="25">
        <f t="shared" si="2"/>
        <v>-26.510127262950345</v>
      </c>
      <c r="I13" s="26"/>
      <c r="J13" s="27">
        <v>224.77</v>
      </c>
      <c r="K13" s="27">
        <v>218.44345000000001</v>
      </c>
      <c r="L13" s="26"/>
      <c r="M13" s="24">
        <f t="shared" si="1"/>
        <v>1.7930920047577525</v>
      </c>
      <c r="N13" s="24">
        <f t="shared" si="1"/>
        <v>1.699149326904106</v>
      </c>
      <c r="O13" s="26"/>
      <c r="P13" s="25">
        <f t="shared" si="3"/>
        <v>2.8961957888872458</v>
      </c>
    </row>
    <row r="14" spans="1:17" s="9" customFormat="1" ht="15" customHeight="1" x14ac:dyDescent="0.25">
      <c r="A14" s="22" t="s">
        <v>15</v>
      </c>
      <c r="B14" s="23">
        <v>12873</v>
      </c>
      <c r="C14" s="23">
        <v>20208</v>
      </c>
      <c r="D14" s="23"/>
      <c r="E14" s="24">
        <f t="shared" si="0"/>
        <v>1.1361640496265302</v>
      </c>
      <c r="F14" s="24">
        <f t="shared" si="0"/>
        <v>1.2467270945977627</v>
      </c>
      <c r="G14" s="24"/>
      <c r="H14" s="25">
        <f t="shared" si="2"/>
        <v>-36.297505938242281</v>
      </c>
      <c r="I14" s="26"/>
      <c r="J14" s="27">
        <v>43.92</v>
      </c>
      <c r="K14" s="27">
        <v>43.78398</v>
      </c>
      <c r="L14" s="26"/>
      <c r="M14" s="24">
        <f t="shared" si="1"/>
        <v>0.35036971503741821</v>
      </c>
      <c r="N14" s="24">
        <f t="shared" si="1"/>
        <v>0.34057107295358519</v>
      </c>
      <c r="O14" s="26"/>
      <c r="P14" s="25">
        <f t="shared" si="3"/>
        <v>0.31066157073889045</v>
      </c>
    </row>
    <row r="15" spans="1:17" s="9" customFormat="1" ht="15" customHeight="1" x14ac:dyDescent="0.25">
      <c r="A15" s="22" t="s">
        <v>16</v>
      </c>
      <c r="B15" s="23">
        <v>53753</v>
      </c>
      <c r="C15" s="23">
        <v>73466</v>
      </c>
      <c r="D15" s="23"/>
      <c r="E15" s="24">
        <f>+B15/B$28*100</f>
        <v>4.74421084126271</v>
      </c>
      <c r="F15" s="24">
        <f t="shared" si="0"/>
        <v>4.532465000579931</v>
      </c>
      <c r="G15" s="24"/>
      <c r="H15" s="25">
        <f t="shared" si="2"/>
        <v>-26.832820624506571</v>
      </c>
      <c r="I15" s="26"/>
      <c r="J15" s="27">
        <v>1044.82</v>
      </c>
      <c r="K15" s="27">
        <v>1064.21379</v>
      </c>
      <c r="L15" s="26"/>
      <c r="M15" s="24">
        <f t="shared" si="1"/>
        <v>8.3350019504871415</v>
      </c>
      <c r="N15" s="24">
        <f t="shared" si="1"/>
        <v>8.2779233937230323</v>
      </c>
      <c r="O15" s="26"/>
      <c r="P15" s="25">
        <f t="shared" si="3"/>
        <v>-1.8223584567533258</v>
      </c>
    </row>
    <row r="16" spans="1:17" s="9" customFormat="1" ht="15" customHeight="1" x14ac:dyDescent="0.25">
      <c r="A16" s="22" t="s">
        <v>17</v>
      </c>
      <c r="B16" s="23">
        <v>52146</v>
      </c>
      <c r="C16" s="23">
        <v>72686</v>
      </c>
      <c r="D16" s="23"/>
      <c r="E16" s="24">
        <f t="shared" si="0"/>
        <v>4.6023778864153684</v>
      </c>
      <c r="F16" s="24">
        <f t="shared" si="0"/>
        <v>4.4843431115366679</v>
      </c>
      <c r="G16" s="24"/>
      <c r="H16" s="25">
        <f t="shared" si="2"/>
        <v>-28.258536719588367</v>
      </c>
      <c r="I16" s="26"/>
      <c r="J16" s="27">
        <v>640.11</v>
      </c>
      <c r="K16" s="27">
        <v>754.34483</v>
      </c>
      <c r="L16" s="26"/>
      <c r="M16" s="24">
        <f t="shared" si="1"/>
        <v>5.1064471378096945</v>
      </c>
      <c r="N16" s="24">
        <f t="shared" si="1"/>
        <v>5.8676261986710623</v>
      </c>
      <c r="O16" s="26"/>
      <c r="P16" s="25">
        <f t="shared" si="3"/>
        <v>-15.143582279207768</v>
      </c>
    </row>
    <row r="17" spans="1:16" s="9" customFormat="1" ht="15" customHeight="1" x14ac:dyDescent="0.25">
      <c r="A17" s="22" t="s">
        <v>18</v>
      </c>
      <c r="B17" s="23">
        <v>26956</v>
      </c>
      <c r="C17" s="23">
        <v>36244</v>
      </c>
      <c r="D17" s="23"/>
      <c r="E17" s="24">
        <f t="shared" si="0"/>
        <v>2.3791220478313324</v>
      </c>
      <c r="F17" s="24">
        <f t="shared" si="0"/>
        <v>2.2360637775436123</v>
      </c>
      <c r="G17" s="24"/>
      <c r="H17" s="25">
        <f t="shared" si="2"/>
        <v>-25.626310561748156</v>
      </c>
      <c r="I17" s="26"/>
      <c r="J17" s="27">
        <v>295.17</v>
      </c>
      <c r="K17" s="27">
        <v>326.87671999999998</v>
      </c>
      <c r="L17" s="26"/>
      <c r="M17" s="24">
        <f t="shared" si="1"/>
        <v>2.354704662741228</v>
      </c>
      <c r="N17" s="24">
        <f t="shared" si="1"/>
        <v>2.5425910402377454</v>
      </c>
      <c r="O17" s="26"/>
      <c r="P17" s="25">
        <f t="shared" si="3"/>
        <v>-9.6999015408622427</v>
      </c>
    </row>
    <row r="18" spans="1:16" s="9" customFormat="1" ht="15" customHeight="1" x14ac:dyDescent="0.25">
      <c r="A18" s="22" t="s">
        <v>19</v>
      </c>
      <c r="B18" s="23">
        <v>33800</v>
      </c>
      <c r="C18" s="23">
        <v>44866</v>
      </c>
      <c r="D18" s="23"/>
      <c r="E18" s="24">
        <f t="shared" si="0"/>
        <v>2.983169803260834</v>
      </c>
      <c r="F18" s="24">
        <f t="shared" si="0"/>
        <v>2.767995735660294</v>
      </c>
      <c r="G18" s="24"/>
      <c r="H18" s="25">
        <f t="shared" si="2"/>
        <v>-24.664556679891238</v>
      </c>
      <c r="I18" s="26"/>
      <c r="J18" s="27">
        <v>456.36</v>
      </c>
      <c r="K18" s="27">
        <v>471.82767000000001</v>
      </c>
      <c r="L18" s="26"/>
      <c r="M18" s="24">
        <f t="shared" si="1"/>
        <v>3.6405902357576543</v>
      </c>
      <c r="N18" s="24">
        <f t="shared" si="1"/>
        <v>3.6700833460341005</v>
      </c>
      <c r="O18" s="26"/>
      <c r="P18" s="25">
        <f t="shared" si="3"/>
        <v>-3.2782456357423828</v>
      </c>
    </row>
    <row r="19" spans="1:16" s="9" customFormat="1" ht="15" customHeight="1" x14ac:dyDescent="0.25">
      <c r="A19" s="22" t="s">
        <v>20</v>
      </c>
      <c r="B19" s="23">
        <v>66328</v>
      </c>
      <c r="C19" s="23">
        <v>98216</v>
      </c>
      <c r="D19" s="23"/>
      <c r="E19" s="24">
        <f t="shared" si="0"/>
        <v>5.8540735713220302</v>
      </c>
      <c r="F19" s="24">
        <f t="shared" si="0"/>
        <v>6.059409556760385</v>
      </c>
      <c r="G19" s="24"/>
      <c r="H19" s="25">
        <f t="shared" si="2"/>
        <v>-32.467215117699766</v>
      </c>
      <c r="I19" s="26"/>
      <c r="J19" s="27">
        <v>675.11</v>
      </c>
      <c r="K19" s="27">
        <v>638.60182999999995</v>
      </c>
      <c r="L19" s="26"/>
      <c r="M19" s="24">
        <f t="shared" si="1"/>
        <v>5.3856579762957972</v>
      </c>
      <c r="N19" s="24">
        <f t="shared" si="1"/>
        <v>4.9673261871858836</v>
      </c>
      <c r="O19" s="26"/>
      <c r="P19" s="25">
        <f t="shared" si="3"/>
        <v>5.7168909146408264</v>
      </c>
    </row>
    <row r="20" spans="1:16" s="9" customFormat="1" ht="15" customHeight="1" x14ac:dyDescent="0.25">
      <c r="A20" s="22" t="s">
        <v>21</v>
      </c>
      <c r="B20" s="28">
        <v>44516</v>
      </c>
      <c r="C20" s="23">
        <v>66837</v>
      </c>
      <c r="D20" s="23"/>
      <c r="E20" s="24">
        <f t="shared" si="0"/>
        <v>3.9289581941408072</v>
      </c>
      <c r="F20" s="24">
        <f t="shared" si="0"/>
        <v>4.1234906384417389</v>
      </c>
      <c r="G20" s="24"/>
      <c r="H20" s="25">
        <f t="shared" si="2"/>
        <v>-33.396172778550806</v>
      </c>
      <c r="I20" s="26"/>
      <c r="J20" s="27">
        <v>414.73</v>
      </c>
      <c r="K20" s="27">
        <v>453.62891999999999</v>
      </c>
      <c r="L20" s="26"/>
      <c r="M20" s="24">
        <f t="shared" si="1"/>
        <v>3.3084888870097555</v>
      </c>
      <c r="N20" s="24">
        <f t="shared" si="1"/>
        <v>3.5285254562782109</v>
      </c>
      <c r="O20" s="26"/>
      <c r="P20" s="25">
        <f t="shared" si="3"/>
        <v>-8.575052930928651</v>
      </c>
    </row>
    <row r="21" spans="1:16" s="9" customFormat="1" ht="15" customHeight="1" x14ac:dyDescent="0.25">
      <c r="A21" s="22" t="s">
        <v>22</v>
      </c>
      <c r="B21" s="23">
        <v>18233</v>
      </c>
      <c r="C21" s="23">
        <v>26272</v>
      </c>
      <c r="D21" s="23"/>
      <c r="E21" s="24">
        <f t="shared" si="0"/>
        <v>1.6092347639897868</v>
      </c>
      <c r="F21" s="24">
        <f>+C21/C$28*100</f>
        <v>1.6208439345443599</v>
      </c>
      <c r="G21" s="24"/>
      <c r="H21" s="25">
        <f t="shared" si="2"/>
        <v>-30.599116930572468</v>
      </c>
      <c r="I21" s="26"/>
      <c r="J21" s="27">
        <v>183.64</v>
      </c>
      <c r="K21" s="27">
        <v>197.51657999999998</v>
      </c>
      <c r="L21" s="26"/>
      <c r="M21" s="24">
        <f t="shared" si="1"/>
        <v>1.4649793822739405</v>
      </c>
      <c r="N21" s="24">
        <f t="shared" si="1"/>
        <v>1.5363709186949803</v>
      </c>
      <c r="O21" s="26"/>
      <c r="P21" s="25">
        <f t="shared" si="3"/>
        <v>-7.0255266671790277</v>
      </c>
    </row>
    <row r="22" spans="1:16" s="9" customFormat="1" ht="15" customHeight="1" x14ac:dyDescent="0.25">
      <c r="A22" s="22" t="s">
        <v>23</v>
      </c>
      <c r="B22" s="23">
        <v>79353</v>
      </c>
      <c r="C22" s="23">
        <v>136872</v>
      </c>
      <c r="D22" s="23"/>
      <c r="E22" s="24">
        <f t="shared" si="0"/>
        <v>7.0036530591170694</v>
      </c>
      <c r="F22" s="24">
        <f t="shared" si="0"/>
        <v>8.4442810219608564</v>
      </c>
      <c r="G22" s="24"/>
      <c r="H22" s="25">
        <f t="shared" si="2"/>
        <v>-42.023934771173067</v>
      </c>
      <c r="I22" s="26"/>
      <c r="J22" s="27">
        <v>515.54</v>
      </c>
      <c r="K22" s="27">
        <v>549.53247999999996</v>
      </c>
      <c r="L22" s="26"/>
      <c r="M22" s="24">
        <f t="shared" si="1"/>
        <v>4.112695876375013</v>
      </c>
      <c r="N22" s="24">
        <f t="shared" si="1"/>
        <v>4.2745055688506302</v>
      </c>
      <c r="O22" s="26"/>
      <c r="P22" s="25">
        <f t="shared" si="3"/>
        <v>-6.1857089866644515</v>
      </c>
    </row>
    <row r="23" spans="1:16" s="9" customFormat="1" ht="15" customHeight="1" x14ac:dyDescent="0.25">
      <c r="A23" s="22" t="s">
        <v>24</v>
      </c>
      <c r="B23" s="23">
        <v>191430</v>
      </c>
      <c r="C23" s="23">
        <v>271754</v>
      </c>
      <c r="D23" s="23"/>
      <c r="E23" s="24">
        <f t="shared" si="0"/>
        <v>16.895508740775782</v>
      </c>
      <c r="F23" s="24">
        <f t="shared" si="0"/>
        <v>16.765789532131851</v>
      </c>
      <c r="G23" s="24"/>
      <c r="H23" s="25">
        <f t="shared" si="2"/>
        <v>-29.557614607328688</v>
      </c>
      <c r="I23" s="26"/>
      <c r="J23" s="27">
        <v>1288.21</v>
      </c>
      <c r="K23" s="27">
        <v>1285.2899</v>
      </c>
      <c r="L23" s="26"/>
      <c r="M23" s="24">
        <f t="shared" si="1"/>
        <v>10.276634121319502</v>
      </c>
      <c r="N23" s="24">
        <f t="shared" si="1"/>
        <v>9.9975507091727671</v>
      </c>
      <c r="O23" s="26"/>
      <c r="P23" s="25">
        <f t="shared" si="3"/>
        <v>0.2271938805401108</v>
      </c>
    </row>
    <row r="24" spans="1:16" s="9" customFormat="1" ht="15" customHeight="1" x14ac:dyDescent="0.25">
      <c r="A24" s="22" t="s">
        <v>25</v>
      </c>
      <c r="B24" s="23">
        <v>33829</v>
      </c>
      <c r="C24" s="23">
        <v>51756</v>
      </c>
      <c r="D24" s="23"/>
      <c r="E24" s="24">
        <f t="shared" si="0"/>
        <v>2.9857293276482473</v>
      </c>
      <c r="F24" s="24">
        <f t="shared" si="0"/>
        <v>3.193072422209116</v>
      </c>
      <c r="G24" s="24"/>
      <c r="H24" s="25">
        <f t="shared" si="2"/>
        <v>-34.637529948218557</v>
      </c>
      <c r="I24" s="26"/>
      <c r="J24" s="27">
        <v>461.87</v>
      </c>
      <c r="K24" s="27">
        <v>519.12733000000003</v>
      </c>
      <c r="L24" s="26"/>
      <c r="M24" s="24">
        <f t="shared" si="1"/>
        <v>3.684545999187895</v>
      </c>
      <c r="N24" s="24">
        <f t="shared" si="1"/>
        <v>4.0380009258552994</v>
      </c>
      <c r="O24" s="26"/>
      <c r="P24" s="25">
        <f t="shared" si="3"/>
        <v>-11.029534892720827</v>
      </c>
    </row>
    <row r="25" spans="1:16" s="9" customFormat="1" ht="15" customHeight="1" x14ac:dyDescent="0.25">
      <c r="A25" s="22" t="s">
        <v>26</v>
      </c>
      <c r="B25" s="23">
        <v>95538</v>
      </c>
      <c r="C25" s="23">
        <v>137790</v>
      </c>
      <c r="D25" s="23"/>
      <c r="E25" s="24">
        <f t="shared" si="0"/>
        <v>8.4321324456785085</v>
      </c>
      <c r="F25" s="24">
        <f t="shared" si="0"/>
        <v>8.5009167836810029</v>
      </c>
      <c r="G25" s="24"/>
      <c r="H25" s="25">
        <f t="shared" si="2"/>
        <v>-30.664053995210104</v>
      </c>
      <c r="I25" s="26"/>
      <c r="J25" s="27">
        <v>543.07000000000005</v>
      </c>
      <c r="K25" s="27">
        <v>549.25364000000002</v>
      </c>
      <c r="L25" s="26"/>
      <c r="M25" s="24">
        <f t="shared" si="1"/>
        <v>4.332315144475654</v>
      </c>
      <c r="N25" s="24">
        <f t="shared" si="1"/>
        <v>4.2723366285673947</v>
      </c>
      <c r="O25" s="26"/>
      <c r="P25" s="25">
        <f t="shared" si="3"/>
        <v>-1.1258259480993127</v>
      </c>
    </row>
    <row r="26" spans="1:16" s="9" customFormat="1" ht="15" customHeight="1" x14ac:dyDescent="0.25">
      <c r="A26" s="22" t="s">
        <v>27</v>
      </c>
      <c r="B26" s="23">
        <v>142416</v>
      </c>
      <c r="C26" s="23">
        <v>219677</v>
      </c>
      <c r="D26" s="23"/>
      <c r="E26" s="24">
        <f t="shared" si="0"/>
        <v>12.569559488201035</v>
      </c>
      <c r="F26" s="24">
        <f t="shared" si="0"/>
        <v>13.552913101739545</v>
      </c>
      <c r="G26" s="24"/>
      <c r="H26" s="25">
        <f t="shared" si="2"/>
        <v>-35.170272718582282</v>
      </c>
      <c r="I26" s="26"/>
      <c r="J26" s="27">
        <v>1342.12</v>
      </c>
      <c r="K26" s="27">
        <v>1387.5207700000001</v>
      </c>
      <c r="L26" s="26"/>
      <c r="M26" s="24">
        <f t="shared" si="1"/>
        <v>10.706698587113381</v>
      </c>
      <c r="N26" s="24">
        <f t="shared" si="1"/>
        <v>10.792747424612489</v>
      </c>
      <c r="O26" s="26"/>
      <c r="P26" s="25">
        <f t="shared" si="3"/>
        <v>-3.2720785866146129</v>
      </c>
    </row>
    <row r="27" spans="1:16" s="9" customFormat="1" ht="15" customHeight="1" x14ac:dyDescent="0.25">
      <c r="A27" s="29" t="s">
        <v>28</v>
      </c>
      <c r="B27" s="30">
        <v>47077</v>
      </c>
      <c r="C27" s="30">
        <v>60812</v>
      </c>
      <c r="D27" s="30"/>
      <c r="E27" s="31">
        <f t="shared" si="0"/>
        <v>4.1549906753878787</v>
      </c>
      <c r="F27" s="31">
        <f t="shared" si="0"/>
        <v>3.7517798929473054</v>
      </c>
      <c r="G27" s="31"/>
      <c r="H27" s="32">
        <f t="shared" si="2"/>
        <v>-22.586002762612644</v>
      </c>
      <c r="I27" s="33"/>
      <c r="J27" s="34">
        <v>1234.68</v>
      </c>
      <c r="K27" s="34">
        <v>1153.69055</v>
      </c>
      <c r="L27" s="33"/>
      <c r="M27" s="31">
        <f t="shared" si="1"/>
        <v>9.8496010874863273</v>
      </c>
      <c r="N27" s="31">
        <f t="shared" si="1"/>
        <v>8.9739130264062759</v>
      </c>
      <c r="O27" s="33"/>
      <c r="P27" s="32">
        <f t="shared" si="3"/>
        <v>7.0200323648312857</v>
      </c>
    </row>
    <row r="28" spans="1:16" s="9" customFormat="1" ht="15" customHeight="1" x14ac:dyDescent="0.25">
      <c r="A28" s="35" t="s">
        <v>29</v>
      </c>
      <c r="B28" s="36">
        <f>SUM(B7:B27)</f>
        <v>1133023</v>
      </c>
      <c r="C28" s="36">
        <f>SUM(C7:C27)</f>
        <v>1620884</v>
      </c>
      <c r="D28" s="36"/>
      <c r="E28" s="37">
        <f t="shared" si="0"/>
        <v>100</v>
      </c>
      <c r="F28" s="37">
        <f t="shared" si="0"/>
        <v>100</v>
      </c>
      <c r="G28" s="37"/>
      <c r="H28" s="38">
        <f t="shared" si="2"/>
        <v>-30.098452449404157</v>
      </c>
      <c r="I28" s="39"/>
      <c r="J28" s="36">
        <f t="shared" ref="J28:K28" si="4">SUM(J7:J27)</f>
        <v>12535.330000000002</v>
      </c>
      <c r="K28" s="36">
        <f t="shared" si="4"/>
        <v>12856.04782</v>
      </c>
      <c r="L28" s="39"/>
      <c r="M28" s="37">
        <f t="shared" si="1"/>
        <v>100</v>
      </c>
      <c r="N28" s="37">
        <f t="shared" si="1"/>
        <v>100</v>
      </c>
      <c r="O28" s="39"/>
      <c r="P28" s="38">
        <f t="shared" si="3"/>
        <v>-2.4946844044952954</v>
      </c>
    </row>
    <row r="29" spans="1:16" s="9" customFormat="1" ht="15" customHeight="1" x14ac:dyDescent="0.25">
      <c r="A29" s="35" t="s">
        <v>30</v>
      </c>
      <c r="B29" s="40">
        <f>+B30+B31</f>
        <v>301401</v>
      </c>
      <c r="C29" s="40">
        <f>+C30+C31</f>
        <v>397102</v>
      </c>
      <c r="D29" s="40"/>
      <c r="E29" s="37">
        <f t="shared" si="0"/>
        <v>26.601489996231319</v>
      </c>
      <c r="F29" s="37">
        <f t="shared" si="0"/>
        <v>24.499100490843269</v>
      </c>
      <c r="G29" s="37"/>
      <c r="H29" s="38">
        <f t="shared" si="2"/>
        <v>-24.099853438159467</v>
      </c>
      <c r="I29" s="39"/>
      <c r="J29" s="40">
        <f t="shared" ref="J29:K29" si="5">+J30+J31</f>
        <v>4484.7199999999993</v>
      </c>
      <c r="K29" s="40">
        <f t="shared" si="5"/>
        <v>4568.8366000000005</v>
      </c>
      <c r="L29" s="39"/>
      <c r="M29" s="37">
        <f t="shared" ref="M29:N35" si="6">+J29/J$28*100</f>
        <v>35.776640902154142</v>
      </c>
      <c r="N29" s="37">
        <f t="shared" si="6"/>
        <v>35.538422569433166</v>
      </c>
      <c r="O29" s="39"/>
      <c r="P29" s="38">
        <f t="shared" si="3"/>
        <v>-1.8410945140826751</v>
      </c>
    </row>
    <row r="30" spans="1:16" s="9" customFormat="1" ht="15" customHeight="1" x14ac:dyDescent="0.25">
      <c r="A30" s="41" t="s">
        <v>31</v>
      </c>
      <c r="B30" s="42">
        <f>+B7+B8+B9+B14</f>
        <v>113972</v>
      </c>
      <c r="C30" s="42">
        <f>+C7+C8+C9+C14</f>
        <v>145243</v>
      </c>
      <c r="D30" s="42"/>
      <c r="E30" s="43">
        <f>+B30/B$28*100</f>
        <v>10.059107361456917</v>
      </c>
      <c r="F30" s="43">
        <f t="shared" si="0"/>
        <v>8.9607276029623346</v>
      </c>
      <c r="G30" s="43"/>
      <c r="H30" s="44">
        <f t="shared" si="2"/>
        <v>-21.530125376093856</v>
      </c>
      <c r="I30" s="45"/>
      <c r="J30" s="42">
        <f t="shared" ref="J30:K30" si="7">+J7+J8+J9+J14</f>
        <v>2054.02</v>
      </c>
      <c r="K30" s="42">
        <f t="shared" si="7"/>
        <v>2096.9848200000001</v>
      </c>
      <c r="L30" s="45"/>
      <c r="M30" s="43">
        <f t="shared" si="6"/>
        <v>16.385847041920712</v>
      </c>
      <c r="N30" s="43">
        <f t="shared" si="6"/>
        <v>16.311271157048328</v>
      </c>
      <c r="O30" s="45"/>
      <c r="P30" s="44">
        <f t="shared" si="3"/>
        <v>-2.0488855994675315</v>
      </c>
    </row>
    <row r="31" spans="1:16" s="9" customFormat="1" ht="15" customHeight="1" x14ac:dyDescent="0.25">
      <c r="A31" s="41" t="s">
        <v>32</v>
      </c>
      <c r="B31" s="42">
        <f>+B10+B11+B12+B13+B15</f>
        <v>187429</v>
      </c>
      <c r="C31" s="42">
        <f>+C10+C11+C12+C13+C15</f>
        <v>251859</v>
      </c>
      <c r="D31" s="42"/>
      <c r="E31" s="43">
        <f t="shared" si="0"/>
        <v>16.542382634774405</v>
      </c>
      <c r="F31" s="43">
        <f t="shared" si="0"/>
        <v>15.538372887880932</v>
      </c>
      <c r="G31" s="43"/>
      <c r="H31" s="44">
        <f t="shared" si="2"/>
        <v>-25.581773929063488</v>
      </c>
      <c r="I31" s="45"/>
      <c r="J31" s="42">
        <f t="shared" ref="J31:K31" si="8">+J10+J11+J12+J13+J15</f>
        <v>2430.6999999999998</v>
      </c>
      <c r="K31" s="42">
        <f t="shared" si="8"/>
        <v>2471.85178</v>
      </c>
      <c r="L31" s="45"/>
      <c r="M31" s="43">
        <f t="shared" si="6"/>
        <v>19.390793860233433</v>
      </c>
      <c r="N31" s="43">
        <f t="shared" si="6"/>
        <v>19.227151412384838</v>
      </c>
      <c r="O31" s="45"/>
      <c r="P31" s="44">
        <f t="shared" si="3"/>
        <v>-1.6648158410210279</v>
      </c>
    </row>
    <row r="32" spans="1:16" s="9" customFormat="1" ht="15" customHeight="1" x14ac:dyDescent="0.25">
      <c r="A32" s="35" t="s">
        <v>33</v>
      </c>
      <c r="B32" s="40">
        <f>+B16+B17+B18+B19</f>
        <v>179230</v>
      </c>
      <c r="C32" s="40">
        <f>+C16+C17+C18+C19</f>
        <v>252012</v>
      </c>
      <c r="D32" s="40"/>
      <c r="E32" s="37">
        <f t="shared" ref="E32:F35" si="9">+B32/B$28*100</f>
        <v>15.818743308829564</v>
      </c>
      <c r="F32" s="37">
        <f t="shared" si="9"/>
        <v>15.547812181500959</v>
      </c>
      <c r="G32" s="37"/>
      <c r="H32" s="38">
        <f t="shared" si="2"/>
        <v>-28.880370775994791</v>
      </c>
      <c r="I32" s="39"/>
      <c r="J32" s="40">
        <f t="shared" ref="J32:K32" si="10">+J16+J17+J18+J19</f>
        <v>2066.75</v>
      </c>
      <c r="K32" s="40">
        <f t="shared" si="10"/>
        <v>2191.6510499999999</v>
      </c>
      <c r="L32" s="39"/>
      <c r="M32" s="37">
        <f t="shared" si="6"/>
        <v>16.487400012604372</v>
      </c>
      <c r="N32" s="37">
        <f t="shared" si="6"/>
        <v>17.047626772128794</v>
      </c>
      <c r="O32" s="39"/>
      <c r="P32" s="38">
        <f t="shared" si="3"/>
        <v>-5.6989478320465299</v>
      </c>
    </row>
    <row r="33" spans="1:18" s="9" customFormat="1" ht="15" customHeight="1" x14ac:dyDescent="0.25">
      <c r="A33" s="35" t="s">
        <v>34</v>
      </c>
      <c r="B33" s="40">
        <f>+B34+B35</f>
        <v>652392</v>
      </c>
      <c r="C33" s="40">
        <f>+C34+C35</f>
        <v>971770</v>
      </c>
      <c r="D33" s="40"/>
      <c r="E33" s="37">
        <f t="shared" si="9"/>
        <v>57.579766694939117</v>
      </c>
      <c r="F33" s="37">
        <f t="shared" si="9"/>
        <v>59.953087327655773</v>
      </c>
      <c r="G33" s="37"/>
      <c r="H33" s="38">
        <f t="shared" si="2"/>
        <v>-32.865595768546051</v>
      </c>
      <c r="I33" s="39"/>
      <c r="J33" s="40">
        <f t="shared" ref="J33:K33" si="11">+J34+J35</f>
        <v>5983.8600000000006</v>
      </c>
      <c r="K33" s="40">
        <f t="shared" si="11"/>
        <v>6095.5601700000007</v>
      </c>
      <c r="L33" s="39"/>
      <c r="M33" s="37">
        <f t="shared" si="6"/>
        <v>47.735959085241468</v>
      </c>
      <c r="N33" s="37">
        <f t="shared" si="6"/>
        <v>47.413950658438054</v>
      </c>
      <c r="O33" s="39"/>
      <c r="P33" s="38">
        <f t="shared" si="3"/>
        <v>-1.8324840848876423</v>
      </c>
    </row>
    <row r="34" spans="1:18" s="9" customFormat="1" ht="15" customHeight="1" x14ac:dyDescent="0.25">
      <c r="A34" s="41" t="s">
        <v>35</v>
      </c>
      <c r="B34" s="42">
        <f>+B20+B21+B22+B23+B24+B25</f>
        <v>462899</v>
      </c>
      <c r="C34" s="42">
        <f>+C20+C21+C22+C23+C24+C25</f>
        <v>691281</v>
      </c>
      <c r="D34" s="42"/>
      <c r="E34" s="43">
        <f t="shared" si="9"/>
        <v>40.855216531350202</v>
      </c>
      <c r="F34" s="43">
        <f t="shared" si="9"/>
        <v>42.648394332968927</v>
      </c>
      <c r="G34" s="46"/>
      <c r="H34" s="44">
        <f t="shared" si="2"/>
        <v>-33.037505732111839</v>
      </c>
      <c r="I34" s="47"/>
      <c r="J34" s="42">
        <f t="shared" ref="J34:K34" si="12">+J20+J21+J22+J23+J24+J25</f>
        <v>3407.06</v>
      </c>
      <c r="K34" s="42">
        <f t="shared" si="12"/>
        <v>3554.3488500000003</v>
      </c>
      <c r="L34" s="47"/>
      <c r="M34" s="43">
        <f t="shared" si="6"/>
        <v>27.179659410641761</v>
      </c>
      <c r="N34" s="43">
        <f t="shared" si="6"/>
        <v>27.647290207419285</v>
      </c>
      <c r="O34" s="47"/>
      <c r="P34" s="44">
        <f t="shared" si="3"/>
        <v>-4.1439052894315704</v>
      </c>
    </row>
    <row r="35" spans="1:18" s="9" customFormat="1" ht="15" customHeight="1" x14ac:dyDescent="0.25">
      <c r="A35" s="48" t="s">
        <v>36</v>
      </c>
      <c r="B35" s="49">
        <f>+B26+B27</f>
        <v>189493</v>
      </c>
      <c r="C35" s="49">
        <f>+C26+C27</f>
        <v>280489</v>
      </c>
      <c r="D35" s="49"/>
      <c r="E35" s="50">
        <f t="shared" si="9"/>
        <v>16.724550163588912</v>
      </c>
      <c r="F35" s="50">
        <f t="shared" si="9"/>
        <v>17.30469299468685</v>
      </c>
      <c r="G35" s="51"/>
      <c r="H35" s="52">
        <f t="shared" si="2"/>
        <v>-32.441913943149281</v>
      </c>
      <c r="I35" s="51"/>
      <c r="J35" s="49">
        <f t="shared" ref="J35:K35" si="13">+J26+J27</f>
        <v>2576.8000000000002</v>
      </c>
      <c r="K35" s="49">
        <f t="shared" si="13"/>
        <v>2541.2113200000003</v>
      </c>
      <c r="L35" s="51"/>
      <c r="M35" s="50">
        <f t="shared" si="6"/>
        <v>20.55629967459971</v>
      </c>
      <c r="N35" s="50">
        <f t="shared" si="6"/>
        <v>19.766660451018765</v>
      </c>
      <c r="O35" s="51"/>
      <c r="P35" s="52">
        <f t="shared" si="3"/>
        <v>1.4004612571928865</v>
      </c>
    </row>
    <row r="38" spans="1:18" x14ac:dyDescent="0.25">
      <c r="A38" t="s">
        <v>37</v>
      </c>
    </row>
    <row r="41" spans="1:18" x14ac:dyDescent="0.2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1:18" x14ac:dyDescent="0.25">
      <c r="A42" s="161" t="s">
        <v>73</v>
      </c>
    </row>
    <row r="44" spans="1:18" x14ac:dyDescent="0.25">
      <c r="A44" s="55" t="s">
        <v>38</v>
      </c>
      <c r="B44" s="56" t="s">
        <v>1</v>
      </c>
      <c r="C44" s="56"/>
      <c r="D44" s="57"/>
      <c r="E44" s="56" t="s">
        <v>2</v>
      </c>
      <c r="F44" s="56"/>
      <c r="G44" s="56"/>
      <c r="R44" s="58"/>
    </row>
    <row r="45" spans="1:18" x14ac:dyDescent="0.25">
      <c r="A45" s="55"/>
      <c r="B45" s="59" t="s">
        <v>4</v>
      </c>
      <c r="C45" s="59"/>
      <c r="D45" s="60" t="s">
        <v>6</v>
      </c>
      <c r="E45" s="59" t="s">
        <v>7</v>
      </c>
      <c r="F45" s="59"/>
      <c r="G45" s="61" t="s">
        <v>6</v>
      </c>
      <c r="R45" s="58"/>
    </row>
    <row r="46" spans="1:18" ht="15.75" thickBot="1" x14ac:dyDescent="0.3">
      <c r="A46" s="62"/>
      <c r="B46" s="63">
        <v>2010</v>
      </c>
      <c r="C46" s="63">
        <v>2020</v>
      </c>
      <c r="D46" s="64"/>
      <c r="E46" s="63">
        <v>2010</v>
      </c>
      <c r="F46" s="63">
        <v>2020</v>
      </c>
      <c r="G46" s="65"/>
    </row>
    <row r="47" spans="1:18" x14ac:dyDescent="0.25">
      <c r="A47" s="66" t="s">
        <v>8</v>
      </c>
      <c r="B47" s="67">
        <v>67148</v>
      </c>
      <c r="C47" s="67">
        <v>51703</v>
      </c>
      <c r="D47" s="68">
        <v>-23.001429677726801</v>
      </c>
      <c r="E47" s="69">
        <v>1010.77967</v>
      </c>
      <c r="F47" s="69">
        <v>941.51</v>
      </c>
      <c r="G47" s="70">
        <v>-6.8530929198447392</v>
      </c>
      <c r="H47" s="71"/>
      <c r="I47" s="71"/>
      <c r="J47" s="72"/>
    </row>
    <row r="48" spans="1:18" x14ac:dyDescent="0.25">
      <c r="A48" s="73" t="s">
        <v>39</v>
      </c>
      <c r="B48" s="74">
        <v>3554</v>
      </c>
      <c r="C48" s="74">
        <v>2503</v>
      </c>
      <c r="D48" s="75">
        <v>-29.572312886888007</v>
      </c>
      <c r="E48" s="76">
        <v>55.595649999999999</v>
      </c>
      <c r="F48" s="76">
        <v>61.61</v>
      </c>
      <c r="G48" s="77">
        <v>10.818022633065727</v>
      </c>
      <c r="H48" s="71"/>
      <c r="I48" s="71"/>
      <c r="J48" s="72"/>
    </row>
    <row r="49" spans="1:9" x14ac:dyDescent="0.25">
      <c r="A49" s="73" t="s">
        <v>10</v>
      </c>
      <c r="B49" s="74">
        <v>54333</v>
      </c>
      <c r="C49" s="74">
        <v>46893</v>
      </c>
      <c r="D49" s="78">
        <v>-13.693335541935836</v>
      </c>
      <c r="E49" s="76">
        <v>986.82551999999998</v>
      </c>
      <c r="F49" s="76">
        <v>1006.98</v>
      </c>
      <c r="G49" s="77">
        <v>2.0423549646344741</v>
      </c>
      <c r="H49" s="71"/>
      <c r="I49" s="71"/>
    </row>
    <row r="50" spans="1:9" x14ac:dyDescent="0.25">
      <c r="A50" s="73" t="s">
        <v>40</v>
      </c>
      <c r="B50" s="74">
        <v>20247</v>
      </c>
      <c r="C50" s="74">
        <v>20023</v>
      </c>
      <c r="D50" s="78">
        <v>-1.1063367412456171</v>
      </c>
      <c r="E50" s="76">
        <v>240.53539999999998</v>
      </c>
      <c r="F50" s="76">
        <v>204.09</v>
      </c>
      <c r="G50" s="77">
        <v>-15.151782232469724</v>
      </c>
      <c r="H50" s="71"/>
      <c r="I50" s="71"/>
    </row>
    <row r="51" spans="1:9" x14ac:dyDescent="0.25">
      <c r="A51" s="73" t="s">
        <v>41</v>
      </c>
      <c r="B51" s="74">
        <v>16446</v>
      </c>
      <c r="C51" s="74">
        <v>14236</v>
      </c>
      <c r="D51" s="78">
        <v>-13.437918034780495</v>
      </c>
      <c r="E51" s="76">
        <v>137.21917000000002</v>
      </c>
      <c r="F51" s="76">
        <v>121.79</v>
      </c>
      <c r="G51" s="77">
        <v>-11.244179657988029</v>
      </c>
      <c r="H51" s="71"/>
      <c r="I51" s="71"/>
    </row>
    <row r="52" spans="1:9" x14ac:dyDescent="0.25">
      <c r="A52" s="73" t="s">
        <v>13</v>
      </c>
      <c r="B52" s="74">
        <v>119384</v>
      </c>
      <c r="C52" s="74">
        <v>83017</v>
      </c>
      <c r="D52" s="78">
        <v>-30.462205990752533</v>
      </c>
      <c r="E52" s="76">
        <v>811.43997000000002</v>
      </c>
      <c r="F52" s="76">
        <v>835.23</v>
      </c>
      <c r="G52" s="77">
        <v>2.9318287093991646</v>
      </c>
      <c r="H52" s="71"/>
      <c r="I52" s="71"/>
    </row>
    <row r="53" spans="1:9" x14ac:dyDescent="0.25">
      <c r="A53" s="73" t="s">
        <v>42</v>
      </c>
      <c r="B53" s="74">
        <v>22316</v>
      </c>
      <c r="C53" s="74">
        <v>16400</v>
      </c>
      <c r="D53" s="78">
        <v>-26.510127262950345</v>
      </c>
      <c r="E53" s="76">
        <v>218.44345000000001</v>
      </c>
      <c r="F53" s="76">
        <v>224.77</v>
      </c>
      <c r="G53" s="77">
        <v>2.8961957888872458</v>
      </c>
      <c r="H53" s="71"/>
      <c r="I53" s="71"/>
    </row>
    <row r="54" spans="1:9" x14ac:dyDescent="0.25">
      <c r="A54" s="73" t="s">
        <v>15</v>
      </c>
      <c r="B54" s="74">
        <v>20208</v>
      </c>
      <c r="C54" s="74">
        <v>12873</v>
      </c>
      <c r="D54" s="78">
        <v>-36.297505938242281</v>
      </c>
      <c r="E54" s="76">
        <v>43.78398</v>
      </c>
      <c r="F54" s="76">
        <v>43.92</v>
      </c>
      <c r="G54" s="77">
        <v>0.31066157073889045</v>
      </c>
      <c r="H54" s="71"/>
      <c r="I54" s="71"/>
    </row>
    <row r="55" spans="1:9" x14ac:dyDescent="0.25">
      <c r="A55" s="73" t="s">
        <v>16</v>
      </c>
      <c r="B55" s="74">
        <v>73466</v>
      </c>
      <c r="C55" s="74">
        <v>53753</v>
      </c>
      <c r="D55" s="78">
        <v>-26.832820624506571</v>
      </c>
      <c r="E55" s="76">
        <v>1064.21379</v>
      </c>
      <c r="F55" s="76">
        <v>1044.82</v>
      </c>
      <c r="G55" s="77">
        <v>-1.8223584567533258</v>
      </c>
      <c r="H55" s="71"/>
      <c r="I55" s="71"/>
    </row>
    <row r="56" spans="1:9" x14ac:dyDescent="0.25">
      <c r="A56" s="73" t="s">
        <v>17</v>
      </c>
      <c r="B56" s="74">
        <v>72686</v>
      </c>
      <c r="C56" s="74">
        <v>52146</v>
      </c>
      <c r="D56" s="78">
        <v>-28.258536719588367</v>
      </c>
      <c r="E56" s="76">
        <v>754.34483</v>
      </c>
      <c r="F56" s="76">
        <v>640.11</v>
      </c>
      <c r="G56" s="77">
        <v>-15.143582279207768</v>
      </c>
      <c r="H56" s="71"/>
      <c r="I56" s="71"/>
    </row>
    <row r="57" spans="1:9" x14ac:dyDescent="0.25">
      <c r="A57" s="73" t="s">
        <v>18</v>
      </c>
      <c r="B57" s="74">
        <v>36244</v>
      </c>
      <c r="C57" s="74">
        <v>26956</v>
      </c>
      <c r="D57" s="78">
        <v>-25.626310561748156</v>
      </c>
      <c r="E57" s="76">
        <v>326.87671999999998</v>
      </c>
      <c r="F57" s="76">
        <v>295.17</v>
      </c>
      <c r="G57" s="77">
        <v>-9.6999015408622427</v>
      </c>
      <c r="H57" s="71"/>
      <c r="I57" s="71"/>
    </row>
    <row r="58" spans="1:9" x14ac:dyDescent="0.25">
      <c r="A58" s="73" t="s">
        <v>19</v>
      </c>
      <c r="B58" s="74">
        <v>44866</v>
      </c>
      <c r="C58" s="74">
        <v>33800</v>
      </c>
      <c r="D58" s="78">
        <v>-24.664556679891238</v>
      </c>
      <c r="E58" s="76">
        <v>471.82767000000001</v>
      </c>
      <c r="F58" s="76">
        <v>456.36</v>
      </c>
      <c r="G58" s="77">
        <v>-3.2782456357423828</v>
      </c>
      <c r="H58" s="71"/>
      <c r="I58" s="71"/>
    </row>
    <row r="59" spans="1:9" x14ac:dyDescent="0.25">
      <c r="A59" s="73" t="s">
        <v>20</v>
      </c>
      <c r="B59" s="74">
        <v>98216</v>
      </c>
      <c r="C59" s="74">
        <v>66328</v>
      </c>
      <c r="D59" s="78">
        <v>-32.467215117699766</v>
      </c>
      <c r="E59" s="76">
        <v>638.60182999999995</v>
      </c>
      <c r="F59" s="76">
        <v>675.11</v>
      </c>
      <c r="G59" s="77">
        <v>5.7168909146408264</v>
      </c>
      <c r="H59" s="71"/>
      <c r="I59" s="71"/>
    </row>
    <row r="60" spans="1:9" x14ac:dyDescent="0.25">
      <c r="A60" s="73" t="s">
        <v>21</v>
      </c>
      <c r="B60" s="74">
        <v>66837</v>
      </c>
      <c r="C60" s="74">
        <v>44516</v>
      </c>
      <c r="D60" s="78">
        <v>-33.396172778550806</v>
      </c>
      <c r="E60" s="76">
        <v>453.62891999999999</v>
      </c>
      <c r="F60" s="76">
        <v>414.73</v>
      </c>
      <c r="G60" s="77">
        <v>-8.575052930928651</v>
      </c>
      <c r="H60" s="71"/>
      <c r="I60" s="79"/>
    </row>
    <row r="61" spans="1:9" x14ac:dyDescent="0.25">
      <c r="A61" s="73" t="s">
        <v>22</v>
      </c>
      <c r="B61" s="74">
        <v>26272</v>
      </c>
      <c r="C61" s="74">
        <v>18233</v>
      </c>
      <c r="D61" s="78">
        <v>-30.599116930572468</v>
      </c>
      <c r="E61" s="76">
        <v>197.51657999999998</v>
      </c>
      <c r="F61" s="76">
        <v>183.64</v>
      </c>
      <c r="G61" s="77">
        <v>-7.0255266671790277</v>
      </c>
      <c r="H61" s="71"/>
      <c r="I61" s="71"/>
    </row>
    <row r="62" spans="1:9" x14ac:dyDescent="0.25">
      <c r="A62" s="73" t="s">
        <v>23</v>
      </c>
      <c r="B62" s="74">
        <v>136872</v>
      </c>
      <c r="C62" s="74">
        <v>79353</v>
      </c>
      <c r="D62" s="78">
        <v>-42.023934771173067</v>
      </c>
      <c r="E62" s="76">
        <v>549.53247999999996</v>
      </c>
      <c r="F62" s="76">
        <v>515.54</v>
      </c>
      <c r="G62" s="77">
        <v>-6.1857089866644515</v>
      </c>
      <c r="H62" s="71"/>
      <c r="I62" s="71"/>
    </row>
    <row r="63" spans="1:9" x14ac:dyDescent="0.25">
      <c r="A63" s="73" t="s">
        <v>24</v>
      </c>
      <c r="B63" s="74">
        <v>271754</v>
      </c>
      <c r="C63" s="74">
        <v>191430</v>
      </c>
      <c r="D63" s="78">
        <v>-29.557614607328688</v>
      </c>
      <c r="E63" s="76">
        <v>1285.2899</v>
      </c>
      <c r="F63" s="76">
        <v>1288.21</v>
      </c>
      <c r="G63" s="77">
        <v>0.2271938805401108</v>
      </c>
      <c r="H63" s="71"/>
      <c r="I63" s="71"/>
    </row>
    <row r="64" spans="1:9" x14ac:dyDescent="0.25">
      <c r="A64" s="73" t="s">
        <v>25</v>
      </c>
      <c r="B64" s="74">
        <v>51756</v>
      </c>
      <c r="C64" s="74">
        <v>33829</v>
      </c>
      <c r="D64" s="78">
        <v>-34.637529948218557</v>
      </c>
      <c r="E64" s="76">
        <v>519.12733000000003</v>
      </c>
      <c r="F64" s="76">
        <v>461.87</v>
      </c>
      <c r="G64" s="77">
        <v>-11.029534892720827</v>
      </c>
      <c r="H64" s="71"/>
      <c r="I64" s="71"/>
    </row>
    <row r="65" spans="1:19" x14ac:dyDescent="0.25">
      <c r="A65" s="73" t="s">
        <v>26</v>
      </c>
      <c r="B65" s="74">
        <v>137790</v>
      </c>
      <c r="C65" s="74">
        <v>95538</v>
      </c>
      <c r="D65" s="78">
        <v>-30.664053995210104</v>
      </c>
      <c r="E65" s="76">
        <v>549.25364000000002</v>
      </c>
      <c r="F65" s="76">
        <v>543.07000000000005</v>
      </c>
      <c r="G65" s="77">
        <v>-1.1258259480993127</v>
      </c>
      <c r="H65" s="71"/>
      <c r="I65" s="71"/>
    </row>
    <row r="66" spans="1:19" x14ac:dyDescent="0.25">
      <c r="A66" s="73" t="s">
        <v>27</v>
      </c>
      <c r="B66" s="74">
        <v>219677</v>
      </c>
      <c r="C66" s="74">
        <v>142416</v>
      </c>
      <c r="D66" s="78">
        <v>-35.170272718582282</v>
      </c>
      <c r="E66" s="76">
        <v>1387.5207700000001</v>
      </c>
      <c r="F66" s="76">
        <v>1342.12</v>
      </c>
      <c r="G66" s="77">
        <v>-3.2720785866146129</v>
      </c>
      <c r="H66" s="71"/>
      <c r="I66" s="71"/>
      <c r="K66" s="80"/>
      <c r="L66" s="80"/>
      <c r="M66" s="80"/>
      <c r="N66" s="80"/>
      <c r="O66" s="80"/>
      <c r="P66" s="80"/>
      <c r="Q66" s="80"/>
      <c r="R66" s="80"/>
      <c r="S66" s="80"/>
    </row>
    <row r="67" spans="1:19" x14ac:dyDescent="0.25">
      <c r="A67" s="73" t="s">
        <v>28</v>
      </c>
      <c r="B67" s="74">
        <v>60812</v>
      </c>
      <c r="C67" s="74">
        <v>47077</v>
      </c>
      <c r="D67" s="78">
        <v>-22.586002762612644</v>
      </c>
      <c r="E67" s="76">
        <v>1153.69055</v>
      </c>
      <c r="F67" s="76">
        <v>1234.68</v>
      </c>
      <c r="G67" s="77">
        <v>7.0200323648312857</v>
      </c>
      <c r="H67" s="71"/>
      <c r="I67" s="71"/>
      <c r="J67" s="80"/>
      <c r="K67" s="80"/>
      <c r="L67" s="80"/>
      <c r="M67" s="80"/>
      <c r="N67" s="80"/>
      <c r="O67" s="80"/>
      <c r="P67" s="80"/>
      <c r="Q67" s="80"/>
      <c r="R67" s="80"/>
      <c r="S67" s="80"/>
    </row>
    <row r="68" spans="1:19" x14ac:dyDescent="0.25">
      <c r="A68" s="81" t="s">
        <v>29</v>
      </c>
      <c r="B68" s="82">
        <v>1620884</v>
      </c>
      <c r="C68" s="82">
        <v>1133023</v>
      </c>
      <c r="D68" s="83">
        <v>-30.098452449404157</v>
      </c>
      <c r="E68" s="82">
        <v>12856.04782</v>
      </c>
      <c r="F68" s="82">
        <v>12535.330000000002</v>
      </c>
      <c r="G68" s="84">
        <v>-2.4946844044952954</v>
      </c>
      <c r="H68" s="71"/>
      <c r="I68" s="71"/>
      <c r="J68" s="80"/>
      <c r="L68" s="85"/>
      <c r="M68" s="86"/>
      <c r="N68" s="86"/>
      <c r="O68" s="85"/>
      <c r="Q68" s="80"/>
      <c r="R68" s="80"/>
      <c r="S68" s="80"/>
    </row>
    <row r="69" spans="1:19" x14ac:dyDescent="0.25">
      <c r="A69" s="87"/>
      <c r="B69" s="88"/>
      <c r="C69" s="88"/>
      <c r="D69" s="89"/>
      <c r="E69" s="88"/>
      <c r="F69" s="88"/>
      <c r="G69" s="89"/>
      <c r="I69" s="71"/>
      <c r="J69" s="80"/>
      <c r="L69" s="85"/>
      <c r="M69" s="86"/>
      <c r="N69" s="86"/>
      <c r="O69" s="85"/>
      <c r="Q69" s="80"/>
      <c r="R69" s="80"/>
      <c r="S69" s="80"/>
    </row>
    <row r="70" spans="1:19" x14ac:dyDescent="0.25">
      <c r="A70" s="87"/>
      <c r="B70" s="88"/>
      <c r="C70" s="88"/>
      <c r="D70" s="89"/>
      <c r="E70" s="88"/>
      <c r="F70" s="88"/>
      <c r="G70" s="89"/>
      <c r="I70" s="71"/>
      <c r="J70" s="80"/>
      <c r="L70" s="85"/>
      <c r="M70" s="86"/>
      <c r="N70" s="86"/>
      <c r="O70" s="85"/>
      <c r="Q70" s="80"/>
      <c r="R70" s="80"/>
      <c r="S70" s="80"/>
    </row>
    <row r="71" spans="1:19" x14ac:dyDescent="0.25">
      <c r="A71" s="87" t="s">
        <v>30</v>
      </c>
      <c r="B71" s="90">
        <v>397102</v>
      </c>
      <c r="C71" s="90">
        <v>301401</v>
      </c>
      <c r="D71" s="91">
        <v>-24.099853438159467</v>
      </c>
      <c r="E71" s="90">
        <v>4568.8366000000005</v>
      </c>
      <c r="F71" s="90">
        <v>4484.7199999999993</v>
      </c>
      <c r="G71" s="89">
        <v>-1.8410945140826751</v>
      </c>
      <c r="I71" s="71"/>
      <c r="J71" s="80"/>
      <c r="L71" s="85"/>
      <c r="M71" s="86"/>
      <c r="N71" s="86"/>
      <c r="O71" s="85"/>
      <c r="Q71" s="80"/>
      <c r="R71" s="80"/>
      <c r="S71" s="80"/>
    </row>
    <row r="72" spans="1:19" x14ac:dyDescent="0.25">
      <c r="A72" s="92" t="s">
        <v>31</v>
      </c>
      <c r="B72" s="93">
        <v>145243</v>
      </c>
      <c r="C72" s="93">
        <v>113972</v>
      </c>
      <c r="D72" s="94">
        <v>-21.530125376093856</v>
      </c>
      <c r="E72" s="93">
        <v>2096.9848200000001</v>
      </c>
      <c r="F72" s="93">
        <v>2054.02</v>
      </c>
      <c r="G72" s="95">
        <v>-2.0488855994675315</v>
      </c>
      <c r="I72" s="71"/>
      <c r="J72" s="80"/>
      <c r="L72" s="96"/>
      <c r="M72" s="97"/>
      <c r="N72" s="97"/>
      <c r="O72" s="96"/>
      <c r="Q72" s="80"/>
      <c r="R72" s="80"/>
      <c r="S72" s="80"/>
    </row>
    <row r="73" spans="1:19" x14ac:dyDescent="0.25">
      <c r="A73" s="92" t="s">
        <v>32</v>
      </c>
      <c r="B73" s="93">
        <v>251859</v>
      </c>
      <c r="C73" s="93">
        <v>187429</v>
      </c>
      <c r="D73" s="94">
        <v>-25.581773929063488</v>
      </c>
      <c r="E73" s="93">
        <v>2471.85178</v>
      </c>
      <c r="F73" s="93">
        <v>2430.6999999999998</v>
      </c>
      <c r="G73" s="95">
        <v>-1.6648158410210279</v>
      </c>
      <c r="I73" s="71"/>
      <c r="J73" s="80"/>
      <c r="L73" s="96"/>
      <c r="M73" s="97"/>
      <c r="N73" s="97"/>
      <c r="O73" s="96"/>
      <c r="Q73" s="80"/>
      <c r="R73" s="80"/>
      <c r="S73" s="80"/>
    </row>
    <row r="74" spans="1:19" x14ac:dyDescent="0.25">
      <c r="A74" s="87" t="s">
        <v>33</v>
      </c>
      <c r="B74" s="90">
        <v>252012</v>
      </c>
      <c r="C74" s="90">
        <v>179230</v>
      </c>
      <c r="D74" s="91">
        <v>-28.880370775994791</v>
      </c>
      <c r="E74" s="90">
        <v>2191.6510499999999</v>
      </c>
      <c r="F74" s="90">
        <v>2066.75</v>
      </c>
      <c r="G74" s="89">
        <v>-5.6989478320465299</v>
      </c>
      <c r="I74" s="71"/>
      <c r="J74" s="80"/>
      <c r="L74" s="85"/>
      <c r="M74" s="86"/>
      <c r="N74" s="86"/>
      <c r="O74" s="85"/>
      <c r="Q74" s="80"/>
      <c r="R74" s="80"/>
      <c r="S74" s="80"/>
    </row>
    <row r="75" spans="1:19" x14ac:dyDescent="0.25">
      <c r="A75" s="87" t="s">
        <v>34</v>
      </c>
      <c r="B75" s="90">
        <v>971770</v>
      </c>
      <c r="C75" s="90">
        <v>652392</v>
      </c>
      <c r="D75" s="91">
        <v>-32.865595768546051</v>
      </c>
      <c r="E75" s="90">
        <v>6095.5601700000007</v>
      </c>
      <c r="F75" s="90">
        <v>5983.8600000000006</v>
      </c>
      <c r="G75" s="89">
        <v>-1.8324840848876423</v>
      </c>
      <c r="I75" s="71"/>
      <c r="J75" s="80"/>
      <c r="L75" s="85"/>
      <c r="M75" s="86"/>
      <c r="N75" s="86"/>
      <c r="O75" s="85"/>
      <c r="Q75" s="80"/>
      <c r="R75" s="80"/>
      <c r="S75" s="80"/>
    </row>
    <row r="76" spans="1:19" x14ac:dyDescent="0.25">
      <c r="A76" s="92" t="s">
        <v>35</v>
      </c>
      <c r="B76" s="93">
        <v>691281</v>
      </c>
      <c r="C76" s="93">
        <v>462899</v>
      </c>
      <c r="D76" s="94">
        <v>-33.037505732111839</v>
      </c>
      <c r="E76" s="93">
        <v>3554.3488500000003</v>
      </c>
      <c r="F76" s="93">
        <v>3407.06</v>
      </c>
      <c r="G76" s="95">
        <v>-4.1439052894315704</v>
      </c>
      <c r="I76" s="71"/>
      <c r="J76" s="80"/>
      <c r="L76" s="98"/>
      <c r="M76" s="97"/>
      <c r="N76" s="97"/>
      <c r="O76" s="98"/>
      <c r="Q76" s="80"/>
      <c r="R76" s="80"/>
      <c r="S76" s="80"/>
    </row>
    <row r="77" spans="1:19" x14ac:dyDescent="0.25">
      <c r="A77" s="99" t="s">
        <v>36</v>
      </c>
      <c r="B77" s="100">
        <v>280489</v>
      </c>
      <c r="C77" s="100">
        <v>189493</v>
      </c>
      <c r="D77" s="101">
        <v>-32.441913943149281</v>
      </c>
      <c r="E77" s="100">
        <v>2541.2113200000003</v>
      </c>
      <c r="F77" s="100">
        <v>2576.8000000000002</v>
      </c>
      <c r="G77" s="102">
        <v>1.4004612571928865</v>
      </c>
      <c r="I77" s="71"/>
      <c r="J77" s="80"/>
      <c r="K77" s="80"/>
      <c r="L77" s="80"/>
      <c r="M77" s="80"/>
      <c r="N77" s="80"/>
      <c r="O77" s="80"/>
      <c r="P77" s="80"/>
      <c r="Q77" s="80"/>
      <c r="R77" s="80"/>
      <c r="S77" s="80"/>
    </row>
    <row r="78" spans="1:19" x14ac:dyDescent="0.2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</row>
    <row r="79" spans="1:19" x14ac:dyDescent="0.2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</row>
    <row r="80" spans="1:19" x14ac:dyDescent="0.2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</row>
    <row r="81" spans="1:19" x14ac:dyDescent="0.25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</row>
    <row r="82" spans="1:19" x14ac:dyDescent="0.25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</row>
    <row r="83" spans="1:19" x14ac:dyDescent="0.25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</row>
    <row r="84" spans="1:19" x14ac:dyDescent="0.25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</row>
    <row r="85" spans="1:19" x14ac:dyDescent="0.2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</row>
    <row r="86" spans="1:19" x14ac:dyDescent="0.2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</row>
    <row r="87" spans="1:19" x14ac:dyDescent="0.2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</row>
    <row r="88" spans="1:19" x14ac:dyDescent="0.2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</row>
    <row r="89" spans="1:19" x14ac:dyDescent="0.2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</row>
    <row r="90" spans="1:19" x14ac:dyDescent="0.2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</row>
    <row r="91" spans="1:19" x14ac:dyDescent="0.2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</row>
    <row r="92" spans="1:19" x14ac:dyDescent="0.25">
      <c r="A92" s="80"/>
      <c r="B92" s="80"/>
      <c r="C92" s="80"/>
      <c r="D92" s="80"/>
      <c r="E92" s="80"/>
      <c r="F92" s="80"/>
      <c r="G92" s="80"/>
      <c r="H92" s="80"/>
      <c r="I92" s="80"/>
      <c r="J92" s="80"/>
    </row>
    <row r="93" spans="1:19" x14ac:dyDescent="0.25">
      <c r="A93" s="80"/>
      <c r="B93" s="80"/>
      <c r="C93" s="80"/>
      <c r="D93" s="80"/>
      <c r="E93" s="80"/>
      <c r="F93" s="80"/>
      <c r="G93" s="80"/>
      <c r="H93" s="80"/>
      <c r="I93" s="80"/>
      <c r="J93" s="80"/>
    </row>
    <row r="94" spans="1:19" x14ac:dyDescent="0.25">
      <c r="A94" s="80"/>
      <c r="B94" s="80"/>
      <c r="C94" s="80"/>
      <c r="D94" s="80"/>
      <c r="E94" s="80"/>
      <c r="F94" s="80"/>
      <c r="G94" s="80"/>
      <c r="H94" s="80"/>
      <c r="I94" s="80"/>
      <c r="J94" s="80"/>
    </row>
    <row r="95" spans="1:19" x14ac:dyDescent="0.25">
      <c r="A95" s="80"/>
      <c r="B95" s="80"/>
      <c r="C95" s="80"/>
      <c r="D95" s="80"/>
      <c r="E95" s="80"/>
      <c r="F95" s="80"/>
      <c r="G95" s="80"/>
      <c r="H95" s="80"/>
      <c r="I95" s="80"/>
      <c r="J95" s="80"/>
    </row>
    <row r="96" spans="1:19" x14ac:dyDescent="0.25">
      <c r="A96" s="80"/>
      <c r="B96" s="80"/>
      <c r="C96" s="80"/>
      <c r="D96" s="80"/>
      <c r="E96" s="80"/>
      <c r="F96" s="80"/>
      <c r="G96" s="80"/>
      <c r="H96" s="80"/>
      <c r="I96" s="80"/>
      <c r="J96" s="80"/>
    </row>
    <row r="97" spans="1:10" x14ac:dyDescent="0.25">
      <c r="A97" s="80"/>
      <c r="B97" s="80"/>
      <c r="C97" s="80"/>
      <c r="D97" s="80"/>
      <c r="E97" s="80"/>
      <c r="F97" s="80"/>
      <c r="G97" s="80"/>
      <c r="H97" s="80"/>
      <c r="I97" s="80"/>
      <c r="J97" s="80"/>
    </row>
  </sheetData>
  <mergeCells count="18">
    <mergeCell ref="A41:P41"/>
    <mergeCell ref="A44:A46"/>
    <mergeCell ref="B44:D44"/>
    <mergeCell ref="E44:G44"/>
    <mergeCell ref="B45:C45"/>
    <mergeCell ref="D45:D46"/>
    <mergeCell ref="E45:F45"/>
    <mergeCell ref="G45:G46"/>
    <mergeCell ref="A3:P3"/>
    <mergeCell ref="B4:H4"/>
    <mergeCell ref="J4:P4"/>
    <mergeCell ref="A5:A6"/>
    <mergeCell ref="B5:C5"/>
    <mergeCell ref="E5:F5"/>
    <mergeCell ref="H5:H6"/>
    <mergeCell ref="J5:K5"/>
    <mergeCell ref="M5:N5"/>
    <mergeCell ref="P5:P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:J33"/>
  <sheetViews>
    <sheetView zoomScale="115" zoomScaleNormal="115" workbookViewId="0">
      <selection activeCell="C2" sqref="C2"/>
    </sheetView>
  </sheetViews>
  <sheetFormatPr defaultRowHeight="12.75" x14ac:dyDescent="0.2"/>
  <cols>
    <col min="1" max="1" width="9.140625" style="163"/>
    <col min="2" max="2" width="47.5703125" style="163" customWidth="1"/>
    <col min="3" max="3" width="43.7109375" style="163" customWidth="1"/>
    <col min="4" max="4" width="10.140625" style="163" customWidth="1"/>
    <col min="5" max="5" width="13.28515625" style="163" customWidth="1"/>
    <col min="6" max="16384" width="9.140625" style="163"/>
  </cols>
  <sheetData>
    <row r="2" spans="3:10" x14ac:dyDescent="0.2">
      <c r="C2" s="426" t="s">
        <v>353</v>
      </c>
    </row>
    <row r="3" spans="3:10" x14ac:dyDescent="0.2">
      <c r="E3" s="300" t="s">
        <v>193</v>
      </c>
    </row>
    <row r="4" spans="3:10" x14ac:dyDescent="0.2">
      <c r="D4" s="301" t="s">
        <v>102</v>
      </c>
      <c r="E4" s="301" t="s">
        <v>103</v>
      </c>
    </row>
    <row r="5" spans="3:10" ht="56.25" x14ac:dyDescent="0.2">
      <c r="C5" s="302" t="s">
        <v>194</v>
      </c>
      <c r="D5" s="164" t="s">
        <v>75</v>
      </c>
      <c r="E5" s="164" t="s">
        <v>77</v>
      </c>
      <c r="G5" s="165"/>
    </row>
    <row r="6" spans="3:10" x14ac:dyDescent="0.2">
      <c r="C6" s="298" t="s">
        <v>195</v>
      </c>
      <c r="D6" s="168">
        <v>17.282765242438792</v>
      </c>
      <c r="E6" s="168">
        <v>24.148100299134594</v>
      </c>
      <c r="G6" s="169"/>
      <c r="J6" s="174" t="s">
        <v>237</v>
      </c>
    </row>
    <row r="7" spans="3:10" ht="21" x14ac:dyDescent="0.2">
      <c r="C7" s="298" t="s">
        <v>196</v>
      </c>
      <c r="D7" s="168">
        <v>18.946513516649262</v>
      </c>
      <c r="E7" s="168">
        <v>20.282363107264942</v>
      </c>
      <c r="G7" s="169"/>
    </row>
    <row r="8" spans="3:10" x14ac:dyDescent="0.2">
      <c r="C8" s="298" t="s">
        <v>197</v>
      </c>
      <c r="D8" s="168">
        <v>15.874949248883475</v>
      </c>
      <c r="E8" s="168">
        <v>18.997702497178086</v>
      </c>
      <c r="G8" s="169"/>
    </row>
    <row r="9" spans="3:10" ht="21" x14ac:dyDescent="0.2">
      <c r="C9" s="167" t="s">
        <v>198</v>
      </c>
      <c r="D9" s="168">
        <v>14.278159703860391</v>
      </c>
      <c r="E9" s="168">
        <v>17.483874504754734</v>
      </c>
      <c r="G9" s="169"/>
    </row>
    <row r="10" spans="3:10" x14ac:dyDescent="0.2">
      <c r="C10" s="298" t="s">
        <v>199</v>
      </c>
      <c r="D10" s="168">
        <v>12.683017812179429</v>
      </c>
      <c r="E10" s="168">
        <v>17.02416268141312</v>
      </c>
      <c r="G10" s="169"/>
    </row>
    <row r="11" spans="3:10" x14ac:dyDescent="0.2">
      <c r="C11" s="167" t="s">
        <v>200</v>
      </c>
      <c r="D11" s="168">
        <v>12.76595744680851</v>
      </c>
      <c r="E11" s="168">
        <v>13.697164479139449</v>
      </c>
      <c r="G11" s="169"/>
    </row>
    <row r="12" spans="3:10" x14ac:dyDescent="0.2">
      <c r="C12" s="298" t="s">
        <v>201</v>
      </c>
      <c r="D12" s="168">
        <v>13.288723927021801</v>
      </c>
      <c r="E12" s="168">
        <v>13.158709037671112</v>
      </c>
      <c r="G12" s="169"/>
    </row>
    <row r="13" spans="3:10" x14ac:dyDescent="0.2">
      <c r="C13" s="167" t="s">
        <v>202</v>
      </c>
      <c r="D13" s="168">
        <v>7.0149691810977393</v>
      </c>
      <c r="E13" s="168">
        <v>10.234802429014213</v>
      </c>
      <c r="G13" s="169"/>
    </row>
    <row r="14" spans="3:10" ht="21" x14ac:dyDescent="0.2">
      <c r="C14" s="167" t="s">
        <v>203</v>
      </c>
      <c r="D14" s="168">
        <v>7.6208919519280061</v>
      </c>
      <c r="E14" s="168">
        <v>9.8667297669961904</v>
      </c>
      <c r="G14" s="169"/>
    </row>
    <row r="15" spans="3:10" x14ac:dyDescent="0.2">
      <c r="C15" s="298" t="s">
        <v>204</v>
      </c>
      <c r="D15" s="168">
        <v>2.9816513761467891</v>
      </c>
      <c r="E15" s="168">
        <v>9.128234016766573</v>
      </c>
      <c r="G15" s="169"/>
    </row>
    <row r="16" spans="3:10" x14ac:dyDescent="0.2">
      <c r="C16" s="298" t="s">
        <v>205</v>
      </c>
      <c r="D16" s="168">
        <v>9.395614191477982</v>
      </c>
      <c r="E16" s="168">
        <v>8.7923488999894204</v>
      </c>
      <c r="G16" s="169"/>
    </row>
    <row r="17" spans="3:7" x14ac:dyDescent="0.2">
      <c r="C17" s="298" t="s">
        <v>206</v>
      </c>
      <c r="D17" s="168">
        <v>6.4604639560987778</v>
      </c>
      <c r="E17" s="168">
        <v>6.5170697459214848</v>
      </c>
      <c r="G17" s="169"/>
    </row>
    <row r="18" spans="3:7" x14ac:dyDescent="0.2">
      <c r="C18" s="298" t="s">
        <v>207</v>
      </c>
      <c r="D18" s="168">
        <v>4.8669050456893128</v>
      </c>
      <c r="E18" s="168">
        <v>6.2095855077679802</v>
      </c>
      <c r="G18" s="169"/>
    </row>
    <row r="19" spans="3:7" x14ac:dyDescent="0.2">
      <c r="C19" s="298" t="s">
        <v>208</v>
      </c>
      <c r="D19" s="168">
        <v>5.21750472836366</v>
      </c>
      <c r="E19" s="168">
        <v>5.0470226372507803</v>
      </c>
      <c r="G19" s="169"/>
    </row>
    <row r="20" spans="3:7" x14ac:dyDescent="0.2">
      <c r="C20" s="298" t="s">
        <v>209</v>
      </c>
      <c r="D20" s="168">
        <v>7.7662437524029224</v>
      </c>
      <c r="E20" s="168">
        <v>4.688999769031942</v>
      </c>
      <c r="G20" s="169"/>
    </row>
    <row r="21" spans="3:7" x14ac:dyDescent="0.2">
      <c r="C21" s="298" t="s">
        <v>210</v>
      </c>
      <c r="D21" s="168">
        <v>5.3156146179401995</v>
      </c>
      <c r="E21" s="168">
        <v>4.5877286062043572</v>
      </c>
      <c r="G21" s="169"/>
    </row>
    <row r="22" spans="3:7" x14ac:dyDescent="0.2">
      <c r="C22" s="298" t="s">
        <v>211</v>
      </c>
      <c r="D22" s="168">
        <v>3.2778561354019748</v>
      </c>
      <c r="E22" s="168">
        <v>3.2840317324633319</v>
      </c>
      <c r="G22" s="169"/>
    </row>
    <row r="23" spans="3:7" x14ac:dyDescent="0.2">
      <c r="C23" s="298" t="s">
        <v>212</v>
      </c>
      <c r="D23" s="168">
        <v>2.4682413176834275</v>
      </c>
      <c r="E23" s="168">
        <v>3.0636737440792405</v>
      </c>
      <c r="G23" s="169"/>
    </row>
    <row r="24" spans="3:7" x14ac:dyDescent="0.2">
      <c r="C24" s="298" t="s">
        <v>213</v>
      </c>
      <c r="D24" s="168">
        <v>5.5540355677154585</v>
      </c>
      <c r="E24" s="168">
        <v>2.2313554566998666</v>
      </c>
      <c r="G24" s="169"/>
    </row>
    <row r="25" spans="3:7" x14ac:dyDescent="0.2">
      <c r="C25" s="298" t="s">
        <v>214</v>
      </c>
      <c r="D25" s="168">
        <v>1.8788751800588712</v>
      </c>
      <c r="E25" s="168">
        <v>2.1583158265789502</v>
      </c>
      <c r="G25" s="169"/>
    </row>
    <row r="26" spans="3:7" x14ac:dyDescent="0.2">
      <c r="C26" s="298" t="s">
        <v>215</v>
      </c>
      <c r="D26" s="168">
        <v>1.6228748068006182</v>
      </c>
      <c r="E26" s="168">
        <v>1.8285510956480482</v>
      </c>
      <c r="G26" s="169"/>
    </row>
    <row r="27" spans="3:7" x14ac:dyDescent="0.2">
      <c r="C27" s="299" t="s">
        <v>216</v>
      </c>
      <c r="D27" s="168">
        <v>1.8511569731081927</v>
      </c>
      <c r="E27" s="168">
        <v>1.5897186780786092</v>
      </c>
      <c r="G27" s="169"/>
    </row>
    <row r="28" spans="3:7" x14ac:dyDescent="0.2">
      <c r="C28" s="298" t="s">
        <v>217</v>
      </c>
      <c r="D28" s="168">
        <v>1.1390824924581295</v>
      </c>
      <c r="E28" s="168">
        <v>1.580991839512762</v>
      </c>
      <c r="G28" s="169"/>
    </row>
    <row r="29" spans="3:7" x14ac:dyDescent="0.2">
      <c r="C29" s="299" t="s">
        <v>218</v>
      </c>
      <c r="D29" s="168">
        <v>1.694102605082308</v>
      </c>
      <c r="E29" s="168">
        <v>1.3033370874807901</v>
      </c>
      <c r="G29" s="169"/>
    </row>
    <row r="30" spans="3:7" x14ac:dyDescent="0.2">
      <c r="C30" s="303" t="s">
        <v>219</v>
      </c>
      <c r="D30" s="168">
        <v>1.8859364873622813</v>
      </c>
      <c r="E30" s="168">
        <v>1.1401069916515842</v>
      </c>
      <c r="G30" s="169"/>
    </row>
    <row r="31" spans="3:7" x14ac:dyDescent="0.2">
      <c r="C31" s="298" t="s">
        <v>220</v>
      </c>
      <c r="D31" s="168">
        <v>0.99028057949752424</v>
      </c>
      <c r="E31" s="168">
        <v>0.84934702631575165</v>
      </c>
      <c r="G31" s="169"/>
    </row>
    <row r="32" spans="3:7" x14ac:dyDescent="0.2">
      <c r="C32" s="298" t="s">
        <v>221</v>
      </c>
      <c r="D32" s="168">
        <v>0.22417934347477983</v>
      </c>
      <c r="E32" s="168">
        <v>0.323175566203592</v>
      </c>
      <c r="G32" s="169"/>
    </row>
    <row r="33" spans="3:7" x14ac:dyDescent="0.2">
      <c r="C33" s="298" t="s">
        <v>222</v>
      </c>
      <c r="D33" s="168">
        <v>0.2234012845573862</v>
      </c>
      <c r="E33" s="168">
        <v>0.2250005043114752</v>
      </c>
      <c r="G33" s="169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26"/>
  <sheetViews>
    <sheetView workbookViewId="0">
      <selection activeCell="B2" sqref="B2"/>
    </sheetView>
  </sheetViews>
  <sheetFormatPr defaultRowHeight="12.75" x14ac:dyDescent="0.2"/>
  <cols>
    <col min="1" max="1" width="9.140625" style="163"/>
    <col min="2" max="2" width="49" style="163" customWidth="1"/>
    <col min="3" max="6" width="11" style="163" customWidth="1"/>
    <col min="7" max="16384" width="9.140625" style="163"/>
  </cols>
  <sheetData>
    <row r="2" spans="2:13" x14ac:dyDescent="0.2">
      <c r="B2" s="426" t="s">
        <v>353</v>
      </c>
    </row>
    <row r="5" spans="2:13" x14ac:dyDescent="0.2">
      <c r="M5" s="162" t="s">
        <v>259</v>
      </c>
    </row>
    <row r="7" spans="2:13" x14ac:dyDescent="0.2">
      <c r="C7" s="301" t="s">
        <v>102</v>
      </c>
      <c r="E7" s="301" t="s">
        <v>103</v>
      </c>
    </row>
    <row r="8" spans="2:13" ht="45" x14ac:dyDescent="0.2">
      <c r="B8" s="333" t="s">
        <v>238</v>
      </c>
      <c r="C8" s="164" t="s">
        <v>75</v>
      </c>
      <c r="D8" s="165" t="s">
        <v>76</v>
      </c>
      <c r="E8" s="164" t="s">
        <v>77</v>
      </c>
      <c r="F8" s="165" t="s">
        <v>78</v>
      </c>
    </row>
    <row r="9" spans="2:13" x14ac:dyDescent="0.2">
      <c r="B9" s="167" t="s">
        <v>260</v>
      </c>
      <c r="C9" s="168">
        <v>1.5986266831178584</v>
      </c>
      <c r="D9" s="168">
        <v>1.6277037360716629</v>
      </c>
      <c r="E9" s="168">
        <v>2.025162314859414</v>
      </c>
      <c r="F9" s="168">
        <v>1.7521404113367871</v>
      </c>
    </row>
    <row r="10" spans="2:13" x14ac:dyDescent="0.2">
      <c r="B10" s="167" t="s">
        <v>261</v>
      </c>
      <c r="C10" s="168">
        <v>2.5023607176581679</v>
      </c>
      <c r="D10" s="168"/>
      <c r="E10" s="168">
        <v>2.3279215415346259</v>
      </c>
      <c r="F10" s="168"/>
    </row>
    <row r="11" spans="2:13" x14ac:dyDescent="0.2">
      <c r="B11" s="167" t="s">
        <v>262</v>
      </c>
      <c r="C11" s="168">
        <v>0.660116089381236</v>
      </c>
      <c r="D11" s="168">
        <v>0.64917808739227822</v>
      </c>
      <c r="E11" s="168">
        <v>0.8276820545045489</v>
      </c>
      <c r="F11" s="168">
        <v>0.65536610981928067</v>
      </c>
    </row>
    <row r="12" spans="2:13" x14ac:dyDescent="0.2">
      <c r="B12" s="167" t="s">
        <v>263</v>
      </c>
      <c r="C12" s="168">
        <v>1.2886597938144329</v>
      </c>
      <c r="D12" s="168"/>
      <c r="E12" s="168">
        <v>0.13860013860013859</v>
      </c>
      <c r="F12" s="168"/>
    </row>
    <row r="13" spans="2:13" x14ac:dyDescent="0.2">
      <c r="B13" s="167" t="s">
        <v>264</v>
      </c>
      <c r="C13" s="168">
        <v>0.25064490751751767</v>
      </c>
      <c r="D13" s="168">
        <v>0.2402795980777632</v>
      </c>
      <c r="E13" s="168">
        <v>3.9922376095221472E-2</v>
      </c>
      <c r="F13" s="168">
        <v>4.1555493053391207E-2</v>
      </c>
    </row>
    <row r="14" spans="2:13" x14ac:dyDescent="0.2">
      <c r="B14" s="167" t="s">
        <v>265</v>
      </c>
      <c r="C14" s="168">
        <v>0.94457222114928807</v>
      </c>
      <c r="D14" s="168">
        <v>0.67036203014030837</v>
      </c>
      <c r="E14" s="168">
        <v>0.59539600868052145</v>
      </c>
      <c r="F14" s="168">
        <v>0.36860313834749397</v>
      </c>
    </row>
    <row r="15" spans="2:13" ht="21" x14ac:dyDescent="0.2">
      <c r="B15" s="167" t="s">
        <v>266</v>
      </c>
      <c r="C15" s="168">
        <v>2.8539761706844002</v>
      </c>
      <c r="D15" s="168">
        <v>2.8423481735802327</v>
      </c>
      <c r="E15" s="168">
        <v>3.1271481773605587</v>
      </c>
      <c r="F15" s="168">
        <v>2.5244352998752388</v>
      </c>
    </row>
    <row r="16" spans="2:13" x14ac:dyDescent="0.2">
      <c r="B16" s="167" t="s">
        <v>267</v>
      </c>
      <c r="C16" s="168">
        <v>0.15501815927008591</v>
      </c>
      <c r="D16" s="168">
        <v>0.14959662339050062</v>
      </c>
      <c r="E16" s="168">
        <v>0.13738371041345626</v>
      </c>
      <c r="F16" s="168">
        <v>9.1108376979527547E-2</v>
      </c>
    </row>
    <row r="17" spans="2:6" x14ac:dyDescent="0.2">
      <c r="B17" s="167" t="s">
        <v>268</v>
      </c>
      <c r="C17" s="168">
        <v>0.54008260086836812</v>
      </c>
      <c r="D17" s="168">
        <v>0.48213894367740523</v>
      </c>
      <c r="E17" s="168">
        <v>0.99761154089567949</v>
      </c>
      <c r="F17" s="168">
        <v>0.47664295277995444</v>
      </c>
    </row>
    <row r="18" spans="2:6" x14ac:dyDescent="0.2">
      <c r="B18" s="167" t="s">
        <v>269</v>
      </c>
      <c r="C18" s="168">
        <v>4.3788036217901141</v>
      </c>
      <c r="D18" s="168">
        <v>4.1852786948922116</v>
      </c>
      <c r="E18" s="168">
        <v>3.5306334934064441</v>
      </c>
      <c r="F18" s="168">
        <v>3.1329816223649622</v>
      </c>
    </row>
    <row r="19" spans="2:6" x14ac:dyDescent="0.2">
      <c r="B19" s="167" t="s">
        <v>270</v>
      </c>
      <c r="C19" s="168">
        <v>1.4705882352941175</v>
      </c>
      <c r="D19" s="168"/>
      <c r="E19" s="168">
        <v>0.13385686239514547</v>
      </c>
      <c r="F19" s="168"/>
    </row>
    <row r="20" spans="2:6" x14ac:dyDescent="0.2">
      <c r="B20" s="167" t="s">
        <v>271</v>
      </c>
      <c r="C20" s="168">
        <v>2</v>
      </c>
      <c r="D20" s="168"/>
      <c r="E20" s="168">
        <v>0.21070375052675938</v>
      </c>
      <c r="F20" s="168"/>
    </row>
    <row r="21" spans="2:6" x14ac:dyDescent="0.2">
      <c r="B21" s="167" t="s">
        <v>272</v>
      </c>
      <c r="C21" s="168">
        <v>1.2987012987012987</v>
      </c>
      <c r="D21" s="168"/>
      <c r="E21" s="168">
        <v>0.11321181931393638</v>
      </c>
      <c r="F21" s="168"/>
    </row>
    <row r="22" spans="2:6" x14ac:dyDescent="0.2">
      <c r="B22" s="167" t="s">
        <v>273</v>
      </c>
      <c r="C22" s="168">
        <v>2.7507836990595611</v>
      </c>
      <c r="D22" s="168">
        <v>2.7336448598130842</v>
      </c>
      <c r="E22" s="168">
        <v>4.1269348862951354</v>
      </c>
      <c r="F22" s="168">
        <v>2.9985299261281306</v>
      </c>
    </row>
    <row r="25" spans="2:6" x14ac:dyDescent="0.2">
      <c r="B25" s="167" t="s">
        <v>274</v>
      </c>
      <c r="C25" s="168">
        <v>1.6064257028112447</v>
      </c>
      <c r="D25" s="168"/>
      <c r="E25" s="168">
        <v>0.1556662515566625</v>
      </c>
      <c r="F25" s="168"/>
    </row>
    <row r="26" spans="2:6" ht="21" x14ac:dyDescent="0.2">
      <c r="B26" s="167" t="s">
        <v>275</v>
      </c>
      <c r="C26" s="168">
        <v>0</v>
      </c>
      <c r="D26" s="168"/>
      <c r="E26" s="168">
        <v>0</v>
      </c>
      <c r="F26" s="168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77"/>
  <sheetViews>
    <sheetView topLeftCell="C1" zoomScaleNormal="100" workbookViewId="0">
      <selection activeCell="C2" sqref="C2"/>
    </sheetView>
  </sheetViews>
  <sheetFormatPr defaultRowHeight="12.75" x14ac:dyDescent="0.2"/>
  <cols>
    <col min="1" max="1" width="25.85546875" style="163" customWidth="1"/>
    <col min="2" max="2" width="35.5703125" style="163" customWidth="1"/>
    <col min="3" max="3" width="32.5703125" style="163" customWidth="1"/>
    <col min="4" max="16384" width="9.140625" style="163"/>
  </cols>
  <sheetData>
    <row r="2" spans="2:13" x14ac:dyDescent="0.2">
      <c r="C2" s="426" t="s">
        <v>353</v>
      </c>
    </row>
    <row r="7" spans="2:13" x14ac:dyDescent="0.2">
      <c r="B7" s="301" t="s">
        <v>276</v>
      </c>
      <c r="D7" s="183" t="s">
        <v>121</v>
      </c>
      <c r="E7" s="184"/>
      <c r="F7" s="184"/>
      <c r="G7" s="184"/>
      <c r="H7" s="184"/>
      <c r="I7" s="185" t="s">
        <v>122</v>
      </c>
      <c r="J7" s="184"/>
      <c r="K7" s="184"/>
      <c r="L7" s="184"/>
      <c r="M7" s="186"/>
    </row>
    <row r="8" spans="2:13" x14ac:dyDescent="0.2">
      <c r="D8" s="188" t="s">
        <v>123</v>
      </c>
      <c r="E8" s="335" t="s">
        <v>124</v>
      </c>
      <c r="F8" s="335" t="s">
        <v>125</v>
      </c>
      <c r="G8" s="188" t="s">
        <v>126</v>
      </c>
      <c r="H8" s="189" t="s">
        <v>127</v>
      </c>
      <c r="I8" s="190" t="s">
        <v>123</v>
      </c>
      <c r="J8" s="335" t="s">
        <v>124</v>
      </c>
      <c r="K8" s="335" t="s">
        <v>125</v>
      </c>
      <c r="L8" s="188" t="s">
        <v>126</v>
      </c>
      <c r="M8" s="191" t="s">
        <v>127</v>
      </c>
    </row>
    <row r="9" spans="2:13" x14ac:dyDescent="0.2">
      <c r="B9" s="167" t="s">
        <v>239</v>
      </c>
      <c r="C9" s="167" t="s">
        <v>265</v>
      </c>
      <c r="D9" s="198">
        <v>556</v>
      </c>
      <c r="E9" s="336">
        <v>538</v>
      </c>
      <c r="F9" s="336">
        <v>538</v>
      </c>
      <c r="G9" s="198">
        <v>538</v>
      </c>
      <c r="H9" s="199">
        <v>387</v>
      </c>
      <c r="I9" s="200">
        <v>138662</v>
      </c>
      <c r="J9" s="336">
        <v>132980</v>
      </c>
      <c r="K9" s="336">
        <v>133480</v>
      </c>
      <c r="L9" s="198">
        <v>132480</v>
      </c>
      <c r="M9" s="201">
        <v>88112</v>
      </c>
    </row>
    <row r="10" spans="2:13" x14ac:dyDescent="0.2">
      <c r="B10" s="167" t="s">
        <v>240</v>
      </c>
      <c r="C10" s="167" t="s">
        <v>268</v>
      </c>
      <c r="D10" s="198">
        <v>160</v>
      </c>
      <c r="E10" s="336">
        <v>154</v>
      </c>
      <c r="F10" s="336">
        <v>154</v>
      </c>
      <c r="G10" s="198">
        <v>153</v>
      </c>
      <c r="H10" s="199">
        <v>132</v>
      </c>
      <c r="I10" s="200">
        <v>30390</v>
      </c>
      <c r="J10" s="336">
        <v>27717</v>
      </c>
      <c r="K10" s="336">
        <v>27767</v>
      </c>
      <c r="L10" s="198">
        <v>27617</v>
      </c>
      <c r="M10" s="201">
        <v>24720</v>
      </c>
    </row>
    <row r="11" spans="2:13" x14ac:dyDescent="0.2">
      <c r="B11" s="167" t="s">
        <v>241</v>
      </c>
      <c r="C11" s="167" t="s">
        <v>269</v>
      </c>
      <c r="D11" s="194">
        <v>1821</v>
      </c>
      <c r="E11" s="337">
        <v>1819</v>
      </c>
      <c r="F11" s="337">
        <v>1819</v>
      </c>
      <c r="G11" s="194">
        <v>1770</v>
      </c>
      <c r="H11" s="195">
        <v>1724</v>
      </c>
      <c r="I11" s="196">
        <v>266605</v>
      </c>
      <c r="J11" s="337">
        <v>265892</v>
      </c>
      <c r="K11" s="337">
        <v>265892</v>
      </c>
      <c r="L11" s="194">
        <v>260802</v>
      </c>
      <c r="M11" s="197">
        <v>252246</v>
      </c>
    </row>
    <row r="12" spans="2:13" x14ac:dyDescent="0.2">
      <c r="B12" s="167" t="s">
        <v>242</v>
      </c>
      <c r="C12" s="167" t="s">
        <v>277</v>
      </c>
      <c r="D12" s="198">
        <v>521</v>
      </c>
      <c r="E12" s="336">
        <v>521</v>
      </c>
      <c r="F12" s="336">
        <v>521</v>
      </c>
      <c r="G12" s="198">
        <v>515</v>
      </c>
      <c r="H12" s="199">
        <v>505</v>
      </c>
      <c r="I12" s="200">
        <v>90160</v>
      </c>
      <c r="J12" s="336">
        <v>89560</v>
      </c>
      <c r="K12" s="336">
        <v>89560</v>
      </c>
      <c r="L12" s="198">
        <v>88890</v>
      </c>
      <c r="M12" s="201">
        <v>87897</v>
      </c>
    </row>
    <row r="13" spans="2:13" x14ac:dyDescent="0.2">
      <c r="B13" s="167" t="s">
        <v>243</v>
      </c>
      <c r="C13" s="167" t="s">
        <v>260</v>
      </c>
      <c r="D13" s="194">
        <v>302</v>
      </c>
      <c r="E13" s="337">
        <v>299</v>
      </c>
      <c r="F13" s="337">
        <v>298</v>
      </c>
      <c r="G13" s="194">
        <v>298</v>
      </c>
      <c r="H13" s="195">
        <v>298</v>
      </c>
      <c r="I13" s="196">
        <v>38920</v>
      </c>
      <c r="J13" s="337">
        <v>39398</v>
      </c>
      <c r="K13" s="337">
        <v>39598</v>
      </c>
      <c r="L13" s="194">
        <v>39648</v>
      </c>
      <c r="M13" s="197">
        <v>39698</v>
      </c>
    </row>
    <row r="14" spans="2:13" x14ac:dyDescent="0.2">
      <c r="B14" s="167" t="s">
        <v>244</v>
      </c>
      <c r="C14" s="167" t="s">
        <v>278</v>
      </c>
      <c r="D14" s="198">
        <v>178</v>
      </c>
      <c r="E14" s="336">
        <v>182</v>
      </c>
      <c r="F14" s="336">
        <v>182</v>
      </c>
      <c r="G14" s="198">
        <v>0</v>
      </c>
      <c r="H14" s="199" t="s">
        <v>128</v>
      </c>
      <c r="I14" s="200">
        <v>15895</v>
      </c>
      <c r="J14" s="336">
        <v>16100</v>
      </c>
      <c r="K14" s="336">
        <v>16100</v>
      </c>
      <c r="L14" s="198">
        <v>0</v>
      </c>
      <c r="M14" s="201" t="s">
        <v>128</v>
      </c>
    </row>
    <row r="15" spans="2:13" x14ac:dyDescent="0.2">
      <c r="B15" s="167" t="s">
        <v>245</v>
      </c>
      <c r="C15" s="167" t="s">
        <v>273</v>
      </c>
      <c r="D15" s="194">
        <v>351</v>
      </c>
      <c r="E15" s="337">
        <v>349</v>
      </c>
      <c r="F15" s="337">
        <v>351</v>
      </c>
      <c r="G15" s="194">
        <v>351</v>
      </c>
      <c r="H15" s="195">
        <v>351</v>
      </c>
      <c r="I15" s="196">
        <v>59935</v>
      </c>
      <c r="J15" s="337">
        <v>59785</v>
      </c>
      <c r="K15" s="337">
        <v>58535</v>
      </c>
      <c r="L15" s="194">
        <v>58535</v>
      </c>
      <c r="M15" s="197">
        <v>57010</v>
      </c>
    </row>
    <row r="16" spans="2:13" x14ac:dyDescent="0.2">
      <c r="B16" s="167" t="s">
        <v>246</v>
      </c>
      <c r="C16" s="167" t="s">
        <v>261</v>
      </c>
      <c r="D16" s="194">
        <v>54</v>
      </c>
      <c r="E16" s="337">
        <v>54</v>
      </c>
      <c r="F16" s="337">
        <v>54</v>
      </c>
      <c r="G16" s="194">
        <v>53</v>
      </c>
      <c r="H16" s="195" t="s">
        <v>128</v>
      </c>
      <c r="I16" s="196">
        <v>3050</v>
      </c>
      <c r="J16" s="337">
        <v>3100</v>
      </c>
      <c r="K16" s="337">
        <v>3100</v>
      </c>
      <c r="L16" s="194">
        <v>3100</v>
      </c>
      <c r="M16" s="197" t="s">
        <v>128</v>
      </c>
    </row>
    <row r="17" spans="1:13" x14ac:dyDescent="0.2">
      <c r="B17" s="167" t="s">
        <v>247</v>
      </c>
      <c r="C17" s="167" t="s">
        <v>262</v>
      </c>
      <c r="D17" s="198">
        <v>176</v>
      </c>
      <c r="E17" s="336">
        <v>174</v>
      </c>
      <c r="F17" s="336">
        <v>174</v>
      </c>
      <c r="G17" s="198">
        <v>174</v>
      </c>
      <c r="H17" s="199">
        <v>171</v>
      </c>
      <c r="I17" s="200">
        <v>36000</v>
      </c>
      <c r="J17" s="336">
        <v>36100</v>
      </c>
      <c r="K17" s="336">
        <v>35700</v>
      </c>
      <c r="L17" s="198">
        <v>36090</v>
      </c>
      <c r="M17" s="201">
        <v>35250</v>
      </c>
    </row>
    <row r="18" spans="1:13" x14ac:dyDescent="0.2">
      <c r="A18" s="338" t="s">
        <v>279</v>
      </c>
      <c r="B18" s="339" t="s">
        <v>248</v>
      </c>
      <c r="C18" s="339"/>
      <c r="D18" s="340">
        <v>2</v>
      </c>
      <c r="E18" s="340">
        <v>2</v>
      </c>
      <c r="F18" s="340">
        <v>2</v>
      </c>
      <c r="G18" s="340">
        <v>2</v>
      </c>
      <c r="H18" s="341" t="s">
        <v>128</v>
      </c>
      <c r="I18" s="342">
        <v>10</v>
      </c>
      <c r="J18" s="340">
        <v>10</v>
      </c>
      <c r="K18" s="340">
        <v>10</v>
      </c>
      <c r="L18" s="340">
        <v>10</v>
      </c>
      <c r="M18" s="340" t="s">
        <v>128</v>
      </c>
    </row>
    <row r="19" spans="1:13" x14ac:dyDescent="0.2">
      <c r="A19" s="338"/>
      <c r="B19" s="339" t="s">
        <v>249</v>
      </c>
      <c r="C19" s="339"/>
      <c r="D19" s="343">
        <v>1</v>
      </c>
      <c r="E19" s="343">
        <v>1</v>
      </c>
      <c r="F19" s="343">
        <v>1</v>
      </c>
      <c r="G19" s="343">
        <v>1</v>
      </c>
      <c r="H19" s="344" t="s">
        <v>128</v>
      </c>
      <c r="I19" s="345">
        <v>5</v>
      </c>
      <c r="J19" s="343">
        <v>5</v>
      </c>
      <c r="K19" s="343">
        <v>5</v>
      </c>
      <c r="L19" s="343">
        <v>5</v>
      </c>
      <c r="M19" s="343" t="s">
        <v>128</v>
      </c>
    </row>
    <row r="20" spans="1:13" x14ac:dyDescent="0.2">
      <c r="A20" s="338"/>
      <c r="B20" s="339" t="s">
        <v>250</v>
      </c>
      <c r="C20" s="339"/>
      <c r="D20" s="340">
        <v>5</v>
      </c>
      <c r="E20" s="340">
        <v>5</v>
      </c>
      <c r="F20" s="340">
        <v>5</v>
      </c>
      <c r="G20" s="340">
        <v>5</v>
      </c>
      <c r="H20" s="341" t="s">
        <v>128</v>
      </c>
      <c r="I20" s="342">
        <v>35</v>
      </c>
      <c r="J20" s="340">
        <v>35</v>
      </c>
      <c r="K20" s="340">
        <v>35</v>
      </c>
      <c r="L20" s="340">
        <v>38</v>
      </c>
      <c r="M20" s="340" t="s">
        <v>128</v>
      </c>
    </row>
    <row r="21" spans="1:13" x14ac:dyDescent="0.2">
      <c r="A21" s="338"/>
      <c r="B21" s="339" t="s">
        <v>251</v>
      </c>
      <c r="C21" s="339"/>
      <c r="D21" s="340" t="s">
        <v>128</v>
      </c>
      <c r="E21" s="340" t="s">
        <v>128</v>
      </c>
      <c r="F21" s="340">
        <v>3</v>
      </c>
      <c r="G21" s="340">
        <v>3</v>
      </c>
      <c r="H21" s="341" t="s">
        <v>128</v>
      </c>
      <c r="I21" s="342" t="s">
        <v>128</v>
      </c>
      <c r="J21" s="340" t="s">
        <v>128</v>
      </c>
      <c r="K21" s="340">
        <v>15</v>
      </c>
      <c r="L21" s="340">
        <v>15</v>
      </c>
      <c r="M21" s="340" t="s">
        <v>128</v>
      </c>
    </row>
    <row r="22" spans="1:13" x14ac:dyDescent="0.2">
      <c r="A22" s="338"/>
      <c r="B22" s="339" t="s">
        <v>252</v>
      </c>
      <c r="C22" s="339"/>
      <c r="D22" s="343">
        <v>4</v>
      </c>
      <c r="E22" s="343">
        <v>4</v>
      </c>
      <c r="F22" s="343" t="s">
        <v>128</v>
      </c>
      <c r="G22" s="343" t="s">
        <v>128</v>
      </c>
      <c r="H22" s="344" t="s">
        <v>128</v>
      </c>
      <c r="I22" s="345">
        <v>24</v>
      </c>
      <c r="J22" s="343">
        <v>22</v>
      </c>
      <c r="K22" s="343" t="s">
        <v>128</v>
      </c>
      <c r="L22" s="343" t="s">
        <v>128</v>
      </c>
      <c r="M22" s="343" t="s">
        <v>128</v>
      </c>
    </row>
    <row r="23" spans="1:13" ht="21" x14ac:dyDescent="0.2">
      <c r="A23" s="338"/>
      <c r="B23" s="339" t="s">
        <v>253</v>
      </c>
      <c r="C23" s="339"/>
      <c r="D23" s="340" t="s">
        <v>128</v>
      </c>
      <c r="E23" s="340" t="s">
        <v>128</v>
      </c>
      <c r="F23" s="340">
        <v>4</v>
      </c>
      <c r="G23" s="340">
        <v>4</v>
      </c>
      <c r="H23" s="341" t="s">
        <v>128</v>
      </c>
      <c r="I23" s="342" t="s">
        <v>128</v>
      </c>
      <c r="J23" s="340" t="s">
        <v>128</v>
      </c>
      <c r="K23" s="340">
        <v>22</v>
      </c>
      <c r="L23" s="340">
        <v>30</v>
      </c>
      <c r="M23" s="340" t="s">
        <v>128</v>
      </c>
    </row>
    <row r="24" spans="1:13" x14ac:dyDescent="0.2">
      <c r="B24" s="167" t="s">
        <v>254</v>
      </c>
      <c r="C24" s="167" t="s">
        <v>264</v>
      </c>
      <c r="D24" s="198">
        <v>137</v>
      </c>
      <c r="E24" s="336">
        <v>137</v>
      </c>
      <c r="F24" s="336">
        <v>137</v>
      </c>
      <c r="G24" s="198">
        <v>137</v>
      </c>
      <c r="H24" s="199">
        <v>132</v>
      </c>
      <c r="I24" s="200">
        <v>282</v>
      </c>
      <c r="J24" s="336">
        <v>282</v>
      </c>
      <c r="K24" s="336">
        <v>292</v>
      </c>
      <c r="L24" s="198">
        <v>302</v>
      </c>
      <c r="M24" s="201">
        <v>328</v>
      </c>
    </row>
    <row r="25" spans="1:13" x14ac:dyDescent="0.2">
      <c r="B25" s="167" t="s">
        <v>255</v>
      </c>
      <c r="C25" s="167" t="s">
        <v>267</v>
      </c>
      <c r="D25" s="194">
        <v>132</v>
      </c>
      <c r="E25" s="337">
        <v>132</v>
      </c>
      <c r="F25" s="337">
        <v>132</v>
      </c>
      <c r="G25" s="194">
        <v>140</v>
      </c>
      <c r="H25" s="195">
        <v>140</v>
      </c>
      <c r="I25" s="196">
        <v>1100</v>
      </c>
      <c r="J25" s="337">
        <v>1100</v>
      </c>
      <c r="K25" s="337">
        <v>1100</v>
      </c>
      <c r="L25" s="194">
        <v>1200</v>
      </c>
      <c r="M25" s="197">
        <v>1150</v>
      </c>
    </row>
    <row r="26" spans="1:13" x14ac:dyDescent="0.2">
      <c r="B26" s="167" t="s">
        <v>256</v>
      </c>
      <c r="C26" s="167" t="s">
        <v>280</v>
      </c>
      <c r="D26" s="194" t="s">
        <v>128</v>
      </c>
      <c r="E26" s="337" t="s">
        <v>128</v>
      </c>
      <c r="F26" s="337" t="s">
        <v>128</v>
      </c>
      <c r="G26" s="194">
        <v>7</v>
      </c>
      <c r="H26" s="195" t="s">
        <v>128</v>
      </c>
      <c r="I26" s="196" t="s">
        <v>128</v>
      </c>
      <c r="J26" s="337" t="s">
        <v>128</v>
      </c>
      <c r="K26" s="337" t="s">
        <v>128</v>
      </c>
      <c r="L26" s="194">
        <v>340</v>
      </c>
      <c r="M26" s="197" t="s">
        <v>128</v>
      </c>
    </row>
    <row r="27" spans="1:13" x14ac:dyDescent="0.2">
      <c r="B27" s="167" t="s">
        <v>257</v>
      </c>
      <c r="C27" s="167" t="s">
        <v>281</v>
      </c>
      <c r="D27" s="198">
        <v>6</v>
      </c>
      <c r="E27" s="336">
        <v>6</v>
      </c>
      <c r="F27" s="336">
        <v>6</v>
      </c>
      <c r="G27" s="198">
        <v>6</v>
      </c>
      <c r="H27" s="199">
        <v>7</v>
      </c>
      <c r="I27" s="200">
        <v>720</v>
      </c>
      <c r="J27" s="336">
        <v>720</v>
      </c>
      <c r="K27" s="336">
        <v>720</v>
      </c>
      <c r="L27" s="198">
        <v>720</v>
      </c>
      <c r="M27" s="201">
        <v>350</v>
      </c>
    </row>
    <row r="28" spans="1:13" x14ac:dyDescent="0.2">
      <c r="B28" s="167" t="s">
        <v>258</v>
      </c>
      <c r="C28" s="167" t="s">
        <v>282</v>
      </c>
      <c r="D28" s="194" t="s">
        <v>128</v>
      </c>
      <c r="E28" s="337" t="s">
        <v>128</v>
      </c>
      <c r="F28" s="337">
        <v>6</v>
      </c>
      <c r="G28" s="194">
        <v>6</v>
      </c>
      <c r="H28" s="195">
        <v>7</v>
      </c>
      <c r="I28" s="196" t="s">
        <v>128</v>
      </c>
      <c r="J28" s="337" t="s">
        <v>128</v>
      </c>
      <c r="K28" s="337">
        <v>720</v>
      </c>
      <c r="L28" s="194">
        <v>720</v>
      </c>
      <c r="M28" s="197">
        <v>350</v>
      </c>
    </row>
    <row r="30" spans="1:13" x14ac:dyDescent="0.2">
      <c r="C30" s="346" t="s">
        <v>279</v>
      </c>
      <c r="D30" s="347">
        <f>SUM(D18:D23)</f>
        <v>12</v>
      </c>
      <c r="E30" s="347">
        <f t="shared" ref="E30:M30" si="0">SUM(E18:E23)</f>
        <v>12</v>
      </c>
      <c r="F30" s="347">
        <f t="shared" si="0"/>
        <v>15</v>
      </c>
      <c r="G30" s="347">
        <f t="shared" si="0"/>
        <v>15</v>
      </c>
      <c r="H30" s="347">
        <f t="shared" si="0"/>
        <v>0</v>
      </c>
      <c r="I30" s="347">
        <f t="shared" si="0"/>
        <v>74</v>
      </c>
      <c r="J30" s="347">
        <f t="shared" si="0"/>
        <v>72</v>
      </c>
      <c r="K30" s="347">
        <f t="shared" si="0"/>
        <v>87</v>
      </c>
      <c r="L30" s="347">
        <f t="shared" si="0"/>
        <v>98</v>
      </c>
      <c r="M30" s="347">
        <f t="shared" si="0"/>
        <v>0</v>
      </c>
    </row>
    <row r="34" spans="3:8" x14ac:dyDescent="0.2">
      <c r="D34" s="188">
        <v>2021</v>
      </c>
      <c r="E34" s="188">
        <v>2021</v>
      </c>
      <c r="H34" s="162" t="s">
        <v>286</v>
      </c>
    </row>
    <row r="35" spans="3:8" x14ac:dyDescent="0.2">
      <c r="D35" s="301" t="s">
        <v>283</v>
      </c>
      <c r="E35" s="301" t="s">
        <v>103</v>
      </c>
    </row>
    <row r="36" spans="3:8" x14ac:dyDescent="0.2">
      <c r="C36" s="167" t="s">
        <v>265</v>
      </c>
      <c r="D36" s="198">
        <v>538</v>
      </c>
      <c r="E36" s="198">
        <v>132480</v>
      </c>
    </row>
    <row r="37" spans="3:8" x14ac:dyDescent="0.2">
      <c r="C37" s="167" t="s">
        <v>268</v>
      </c>
      <c r="D37" s="198">
        <v>153</v>
      </c>
      <c r="E37" s="198">
        <v>27617</v>
      </c>
    </row>
    <row r="38" spans="3:8" x14ac:dyDescent="0.2">
      <c r="C38" s="167" t="s">
        <v>269</v>
      </c>
      <c r="D38" s="194">
        <v>1770</v>
      </c>
      <c r="E38" s="194">
        <v>260802</v>
      </c>
    </row>
    <row r="39" spans="3:8" x14ac:dyDescent="0.2">
      <c r="C39" s="167" t="s">
        <v>284</v>
      </c>
      <c r="D39" s="198">
        <v>515</v>
      </c>
      <c r="E39" s="198">
        <v>88890</v>
      </c>
    </row>
    <row r="40" spans="3:8" x14ac:dyDescent="0.2">
      <c r="C40" s="167" t="s">
        <v>260</v>
      </c>
      <c r="D40" s="194">
        <v>298</v>
      </c>
      <c r="E40" s="194">
        <v>39648</v>
      </c>
    </row>
    <row r="41" spans="3:8" x14ac:dyDescent="0.2">
      <c r="C41" s="167" t="s">
        <v>273</v>
      </c>
      <c r="D41" s="194">
        <v>351</v>
      </c>
      <c r="E41" s="194">
        <v>58535</v>
      </c>
    </row>
    <row r="42" spans="3:8" x14ac:dyDescent="0.2">
      <c r="C42" s="167" t="s">
        <v>261</v>
      </c>
      <c r="D42" s="194">
        <v>53</v>
      </c>
      <c r="E42" s="194">
        <v>3100</v>
      </c>
    </row>
    <row r="43" spans="3:8" x14ac:dyDescent="0.2">
      <c r="C43" s="167" t="s">
        <v>262</v>
      </c>
      <c r="D43" s="198">
        <v>174</v>
      </c>
      <c r="E43" s="198">
        <v>36090</v>
      </c>
    </row>
    <row r="44" spans="3:8" x14ac:dyDescent="0.2">
      <c r="C44" s="167" t="s">
        <v>264</v>
      </c>
      <c r="D44" s="198">
        <v>137</v>
      </c>
      <c r="E44" s="198">
        <v>302</v>
      </c>
    </row>
    <row r="45" spans="3:8" x14ac:dyDescent="0.2">
      <c r="C45" s="167" t="s">
        <v>267</v>
      </c>
      <c r="D45" s="194">
        <v>140</v>
      </c>
      <c r="E45" s="194">
        <v>1200</v>
      </c>
    </row>
    <row r="46" spans="3:8" x14ac:dyDescent="0.2">
      <c r="C46" s="348" t="s">
        <v>281</v>
      </c>
      <c r="D46" s="198">
        <v>6</v>
      </c>
      <c r="E46" s="198">
        <v>720</v>
      </c>
    </row>
    <row r="47" spans="3:8" x14ac:dyDescent="0.2">
      <c r="C47" s="167" t="s">
        <v>279</v>
      </c>
      <c r="D47" s="194">
        <f>SUM(G18:G23)</f>
        <v>15</v>
      </c>
      <c r="E47" s="194">
        <f>SUM(L18:L23)</f>
        <v>98</v>
      </c>
    </row>
    <row r="48" spans="3:8" x14ac:dyDescent="0.2">
      <c r="D48" s="349">
        <f>SUM(D36:D47)</f>
        <v>4150</v>
      </c>
      <c r="E48" s="349">
        <f>SUM(E36:E47)</f>
        <v>649482</v>
      </c>
    </row>
    <row r="59" spans="3:7" ht="51" x14ac:dyDescent="0.2">
      <c r="C59" s="175" t="s">
        <v>287</v>
      </c>
    </row>
    <row r="60" spans="3:7" x14ac:dyDescent="0.2">
      <c r="C60" s="426" t="s">
        <v>353</v>
      </c>
    </row>
    <row r="62" spans="3:7" ht="12.75" customHeight="1" x14ac:dyDescent="0.2">
      <c r="C62" s="314" t="s">
        <v>134</v>
      </c>
      <c r="D62" s="350" t="s">
        <v>135</v>
      </c>
      <c r="E62" s="351"/>
      <c r="F62" s="352" t="s">
        <v>136</v>
      </c>
      <c r="G62" s="351"/>
    </row>
    <row r="63" spans="3:7" ht="13.5" thickBot="1" x14ac:dyDescent="0.25">
      <c r="C63" s="318"/>
      <c r="D63" s="353" t="s">
        <v>123</v>
      </c>
      <c r="E63" s="353" t="s">
        <v>126</v>
      </c>
      <c r="F63" s="354" t="s">
        <v>123</v>
      </c>
      <c r="G63" s="353" t="s">
        <v>126</v>
      </c>
    </row>
    <row r="64" spans="3:7" x14ac:dyDescent="0.2">
      <c r="C64" s="355" t="s">
        <v>265</v>
      </c>
      <c r="D64" s="356">
        <v>556</v>
      </c>
      <c r="E64" s="356">
        <v>538</v>
      </c>
      <c r="F64" s="357">
        <v>138662</v>
      </c>
      <c r="G64" s="356">
        <v>132480</v>
      </c>
    </row>
    <row r="65" spans="3:7" x14ac:dyDescent="0.2">
      <c r="C65" s="358" t="s">
        <v>268</v>
      </c>
      <c r="D65" s="359">
        <v>160</v>
      </c>
      <c r="E65" s="359">
        <v>153</v>
      </c>
      <c r="F65" s="360">
        <v>30390</v>
      </c>
      <c r="G65" s="359">
        <v>27617</v>
      </c>
    </row>
    <row r="66" spans="3:7" x14ac:dyDescent="0.2">
      <c r="C66" s="361" t="s">
        <v>269</v>
      </c>
      <c r="D66" s="362">
        <v>1821</v>
      </c>
      <c r="E66" s="362">
        <v>1770</v>
      </c>
      <c r="F66" s="363">
        <v>266605</v>
      </c>
      <c r="G66" s="362">
        <v>260802</v>
      </c>
    </row>
    <row r="67" spans="3:7" x14ac:dyDescent="0.2">
      <c r="C67" s="358" t="s">
        <v>277</v>
      </c>
      <c r="D67" s="359">
        <v>521</v>
      </c>
      <c r="E67" s="359">
        <v>515</v>
      </c>
      <c r="F67" s="360">
        <v>90160</v>
      </c>
      <c r="G67" s="359">
        <v>88890</v>
      </c>
    </row>
    <row r="68" spans="3:7" x14ac:dyDescent="0.2">
      <c r="C68" s="361" t="s">
        <v>260</v>
      </c>
      <c r="D68" s="362">
        <v>302</v>
      </c>
      <c r="E68" s="362">
        <v>298</v>
      </c>
      <c r="F68" s="363">
        <v>38920</v>
      </c>
      <c r="G68" s="362">
        <v>39648</v>
      </c>
    </row>
    <row r="69" spans="3:7" x14ac:dyDescent="0.2">
      <c r="C69" s="358" t="s">
        <v>278</v>
      </c>
      <c r="D69" s="359">
        <v>178</v>
      </c>
      <c r="E69" s="359">
        <v>0</v>
      </c>
      <c r="F69" s="360">
        <v>15895</v>
      </c>
      <c r="G69" s="359">
        <v>0</v>
      </c>
    </row>
    <row r="70" spans="3:7" x14ac:dyDescent="0.2">
      <c r="C70" s="361" t="s">
        <v>273</v>
      </c>
      <c r="D70" s="362">
        <v>351</v>
      </c>
      <c r="E70" s="362">
        <v>351</v>
      </c>
      <c r="F70" s="363">
        <v>59935</v>
      </c>
      <c r="G70" s="362">
        <v>58535</v>
      </c>
    </row>
    <row r="71" spans="3:7" x14ac:dyDescent="0.2">
      <c r="C71" s="358" t="s">
        <v>261</v>
      </c>
      <c r="D71" s="359">
        <v>54</v>
      </c>
      <c r="E71" s="359">
        <v>53</v>
      </c>
      <c r="F71" s="360">
        <v>3050</v>
      </c>
      <c r="G71" s="359">
        <v>3100</v>
      </c>
    </row>
    <row r="72" spans="3:7" x14ac:dyDescent="0.2">
      <c r="C72" s="361" t="s">
        <v>262</v>
      </c>
      <c r="D72" s="362">
        <v>176</v>
      </c>
      <c r="E72" s="362">
        <v>174</v>
      </c>
      <c r="F72" s="363">
        <v>36000</v>
      </c>
      <c r="G72" s="362">
        <v>36090</v>
      </c>
    </row>
    <row r="73" spans="3:7" x14ac:dyDescent="0.2">
      <c r="C73" s="364" t="s">
        <v>279</v>
      </c>
      <c r="D73" s="359">
        <v>12</v>
      </c>
      <c r="E73" s="359">
        <v>15</v>
      </c>
      <c r="F73" s="360">
        <v>74</v>
      </c>
      <c r="G73" s="359">
        <v>98</v>
      </c>
    </row>
    <row r="74" spans="3:7" x14ac:dyDescent="0.2">
      <c r="C74" s="361" t="s">
        <v>264</v>
      </c>
      <c r="D74" s="362">
        <v>137</v>
      </c>
      <c r="E74" s="362">
        <v>137</v>
      </c>
      <c r="F74" s="363">
        <v>282</v>
      </c>
      <c r="G74" s="362">
        <v>302</v>
      </c>
    </row>
    <row r="75" spans="3:7" x14ac:dyDescent="0.2">
      <c r="C75" s="358" t="s">
        <v>267</v>
      </c>
      <c r="D75" s="359">
        <v>132</v>
      </c>
      <c r="E75" s="359">
        <v>140</v>
      </c>
      <c r="F75" s="360">
        <v>1100</v>
      </c>
      <c r="G75" s="359">
        <v>1200</v>
      </c>
    </row>
    <row r="76" spans="3:7" x14ac:dyDescent="0.2">
      <c r="C76" s="361" t="s">
        <v>281</v>
      </c>
      <c r="D76" s="362">
        <v>6</v>
      </c>
      <c r="E76" s="362">
        <v>6</v>
      </c>
      <c r="F76" s="363">
        <v>720</v>
      </c>
      <c r="G76" s="362">
        <v>720</v>
      </c>
    </row>
    <row r="77" spans="3:7" x14ac:dyDescent="0.2">
      <c r="C77" s="365" t="s">
        <v>285</v>
      </c>
      <c r="D77" s="366">
        <f>SUM(D64:D76)</f>
        <v>4406</v>
      </c>
      <c r="E77" s="367">
        <f>SUM(E64:E76)</f>
        <v>4150</v>
      </c>
      <c r="F77" s="366">
        <f>SUM(F64:F76)</f>
        <v>681793</v>
      </c>
      <c r="G77" s="366">
        <f>SUM(G64:G76)</f>
        <v>649482</v>
      </c>
    </row>
  </sheetData>
  <mergeCells count="6">
    <mergeCell ref="D7:H7"/>
    <mergeCell ref="I7:M7"/>
    <mergeCell ref="A18:A23"/>
    <mergeCell ref="C62:C63"/>
    <mergeCell ref="D62:E62"/>
    <mergeCell ref="F62:G6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R50"/>
  <sheetViews>
    <sheetView zoomScale="85" zoomScaleNormal="85" workbookViewId="0">
      <selection activeCell="B2" sqref="B2"/>
    </sheetView>
  </sheetViews>
  <sheetFormatPr defaultRowHeight="12.75" x14ac:dyDescent="0.2"/>
  <cols>
    <col min="1" max="1" width="9.140625" style="163"/>
    <col min="2" max="2" width="35.42578125" style="163" customWidth="1"/>
    <col min="3" max="3" width="38.85546875" style="163" customWidth="1"/>
    <col min="4" max="4" width="12.140625" style="163" customWidth="1"/>
    <col min="5" max="16384" width="9.140625" style="163"/>
  </cols>
  <sheetData>
    <row r="2" spans="2:18" x14ac:dyDescent="0.2">
      <c r="B2" s="426" t="s">
        <v>353</v>
      </c>
    </row>
    <row r="8" spans="2:18" x14ac:dyDescent="0.2">
      <c r="D8" s="163" t="s">
        <v>102</v>
      </c>
      <c r="E8" s="163" t="s">
        <v>103</v>
      </c>
      <c r="F8" s="163" t="s">
        <v>103</v>
      </c>
      <c r="K8" s="174" t="s">
        <v>315</v>
      </c>
    </row>
    <row r="9" spans="2:18" ht="67.5" x14ac:dyDescent="0.2">
      <c r="C9" s="281" t="s">
        <v>316</v>
      </c>
      <c r="D9" s="164" t="s">
        <v>291</v>
      </c>
      <c r="E9" s="164" t="s">
        <v>292</v>
      </c>
      <c r="F9" s="164" t="s">
        <v>292</v>
      </c>
      <c r="G9" s="164" t="s">
        <v>293</v>
      </c>
      <c r="R9" s="174" t="s">
        <v>325</v>
      </c>
    </row>
    <row r="10" spans="2:18" ht="21" x14ac:dyDescent="0.2">
      <c r="B10" s="370" t="s">
        <v>294</v>
      </c>
      <c r="C10" s="370" t="s">
        <v>317</v>
      </c>
      <c r="D10" s="176">
        <v>4.7972993898851</v>
      </c>
      <c r="E10" s="176">
        <v>6.2255780320649583</v>
      </c>
      <c r="F10" s="176"/>
      <c r="G10" s="176">
        <v>6.3031982792765575</v>
      </c>
    </row>
    <row r="11" spans="2:18" ht="31.5" x14ac:dyDescent="0.2">
      <c r="B11" s="167" t="s">
        <v>295</v>
      </c>
      <c r="C11" s="167" t="s">
        <v>318</v>
      </c>
      <c r="D11" s="168">
        <v>3.2151096566039699</v>
      </c>
      <c r="E11" s="168">
        <v>4.2918501073329844</v>
      </c>
      <c r="F11" s="168"/>
      <c r="G11" s="168">
        <v>4.3222287258560348</v>
      </c>
    </row>
    <row r="12" spans="2:18" ht="31.5" x14ac:dyDescent="0.2">
      <c r="B12" s="167" t="s">
        <v>296</v>
      </c>
      <c r="C12" s="167" t="s">
        <v>319</v>
      </c>
      <c r="D12" s="168">
        <v>1.754748751883253</v>
      </c>
      <c r="E12" s="168">
        <v>2.7444561966756065</v>
      </c>
      <c r="F12" s="168"/>
      <c r="G12" s="168">
        <v>2.767691254901139</v>
      </c>
    </row>
    <row r="13" spans="2:18" ht="42" x14ac:dyDescent="0.2">
      <c r="B13" s="173" t="s">
        <v>297</v>
      </c>
      <c r="C13" s="173" t="s">
        <v>320</v>
      </c>
      <c r="D13" s="168">
        <v>11.317488767217462</v>
      </c>
      <c r="E13" s="168">
        <v>11.494887332246769</v>
      </c>
      <c r="F13" s="168"/>
      <c r="G13" s="168">
        <v>11.761375781094189</v>
      </c>
    </row>
    <row r="14" spans="2:18" x14ac:dyDescent="0.2">
      <c r="B14" s="308" t="s">
        <v>298</v>
      </c>
      <c r="C14" s="372" t="s">
        <v>321</v>
      </c>
      <c r="D14" s="373"/>
      <c r="E14" s="373"/>
      <c r="F14" s="374">
        <v>6.0673469875449371</v>
      </c>
      <c r="G14" s="373"/>
    </row>
    <row r="15" spans="2:18" x14ac:dyDescent="0.2">
      <c r="B15" s="167" t="s">
        <v>299</v>
      </c>
      <c r="C15" s="375" t="s">
        <v>322</v>
      </c>
      <c r="D15" s="376"/>
      <c r="E15" s="376"/>
      <c r="F15" s="377">
        <v>11.827742879345896</v>
      </c>
      <c r="G15" s="376"/>
    </row>
    <row r="16" spans="2:18" x14ac:dyDescent="0.2">
      <c r="B16" s="167" t="s">
        <v>300</v>
      </c>
      <c r="C16" s="167" t="s">
        <v>323</v>
      </c>
      <c r="D16" s="376"/>
      <c r="E16" s="376"/>
      <c r="F16" s="376">
        <v>10.672882672141066</v>
      </c>
      <c r="G16" s="376"/>
    </row>
    <row r="17" spans="2:7" ht="21" x14ac:dyDescent="0.2">
      <c r="B17" s="167" t="s">
        <v>301</v>
      </c>
      <c r="C17" s="167" t="s">
        <v>324</v>
      </c>
      <c r="D17" s="376"/>
      <c r="E17" s="376"/>
      <c r="F17" s="376">
        <v>13.191840227256296</v>
      </c>
      <c r="G17" s="376"/>
    </row>
    <row r="18" spans="2:7" x14ac:dyDescent="0.2">
      <c r="B18" s="167" t="s">
        <v>302</v>
      </c>
      <c r="C18" s="375" t="s">
        <v>326</v>
      </c>
      <c r="D18" s="376"/>
      <c r="E18" s="376"/>
      <c r="F18" s="377">
        <v>4.0783260458698107</v>
      </c>
      <c r="G18" s="376"/>
    </row>
    <row r="19" spans="2:7" ht="21" x14ac:dyDescent="0.2">
      <c r="B19" s="167" t="s">
        <v>303</v>
      </c>
      <c r="C19" s="167" t="s">
        <v>327</v>
      </c>
      <c r="D19" s="376"/>
      <c r="E19" s="376"/>
      <c r="F19" s="376">
        <v>1.1303987542002421</v>
      </c>
      <c r="G19" s="376"/>
    </row>
    <row r="20" spans="2:7" ht="21" x14ac:dyDescent="0.2">
      <c r="B20" s="167" t="s">
        <v>304</v>
      </c>
      <c r="C20" s="167" t="s">
        <v>328</v>
      </c>
      <c r="D20" s="376"/>
      <c r="E20" s="376"/>
      <c r="F20" s="376">
        <v>9.1445345501425095</v>
      </c>
      <c r="G20" s="376"/>
    </row>
    <row r="21" spans="2:7" x14ac:dyDescent="0.2">
      <c r="B21" s="167" t="s">
        <v>305</v>
      </c>
      <c r="C21" s="375" t="s">
        <v>329</v>
      </c>
      <c r="D21" s="376"/>
      <c r="E21" s="376"/>
      <c r="F21" s="377">
        <v>2.5544242779798001</v>
      </c>
      <c r="G21" s="376"/>
    </row>
    <row r="22" spans="2:7" ht="21" x14ac:dyDescent="0.2">
      <c r="B22" s="167" t="s">
        <v>306</v>
      </c>
      <c r="C22" s="167" t="s">
        <v>330</v>
      </c>
      <c r="D22" s="376"/>
      <c r="E22" s="376"/>
      <c r="F22" s="376">
        <v>3.3653181453357779</v>
      </c>
      <c r="G22" s="376"/>
    </row>
    <row r="23" spans="2:7" ht="21" x14ac:dyDescent="0.2">
      <c r="B23" s="167" t="s">
        <v>307</v>
      </c>
      <c r="C23" s="167" t="s">
        <v>331</v>
      </c>
      <c r="D23" s="376"/>
      <c r="E23" s="376"/>
      <c r="F23" s="376">
        <v>1.5884109989841373</v>
      </c>
      <c r="G23" s="376"/>
    </row>
    <row r="24" spans="2:7" x14ac:dyDescent="0.2">
      <c r="B24" s="170" t="s">
        <v>308</v>
      </c>
      <c r="C24" s="378" t="s">
        <v>332</v>
      </c>
      <c r="D24" s="180"/>
      <c r="E24" s="180"/>
      <c r="F24" s="379">
        <v>2.9583241202461013</v>
      </c>
      <c r="G24" s="180"/>
    </row>
    <row r="25" spans="2:7" ht="21" x14ac:dyDescent="0.2">
      <c r="B25" s="371" t="s">
        <v>309</v>
      </c>
      <c r="C25" s="371" t="s">
        <v>333</v>
      </c>
      <c r="D25" s="176">
        <v>1.4153820269616606</v>
      </c>
      <c r="E25" s="176">
        <v>1.4530294412688027</v>
      </c>
      <c r="F25" s="176"/>
      <c r="G25" s="176">
        <v>1.4907997946497569</v>
      </c>
    </row>
    <row r="31" spans="2:7" ht="13.5" thickBot="1" x14ac:dyDescent="0.25">
      <c r="B31" s="380" t="s">
        <v>298</v>
      </c>
      <c r="C31" s="381">
        <v>3087370</v>
      </c>
    </row>
    <row r="32" spans="2:7" x14ac:dyDescent="0.2">
      <c r="B32" s="382" t="s">
        <v>299</v>
      </c>
      <c r="C32" s="383">
        <v>1830690</v>
      </c>
      <c r="D32" s="384">
        <f>D33+D34</f>
        <v>100</v>
      </c>
    </row>
    <row r="33" spans="2:11" x14ac:dyDescent="0.2">
      <c r="B33" s="167" t="s">
        <v>300</v>
      </c>
      <c r="C33" s="245">
        <v>894580</v>
      </c>
      <c r="D33" s="385">
        <f>C33/C32*100</f>
        <v>48.865728222691992</v>
      </c>
    </row>
    <row r="34" spans="2:11" ht="21.75" thickBot="1" x14ac:dyDescent="0.25">
      <c r="B34" s="170" t="s">
        <v>301</v>
      </c>
      <c r="C34" s="386">
        <v>936110</v>
      </c>
      <c r="D34" s="387">
        <f>C34/C32*100</f>
        <v>51.134271777308001</v>
      </c>
    </row>
    <row r="35" spans="2:11" x14ac:dyDescent="0.2">
      <c r="B35" s="388" t="s">
        <v>302</v>
      </c>
      <c r="C35" s="383">
        <v>942660</v>
      </c>
      <c r="D35" s="389">
        <v>100</v>
      </c>
    </row>
    <row r="36" spans="2:11" ht="21" x14ac:dyDescent="0.2">
      <c r="B36" s="167" t="s">
        <v>303</v>
      </c>
      <c r="C36" s="386">
        <v>165170</v>
      </c>
      <c r="D36" s="385">
        <f>C36/C35*100</f>
        <v>17.521693929942927</v>
      </c>
    </row>
    <row r="37" spans="2:11" ht="21.75" thickBot="1" x14ac:dyDescent="0.25">
      <c r="B37" s="170" t="s">
        <v>304</v>
      </c>
      <c r="C37" s="245">
        <v>777490</v>
      </c>
      <c r="D37" s="387">
        <f>C37/C35*100</f>
        <v>82.478306070057073</v>
      </c>
    </row>
    <row r="38" spans="2:11" x14ac:dyDescent="0.2">
      <c r="B38" s="388" t="s">
        <v>305</v>
      </c>
      <c r="C38" s="383">
        <v>314020</v>
      </c>
      <c r="D38" s="384">
        <f>SUM(D39:D40)</f>
        <v>100</v>
      </c>
    </row>
    <row r="39" spans="2:11" ht="21" x14ac:dyDescent="0.2">
      <c r="B39" s="167" t="s">
        <v>306</v>
      </c>
      <c r="C39" s="245">
        <v>224910</v>
      </c>
      <c r="D39" s="385">
        <f>C39/C38*100</f>
        <v>71.622826571555947</v>
      </c>
    </row>
    <row r="40" spans="2:11" ht="21.75" thickBot="1" x14ac:dyDescent="0.25">
      <c r="B40" s="170" t="s">
        <v>307</v>
      </c>
      <c r="C40" s="386">
        <v>89110</v>
      </c>
      <c r="D40" s="387">
        <f>C40/C38*100</f>
        <v>28.377173428444046</v>
      </c>
    </row>
    <row r="42" spans="2:11" x14ac:dyDescent="0.2">
      <c r="D42" s="163" t="s">
        <v>102</v>
      </c>
      <c r="E42" s="163" t="s">
        <v>103</v>
      </c>
    </row>
    <row r="43" spans="2:11" x14ac:dyDescent="0.2">
      <c r="D43" s="368" t="s">
        <v>288</v>
      </c>
      <c r="E43" s="369" t="s">
        <v>289</v>
      </c>
      <c r="F43" s="369" t="s">
        <v>290</v>
      </c>
      <c r="G43" s="369" t="s">
        <v>289</v>
      </c>
    </row>
    <row r="44" spans="2:11" ht="67.5" x14ac:dyDescent="0.2">
      <c r="D44" s="164" t="s">
        <v>291</v>
      </c>
      <c r="E44" s="164" t="s">
        <v>292</v>
      </c>
      <c r="F44" s="164" t="s">
        <v>292</v>
      </c>
      <c r="G44" s="164" t="s">
        <v>293</v>
      </c>
    </row>
    <row r="45" spans="2:11" ht="21" x14ac:dyDescent="0.2">
      <c r="B45" s="390" t="s">
        <v>310</v>
      </c>
      <c r="C45" s="390" t="s">
        <v>334</v>
      </c>
      <c r="D45" s="176">
        <v>3.62348920390472</v>
      </c>
      <c r="E45" s="176">
        <v>5.4034424838690764</v>
      </c>
      <c r="F45" s="176"/>
      <c r="G45" s="176">
        <v>5.5175051374560438</v>
      </c>
      <c r="K45" s="174" t="s">
        <v>335</v>
      </c>
    </row>
    <row r="46" spans="2:11" x14ac:dyDescent="0.2">
      <c r="B46" s="167" t="s">
        <v>311</v>
      </c>
      <c r="C46" s="167" t="s">
        <v>336</v>
      </c>
      <c r="D46" s="391">
        <v>1.0319242686982972</v>
      </c>
      <c r="E46" s="391">
        <v>1.4648518047260166</v>
      </c>
      <c r="F46" s="391"/>
      <c r="G46" s="391">
        <v>1.4918903662187635</v>
      </c>
    </row>
    <row r="47" spans="2:11" x14ac:dyDescent="0.2">
      <c r="B47" s="167" t="s">
        <v>313</v>
      </c>
      <c r="C47" s="167" t="s">
        <v>337</v>
      </c>
      <c r="D47" s="391">
        <v>3.7048004445368083</v>
      </c>
      <c r="E47" s="391">
        <v>5.560878564303362</v>
      </c>
      <c r="F47" s="391"/>
      <c r="G47" s="391">
        <v>5.6822740098425513</v>
      </c>
    </row>
    <row r="48" spans="2:11" x14ac:dyDescent="0.2">
      <c r="B48" s="370" t="s">
        <v>314</v>
      </c>
      <c r="C48" s="370" t="s">
        <v>338</v>
      </c>
      <c r="D48" s="168"/>
      <c r="E48" s="168">
        <v>5.2499545966633345</v>
      </c>
      <c r="F48" s="168"/>
    </row>
    <row r="50" spans="2:7" x14ac:dyDescent="0.2">
      <c r="B50" s="334" t="s">
        <v>312</v>
      </c>
      <c r="C50" s="334" t="s">
        <v>312</v>
      </c>
      <c r="D50" s="169">
        <v>3.7048004445368083</v>
      </c>
      <c r="E50" s="169">
        <v>5.560878564303362</v>
      </c>
      <c r="F50" s="169"/>
      <c r="G50" s="169">
        <v>5.6822740098425513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H13"/>
  <sheetViews>
    <sheetView zoomScaleNormal="100" workbookViewId="0">
      <selection activeCell="A2" sqref="A2"/>
    </sheetView>
  </sheetViews>
  <sheetFormatPr defaultRowHeight="12.75" x14ac:dyDescent="0.2"/>
  <cols>
    <col min="1" max="1" width="23.28515625" style="163" bestFit="1" customWidth="1"/>
    <col min="2" max="2" width="24" style="163" customWidth="1"/>
    <col min="3" max="3" width="18" style="163" customWidth="1"/>
    <col min="4" max="5" width="11.7109375" style="163" bestFit="1" customWidth="1"/>
    <col min="6" max="6" width="11.85546875" style="163" customWidth="1"/>
    <col min="7" max="12" width="9.140625" style="163"/>
    <col min="13" max="22" width="9.85546875" style="163" bestFit="1" customWidth="1"/>
    <col min="23" max="16384" width="9.140625" style="163"/>
  </cols>
  <sheetData>
    <row r="2" spans="1:8" x14ac:dyDescent="0.2">
      <c r="A2" s="426" t="s">
        <v>353</v>
      </c>
    </row>
    <row r="4" spans="1:8" x14ac:dyDescent="0.2">
      <c r="A4" s="394" t="s">
        <v>343</v>
      </c>
    </row>
    <row r="6" spans="1:8" x14ac:dyDescent="0.2">
      <c r="A6" s="395"/>
      <c r="B6" s="395"/>
      <c r="C6" s="396" t="s">
        <v>340</v>
      </c>
      <c r="D6" s="397" t="s">
        <v>341</v>
      </c>
      <c r="E6" s="397"/>
    </row>
    <row r="7" spans="1:8" x14ac:dyDescent="0.2">
      <c r="A7" s="395"/>
      <c r="B7" s="395"/>
      <c r="C7" s="396">
        <v>2021</v>
      </c>
      <c r="D7" s="396" t="s">
        <v>123</v>
      </c>
      <c r="E7" s="396" t="s">
        <v>126</v>
      </c>
    </row>
    <row r="8" spans="1:8" x14ac:dyDescent="0.2">
      <c r="A8" s="398" t="s">
        <v>339</v>
      </c>
      <c r="B8" s="399" t="s">
        <v>336</v>
      </c>
      <c r="C8" s="400">
        <v>35177</v>
      </c>
      <c r="D8" s="401">
        <v>644935</v>
      </c>
      <c r="E8" s="401">
        <v>892827</v>
      </c>
    </row>
    <row r="9" spans="1:8" x14ac:dyDescent="0.2">
      <c r="A9" s="398"/>
      <c r="B9" s="399" t="s">
        <v>337</v>
      </c>
      <c r="C9" s="400">
        <v>1121167</v>
      </c>
      <c r="D9" s="401">
        <v>18890480</v>
      </c>
      <c r="E9" s="401">
        <v>21813450</v>
      </c>
    </row>
    <row r="10" spans="1:8" x14ac:dyDescent="0.2">
      <c r="A10" s="398"/>
      <c r="B10" s="402" t="s">
        <v>338</v>
      </c>
      <c r="C10" s="403" t="s">
        <v>342</v>
      </c>
      <c r="D10" s="404">
        <v>2902315</v>
      </c>
      <c r="E10" s="404">
        <v>3386315</v>
      </c>
    </row>
    <row r="11" spans="1:8" x14ac:dyDescent="0.2">
      <c r="A11" s="398" t="s">
        <v>21</v>
      </c>
      <c r="B11" s="399" t="s">
        <v>336</v>
      </c>
      <c r="C11" s="400">
        <v>363</v>
      </c>
      <c r="D11" s="401">
        <v>13060</v>
      </c>
      <c r="E11" s="401">
        <v>13320</v>
      </c>
      <c r="F11" s="168"/>
      <c r="G11" s="168"/>
      <c r="H11" s="168"/>
    </row>
    <row r="12" spans="1:8" x14ac:dyDescent="0.2">
      <c r="A12" s="398"/>
      <c r="B12" s="399" t="s">
        <v>337</v>
      </c>
      <c r="C12" s="400">
        <v>41537</v>
      </c>
      <c r="D12" s="401">
        <v>1209600</v>
      </c>
      <c r="E12" s="401">
        <v>1239500</v>
      </c>
      <c r="F12" s="168"/>
      <c r="H12" s="168"/>
    </row>
    <row r="13" spans="1:8" x14ac:dyDescent="0.2">
      <c r="A13" s="398"/>
      <c r="B13" s="402" t="s">
        <v>338</v>
      </c>
      <c r="C13" s="403" t="s">
        <v>342</v>
      </c>
      <c r="D13" s="404">
        <v>173530</v>
      </c>
      <c r="E13" s="404">
        <v>177780</v>
      </c>
      <c r="F13" s="168"/>
      <c r="G13" s="168"/>
      <c r="H13" s="168"/>
    </row>
  </sheetData>
  <mergeCells count="5">
    <mergeCell ref="A6:A7"/>
    <mergeCell ref="B6:B7"/>
    <mergeCell ref="D6:E6"/>
    <mergeCell ref="A8:A10"/>
    <mergeCell ref="A11:A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31"/>
  <sheetViews>
    <sheetView zoomScaleNormal="100" workbookViewId="0">
      <selection activeCell="A2" sqref="A2"/>
    </sheetView>
  </sheetViews>
  <sheetFormatPr defaultRowHeight="12.75" x14ac:dyDescent="0.2"/>
  <cols>
    <col min="1" max="1" width="28" style="163" customWidth="1"/>
    <col min="2" max="3" width="43.140625" style="163" customWidth="1"/>
    <col min="4" max="7" width="9.85546875" style="163" bestFit="1" customWidth="1"/>
    <col min="8" max="16384" width="9.140625" style="163"/>
  </cols>
  <sheetData>
    <row r="2" spans="1:10" x14ac:dyDescent="0.2">
      <c r="A2" s="426" t="s">
        <v>353</v>
      </c>
      <c r="D2" s="185" t="s">
        <v>344</v>
      </c>
      <c r="E2" s="184"/>
      <c r="F2" s="184"/>
      <c r="G2" s="184"/>
      <c r="H2" s="392"/>
    </row>
    <row r="3" spans="1:10" x14ac:dyDescent="0.2">
      <c r="D3" s="190" t="s">
        <v>123</v>
      </c>
      <c r="E3" s="188" t="s">
        <v>124</v>
      </c>
      <c r="F3" s="188" t="s">
        <v>125</v>
      </c>
      <c r="G3" s="393" t="s">
        <v>126</v>
      </c>
    </row>
    <row r="4" spans="1:10" x14ac:dyDescent="0.2">
      <c r="A4" s="405" t="s">
        <v>339</v>
      </c>
      <c r="B4" s="406" t="s">
        <v>298</v>
      </c>
      <c r="C4" s="407" t="s">
        <v>321</v>
      </c>
      <c r="D4" s="408">
        <v>54149829</v>
      </c>
      <c r="E4" s="381">
        <v>49858620</v>
      </c>
      <c r="F4" s="381">
        <v>51915505</v>
      </c>
      <c r="G4" s="381">
        <v>50885008</v>
      </c>
    </row>
    <row r="5" spans="1:10" x14ac:dyDescent="0.2">
      <c r="A5" s="405"/>
      <c r="B5" s="409" t="s">
        <v>299</v>
      </c>
      <c r="C5" s="410" t="s">
        <v>322</v>
      </c>
      <c r="D5" s="411">
        <v>17819836</v>
      </c>
      <c r="E5" s="412">
        <v>16030218</v>
      </c>
      <c r="F5" s="412">
        <v>16738593</v>
      </c>
      <c r="G5" s="412">
        <v>15477932</v>
      </c>
    </row>
    <row r="6" spans="1:10" x14ac:dyDescent="0.2">
      <c r="A6" s="405"/>
      <c r="B6" s="409" t="s">
        <v>302</v>
      </c>
      <c r="C6" s="413" t="s">
        <v>345</v>
      </c>
      <c r="D6" s="411">
        <v>22869719</v>
      </c>
      <c r="E6" s="412">
        <v>22001055</v>
      </c>
      <c r="F6" s="412">
        <v>22459204</v>
      </c>
      <c r="G6" s="412">
        <v>23113895</v>
      </c>
      <c r="J6" s="162" t="s">
        <v>346</v>
      </c>
    </row>
    <row r="7" spans="1:10" x14ac:dyDescent="0.2">
      <c r="A7" s="405"/>
      <c r="B7" s="414" t="s">
        <v>305</v>
      </c>
      <c r="C7" s="413" t="s">
        <v>329</v>
      </c>
      <c r="D7" s="415">
        <v>13460274</v>
      </c>
      <c r="E7" s="416">
        <v>11827347</v>
      </c>
      <c r="F7" s="416">
        <v>12717708</v>
      </c>
      <c r="G7" s="416">
        <v>12293181</v>
      </c>
    </row>
    <row r="8" spans="1:10" x14ac:dyDescent="0.2">
      <c r="A8" s="417" t="s">
        <v>21</v>
      </c>
      <c r="B8" s="418" t="s">
        <v>298</v>
      </c>
      <c r="C8" s="418" t="s">
        <v>321</v>
      </c>
      <c r="D8" s="419">
        <v>3111750</v>
      </c>
      <c r="E8" s="420">
        <v>3087640</v>
      </c>
      <c r="F8" s="420">
        <v>3087370</v>
      </c>
      <c r="G8" s="420">
        <v>3087370</v>
      </c>
    </row>
    <row r="9" spans="1:10" ht="21" x14ac:dyDescent="0.2">
      <c r="A9" s="405"/>
      <c r="B9" s="388" t="s">
        <v>299</v>
      </c>
      <c r="C9" s="421" t="s">
        <v>347</v>
      </c>
      <c r="D9" s="411">
        <v>1843950</v>
      </c>
      <c r="E9" s="412">
        <v>1830960</v>
      </c>
      <c r="F9" s="412">
        <v>1830690</v>
      </c>
      <c r="G9" s="412">
        <v>1830690</v>
      </c>
      <c r="J9" s="163" t="s">
        <v>348</v>
      </c>
    </row>
    <row r="10" spans="1:10" x14ac:dyDescent="0.2">
      <c r="A10" s="405"/>
      <c r="B10" s="388" t="s">
        <v>302</v>
      </c>
      <c r="C10" s="422" t="s">
        <v>326</v>
      </c>
      <c r="D10" s="411">
        <v>951960</v>
      </c>
      <c r="E10" s="412">
        <v>942660</v>
      </c>
      <c r="F10" s="412">
        <v>942660</v>
      </c>
      <c r="G10" s="412">
        <v>942660</v>
      </c>
    </row>
    <row r="11" spans="1:10" x14ac:dyDescent="0.2">
      <c r="A11" s="405"/>
      <c r="B11" s="388" t="s">
        <v>305</v>
      </c>
      <c r="C11" s="422" t="s">
        <v>329</v>
      </c>
      <c r="D11" s="411">
        <v>315840</v>
      </c>
      <c r="E11" s="412">
        <v>314020</v>
      </c>
      <c r="F11" s="412">
        <v>314020</v>
      </c>
      <c r="G11" s="412">
        <v>314020</v>
      </c>
    </row>
    <row r="14" spans="1:10" x14ac:dyDescent="0.2">
      <c r="A14" s="423"/>
      <c r="D14" s="176"/>
      <c r="E14" s="176"/>
      <c r="F14" s="176"/>
      <c r="G14" s="176"/>
    </row>
    <row r="15" spans="1:10" x14ac:dyDescent="0.2">
      <c r="A15" s="423"/>
      <c r="D15" s="168"/>
      <c r="E15" s="168"/>
      <c r="F15" s="168"/>
      <c r="G15" s="168"/>
    </row>
    <row r="16" spans="1:10" x14ac:dyDescent="0.2">
      <c r="A16" s="423"/>
      <c r="D16" s="168"/>
      <c r="E16" s="168"/>
      <c r="F16" s="168"/>
      <c r="G16" s="168"/>
    </row>
    <row r="17" spans="1:8" x14ac:dyDescent="0.2">
      <c r="A17" s="423"/>
      <c r="D17" s="168"/>
      <c r="E17" s="168"/>
      <c r="F17" s="168"/>
      <c r="G17" s="168"/>
    </row>
    <row r="18" spans="1:8" x14ac:dyDescent="0.2">
      <c r="D18" s="168"/>
      <c r="E18" s="168"/>
      <c r="F18" s="168"/>
      <c r="G18" s="168"/>
    </row>
    <row r="19" spans="1:8" x14ac:dyDescent="0.2">
      <c r="E19" s="424"/>
      <c r="F19" s="424"/>
      <c r="G19" s="424"/>
    </row>
    <row r="20" spans="1:8" x14ac:dyDescent="0.2">
      <c r="B20" s="425"/>
      <c r="C20" s="425"/>
    </row>
    <row r="26" spans="1:8" ht="12.75" customHeight="1" x14ac:dyDescent="0.2">
      <c r="D26" s="183" t="s">
        <v>121</v>
      </c>
      <c r="E26" s="184"/>
      <c r="F26" s="184"/>
      <c r="G26" s="184"/>
      <c r="H26" s="184"/>
    </row>
    <row r="27" spans="1:8" x14ac:dyDescent="0.2">
      <c r="C27" s="162" t="s">
        <v>21</v>
      </c>
      <c r="D27" s="188" t="s">
        <v>123</v>
      </c>
      <c r="E27" s="188" t="s">
        <v>124</v>
      </c>
      <c r="F27" s="188" t="s">
        <v>125</v>
      </c>
      <c r="G27" s="393" t="s">
        <v>126</v>
      </c>
    </row>
    <row r="28" spans="1:8" x14ac:dyDescent="0.2">
      <c r="A28" s="417" t="s">
        <v>21</v>
      </c>
      <c r="B28" s="167" t="s">
        <v>294</v>
      </c>
      <c r="C28" s="167" t="s">
        <v>349</v>
      </c>
      <c r="D28" s="198">
        <v>32529</v>
      </c>
      <c r="E28" s="198">
        <v>32529</v>
      </c>
      <c r="F28" s="198">
        <v>32529</v>
      </c>
      <c r="G28" s="198">
        <v>32529</v>
      </c>
    </row>
    <row r="29" spans="1:8" x14ac:dyDescent="0.2">
      <c r="A29" s="405"/>
      <c r="B29" s="167" t="s">
        <v>295</v>
      </c>
      <c r="C29" s="167" t="s">
        <v>350</v>
      </c>
      <c r="D29" s="194" t="s">
        <v>128</v>
      </c>
      <c r="E29" s="194" t="s">
        <v>128</v>
      </c>
      <c r="F29" s="194">
        <v>11121</v>
      </c>
      <c r="G29" s="194">
        <v>11121</v>
      </c>
    </row>
    <row r="30" spans="1:8" x14ac:dyDescent="0.2">
      <c r="A30" s="405"/>
      <c r="B30" s="167" t="s">
        <v>296</v>
      </c>
      <c r="C30" s="167" t="s">
        <v>351</v>
      </c>
      <c r="D30" s="198" t="s">
        <v>128</v>
      </c>
      <c r="E30" s="198" t="s">
        <v>128</v>
      </c>
      <c r="F30" s="198">
        <v>2970</v>
      </c>
      <c r="G30" s="198">
        <v>2970</v>
      </c>
    </row>
    <row r="31" spans="1:8" ht="21" x14ac:dyDescent="0.2">
      <c r="A31" s="405"/>
      <c r="B31" s="167" t="s">
        <v>297</v>
      </c>
      <c r="C31" s="167" t="s">
        <v>352</v>
      </c>
      <c r="D31" s="194" t="s">
        <v>128</v>
      </c>
      <c r="E31" s="194" t="s">
        <v>128</v>
      </c>
      <c r="F31" s="194">
        <v>18438</v>
      </c>
      <c r="G31" s="194">
        <v>18438</v>
      </c>
    </row>
  </sheetData>
  <mergeCells count="5">
    <mergeCell ref="D2:H2"/>
    <mergeCell ref="A4:A7"/>
    <mergeCell ref="A8:A11"/>
    <mergeCell ref="D26:H26"/>
    <mergeCell ref="A28:A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70"/>
  <sheetViews>
    <sheetView topLeftCell="A37" zoomScale="85" zoomScaleNormal="85" workbookViewId="0">
      <selection activeCell="M70" sqref="M70"/>
    </sheetView>
  </sheetViews>
  <sheetFormatPr defaultRowHeight="15" x14ac:dyDescent="0.25"/>
  <cols>
    <col min="2" max="2" width="10.85546875" bestFit="1" customWidth="1"/>
    <col min="10" max="10" width="11.5703125" bestFit="1" customWidth="1"/>
  </cols>
  <sheetData>
    <row r="1" spans="1:23" s="104" customFormat="1" ht="14.25" customHeight="1" x14ac:dyDescent="0.2">
      <c r="A1" s="103" t="s">
        <v>43</v>
      </c>
      <c r="I1" s="105"/>
    </row>
    <row r="2" spans="1:23" s="109" customFormat="1" ht="12.75" customHeight="1" x14ac:dyDescent="0.25">
      <c r="A2" s="106"/>
      <c r="B2" s="107" t="s">
        <v>44</v>
      </c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7" t="s">
        <v>45</v>
      </c>
      <c r="N2" s="107"/>
      <c r="O2" s="107"/>
      <c r="P2" s="107"/>
      <c r="Q2" s="107"/>
      <c r="R2" s="107"/>
      <c r="S2" s="107"/>
      <c r="T2" s="107"/>
      <c r="U2" s="107"/>
      <c r="V2" s="107"/>
    </row>
    <row r="3" spans="1:23" s="109" customFormat="1" ht="50.25" customHeight="1" x14ac:dyDescent="0.25">
      <c r="A3" s="110" t="s">
        <v>3</v>
      </c>
      <c r="B3" s="111" t="s">
        <v>46</v>
      </c>
      <c r="C3" s="111" t="s">
        <v>47</v>
      </c>
      <c r="D3" s="111" t="s">
        <v>48</v>
      </c>
      <c r="E3" s="111" t="s">
        <v>49</v>
      </c>
      <c r="F3" s="111" t="s">
        <v>50</v>
      </c>
      <c r="G3" s="111" t="s">
        <v>51</v>
      </c>
      <c r="H3" s="111" t="s">
        <v>52</v>
      </c>
      <c r="I3" s="111" t="s">
        <v>53</v>
      </c>
      <c r="J3" s="111" t="s">
        <v>54</v>
      </c>
      <c r="K3" s="111" t="s">
        <v>55</v>
      </c>
      <c r="L3" s="112"/>
      <c r="M3" s="111" t="s">
        <v>46</v>
      </c>
      <c r="N3" s="111" t="s">
        <v>47</v>
      </c>
      <c r="O3" s="111" t="s">
        <v>48</v>
      </c>
      <c r="P3" s="111" t="s">
        <v>49</v>
      </c>
      <c r="Q3" s="111" t="s">
        <v>50</v>
      </c>
      <c r="R3" s="111" t="s">
        <v>51</v>
      </c>
      <c r="S3" s="111" t="s">
        <v>52</v>
      </c>
      <c r="T3" s="111" t="s">
        <v>53</v>
      </c>
      <c r="U3" s="111" t="s">
        <v>54</v>
      </c>
      <c r="V3" s="111" t="s">
        <v>55</v>
      </c>
    </row>
    <row r="4" spans="1:23" s="109" customFormat="1" ht="4.5" customHeight="1" x14ac:dyDescent="0.25">
      <c r="A4" s="113"/>
      <c r="B4" s="114"/>
      <c r="C4" s="114"/>
      <c r="D4" s="114"/>
      <c r="E4" s="114"/>
      <c r="F4" s="115"/>
      <c r="G4" s="114"/>
      <c r="H4" s="114"/>
      <c r="I4" s="114"/>
      <c r="J4" s="114"/>
      <c r="K4" s="115"/>
      <c r="L4" s="116"/>
      <c r="M4" s="114"/>
      <c r="N4" s="114"/>
      <c r="O4" s="114"/>
      <c r="P4" s="114"/>
      <c r="Q4" s="115"/>
      <c r="R4" s="114"/>
      <c r="S4" s="114"/>
      <c r="T4" s="114"/>
      <c r="U4" s="114"/>
      <c r="V4" s="115"/>
    </row>
    <row r="5" spans="1:23" s="109" customFormat="1" ht="14.25" customHeight="1" x14ac:dyDescent="0.25">
      <c r="A5" s="22" t="s">
        <v>8</v>
      </c>
      <c r="B5" s="117">
        <v>36413</v>
      </c>
      <c r="C5" s="117">
        <v>25758</v>
      </c>
      <c r="D5" s="118">
        <v>9818</v>
      </c>
      <c r="E5" s="119">
        <v>17064</v>
      </c>
      <c r="F5" s="119">
        <v>50274</v>
      </c>
      <c r="G5" s="119">
        <v>2852</v>
      </c>
      <c r="H5" s="120">
        <v>25267</v>
      </c>
      <c r="I5" s="121">
        <v>14383</v>
      </c>
      <c r="J5" s="117">
        <v>22464</v>
      </c>
      <c r="K5" s="117">
        <v>51703</v>
      </c>
      <c r="L5" s="119"/>
      <c r="M5" s="117">
        <v>574904</v>
      </c>
      <c r="N5" s="117">
        <v>103675</v>
      </c>
      <c r="O5" s="122">
        <v>697</v>
      </c>
      <c r="P5" s="119">
        <v>262236</v>
      </c>
      <c r="Q5" s="119">
        <v>941512</v>
      </c>
      <c r="R5" s="119">
        <v>10922</v>
      </c>
      <c r="S5" s="120">
        <v>154517</v>
      </c>
      <c r="T5" s="121">
        <v>34575</v>
      </c>
      <c r="U5" s="117">
        <v>49274</v>
      </c>
      <c r="V5" s="117">
        <v>1190802</v>
      </c>
      <c r="W5" s="123"/>
    </row>
    <row r="6" spans="1:23" s="109" customFormat="1" ht="14.25" customHeight="1" x14ac:dyDescent="0.25">
      <c r="A6" s="22" t="s">
        <v>9</v>
      </c>
      <c r="B6" s="117">
        <v>804</v>
      </c>
      <c r="C6" s="117">
        <v>961</v>
      </c>
      <c r="D6" s="118">
        <v>510</v>
      </c>
      <c r="E6" s="119">
        <v>1828</v>
      </c>
      <c r="F6" s="119">
        <v>2357</v>
      </c>
      <c r="G6" s="119">
        <v>12</v>
      </c>
      <c r="H6" s="120">
        <v>1295</v>
      </c>
      <c r="I6" s="121">
        <v>278</v>
      </c>
      <c r="J6" s="117">
        <v>1025</v>
      </c>
      <c r="K6" s="117">
        <v>2503</v>
      </c>
      <c r="L6" s="119"/>
      <c r="M6" s="117">
        <v>2124</v>
      </c>
      <c r="N6" s="117">
        <v>736</v>
      </c>
      <c r="O6" s="122">
        <v>26</v>
      </c>
      <c r="P6" s="119">
        <v>58721</v>
      </c>
      <c r="Q6" s="119">
        <v>61608</v>
      </c>
      <c r="R6" s="119">
        <v>7</v>
      </c>
      <c r="S6" s="120">
        <v>17614</v>
      </c>
      <c r="T6" s="121">
        <v>9941</v>
      </c>
      <c r="U6" s="117">
        <v>20569</v>
      </c>
      <c r="V6" s="117">
        <v>109738</v>
      </c>
      <c r="W6" s="123"/>
    </row>
    <row r="7" spans="1:23" s="109" customFormat="1" ht="14.25" customHeight="1" x14ac:dyDescent="0.25">
      <c r="A7" s="22" t="s">
        <v>10</v>
      </c>
      <c r="B7" s="117">
        <v>33035</v>
      </c>
      <c r="C7" s="117">
        <v>13449</v>
      </c>
      <c r="D7" s="118">
        <v>4829</v>
      </c>
      <c r="E7" s="119">
        <v>15016</v>
      </c>
      <c r="F7" s="119">
        <v>45210</v>
      </c>
      <c r="G7" s="119">
        <v>1699</v>
      </c>
      <c r="H7" s="120">
        <v>10760</v>
      </c>
      <c r="I7" s="121">
        <v>4427</v>
      </c>
      <c r="J7" s="117">
        <v>20106</v>
      </c>
      <c r="K7" s="117">
        <v>46893</v>
      </c>
      <c r="L7" s="119"/>
      <c r="M7" s="117">
        <v>759385</v>
      </c>
      <c r="N7" s="117">
        <v>43604</v>
      </c>
      <c r="O7" s="122">
        <v>329</v>
      </c>
      <c r="P7" s="119">
        <v>203667</v>
      </c>
      <c r="Q7" s="119">
        <v>1006985</v>
      </c>
      <c r="R7" s="119">
        <v>13180</v>
      </c>
      <c r="S7" s="120">
        <v>160812</v>
      </c>
      <c r="T7" s="121">
        <v>12628</v>
      </c>
      <c r="U7" s="117">
        <v>61499</v>
      </c>
      <c r="V7" s="117">
        <v>1255109</v>
      </c>
      <c r="W7" s="123"/>
    </row>
    <row r="8" spans="1:23" s="109" customFormat="1" ht="14.25" customHeight="1" x14ac:dyDescent="0.25">
      <c r="A8" s="22" t="s">
        <v>11</v>
      </c>
      <c r="B8" s="117">
        <v>4897</v>
      </c>
      <c r="C8" s="117">
        <v>8369</v>
      </c>
      <c r="D8" s="118">
        <v>2107</v>
      </c>
      <c r="E8" s="119">
        <v>11171</v>
      </c>
      <c r="F8" s="119">
        <v>19120</v>
      </c>
      <c r="G8" s="119">
        <v>39</v>
      </c>
      <c r="H8" s="120">
        <v>9522</v>
      </c>
      <c r="I8" s="121">
        <v>1410</v>
      </c>
      <c r="J8" s="117">
        <v>8084</v>
      </c>
      <c r="K8" s="117">
        <v>20023</v>
      </c>
      <c r="L8" s="119"/>
      <c r="M8" s="117">
        <v>16927</v>
      </c>
      <c r="N8" s="117">
        <v>26963</v>
      </c>
      <c r="O8" s="122">
        <v>92</v>
      </c>
      <c r="P8" s="119">
        <v>160102</v>
      </c>
      <c r="Q8" s="119">
        <v>204084</v>
      </c>
      <c r="R8" s="119">
        <v>414</v>
      </c>
      <c r="S8" s="120">
        <v>296210</v>
      </c>
      <c r="T8" s="121">
        <v>10059</v>
      </c>
      <c r="U8" s="117">
        <v>104675</v>
      </c>
      <c r="V8" s="117">
        <v>615441</v>
      </c>
      <c r="W8" s="123"/>
    </row>
    <row r="9" spans="1:23" s="109" customFormat="1" ht="14.25" customHeight="1" x14ac:dyDescent="0.25">
      <c r="A9" s="22" t="s">
        <v>12</v>
      </c>
      <c r="B9" s="117">
        <v>3190</v>
      </c>
      <c r="C9" s="117">
        <v>10854</v>
      </c>
      <c r="D9" s="118">
        <v>2099</v>
      </c>
      <c r="E9" s="119">
        <v>4634</v>
      </c>
      <c r="F9" s="119">
        <v>13826</v>
      </c>
      <c r="G9" s="119">
        <v>30</v>
      </c>
      <c r="H9" s="120">
        <v>5420</v>
      </c>
      <c r="I9" s="121">
        <v>1343</v>
      </c>
      <c r="J9" s="117">
        <v>5153</v>
      </c>
      <c r="K9" s="117">
        <v>14236</v>
      </c>
      <c r="L9" s="119"/>
      <c r="M9" s="117">
        <v>8511</v>
      </c>
      <c r="N9" s="117">
        <v>23764</v>
      </c>
      <c r="O9" s="122">
        <v>122</v>
      </c>
      <c r="P9" s="119">
        <v>89391</v>
      </c>
      <c r="Q9" s="119">
        <v>121787</v>
      </c>
      <c r="R9" s="119">
        <v>27</v>
      </c>
      <c r="S9" s="120">
        <v>194433</v>
      </c>
      <c r="T9" s="121">
        <v>2475</v>
      </c>
      <c r="U9" s="117">
        <v>27225</v>
      </c>
      <c r="V9" s="117">
        <v>345949</v>
      </c>
      <c r="W9" s="123"/>
    </row>
    <row r="10" spans="1:23" s="109" customFormat="1" ht="14.25" customHeight="1" x14ac:dyDescent="0.25">
      <c r="A10" s="22" t="s">
        <v>13</v>
      </c>
      <c r="B10" s="117">
        <v>64629</v>
      </c>
      <c r="C10" s="117">
        <v>34211</v>
      </c>
      <c r="D10" s="118">
        <v>13767</v>
      </c>
      <c r="E10" s="119">
        <v>13518</v>
      </c>
      <c r="F10" s="119">
        <v>82094</v>
      </c>
      <c r="G10" s="119">
        <v>1850</v>
      </c>
      <c r="H10" s="120">
        <v>15056</v>
      </c>
      <c r="I10" s="121">
        <v>20054</v>
      </c>
      <c r="J10" s="117">
        <v>40315</v>
      </c>
      <c r="K10" s="117">
        <v>83017</v>
      </c>
      <c r="L10" s="119"/>
      <c r="M10" s="117">
        <v>573869</v>
      </c>
      <c r="N10" s="117">
        <v>136256</v>
      </c>
      <c r="O10" s="122">
        <v>836</v>
      </c>
      <c r="P10" s="119">
        <v>124269</v>
      </c>
      <c r="Q10" s="119">
        <v>835231</v>
      </c>
      <c r="R10" s="119">
        <v>3762</v>
      </c>
      <c r="S10" s="120">
        <v>182472</v>
      </c>
      <c r="T10" s="121">
        <v>26932</v>
      </c>
      <c r="U10" s="117">
        <v>50489</v>
      </c>
      <c r="V10" s="117">
        <v>1098921</v>
      </c>
      <c r="W10" s="123"/>
    </row>
    <row r="11" spans="1:23" s="109" customFormat="1" ht="14.25" customHeight="1" x14ac:dyDescent="0.25">
      <c r="A11" s="22" t="s">
        <v>14</v>
      </c>
      <c r="B11" s="117">
        <v>13671</v>
      </c>
      <c r="C11" s="117">
        <v>6127</v>
      </c>
      <c r="D11" s="118">
        <v>3195</v>
      </c>
      <c r="E11" s="119">
        <v>4243</v>
      </c>
      <c r="F11" s="119">
        <v>16119</v>
      </c>
      <c r="G11" s="119">
        <v>1679</v>
      </c>
      <c r="H11" s="120">
        <v>6909</v>
      </c>
      <c r="I11" s="121">
        <v>2060</v>
      </c>
      <c r="J11" s="117">
        <v>9767</v>
      </c>
      <c r="K11" s="117">
        <v>16400</v>
      </c>
      <c r="L11" s="119"/>
      <c r="M11" s="117">
        <v>158130</v>
      </c>
      <c r="N11" s="117">
        <v>33372</v>
      </c>
      <c r="O11" s="122">
        <v>195</v>
      </c>
      <c r="P11" s="119">
        <v>33069</v>
      </c>
      <c r="Q11" s="119">
        <v>224766</v>
      </c>
      <c r="R11" s="119">
        <v>4529</v>
      </c>
      <c r="S11" s="120">
        <v>56414</v>
      </c>
      <c r="T11" s="121">
        <v>2363</v>
      </c>
      <c r="U11" s="117">
        <v>11208</v>
      </c>
      <c r="V11" s="117">
        <v>299281</v>
      </c>
      <c r="W11" s="123"/>
    </row>
    <row r="12" spans="1:23" s="109" customFormat="1" ht="14.25" customHeight="1" x14ac:dyDescent="0.25">
      <c r="A12" s="22" t="s">
        <v>15</v>
      </c>
      <c r="B12" s="117">
        <v>6670</v>
      </c>
      <c r="C12" s="117">
        <v>8696</v>
      </c>
      <c r="D12" s="118">
        <v>4438</v>
      </c>
      <c r="E12" s="119">
        <v>3164</v>
      </c>
      <c r="F12" s="119">
        <v>12570</v>
      </c>
      <c r="G12" s="119">
        <v>94</v>
      </c>
      <c r="H12" s="120">
        <v>4560</v>
      </c>
      <c r="I12" s="121">
        <v>2036</v>
      </c>
      <c r="J12" s="117">
        <v>3472</v>
      </c>
      <c r="K12" s="117">
        <v>12873</v>
      </c>
      <c r="L12" s="119"/>
      <c r="M12" s="117">
        <v>11898</v>
      </c>
      <c r="N12" s="117">
        <v>11643</v>
      </c>
      <c r="O12" s="122">
        <v>373</v>
      </c>
      <c r="P12" s="119">
        <v>20007</v>
      </c>
      <c r="Q12" s="119">
        <v>43922</v>
      </c>
      <c r="R12" s="119">
        <v>369</v>
      </c>
      <c r="S12" s="120">
        <v>29860</v>
      </c>
      <c r="T12" s="121">
        <v>1599</v>
      </c>
      <c r="U12" s="117">
        <v>1610</v>
      </c>
      <c r="V12" s="117">
        <v>77359</v>
      </c>
      <c r="W12" s="123"/>
    </row>
    <row r="13" spans="1:23" s="109" customFormat="1" ht="14.25" customHeight="1" x14ac:dyDescent="0.25">
      <c r="A13" s="22" t="s">
        <v>16</v>
      </c>
      <c r="B13" s="117">
        <v>44228</v>
      </c>
      <c r="C13" s="117">
        <v>26455</v>
      </c>
      <c r="D13" s="118">
        <v>9342</v>
      </c>
      <c r="E13" s="119">
        <v>9458</v>
      </c>
      <c r="F13" s="119">
        <v>53033</v>
      </c>
      <c r="G13" s="119">
        <v>814</v>
      </c>
      <c r="H13" s="120">
        <v>15672</v>
      </c>
      <c r="I13" s="121">
        <v>16028</v>
      </c>
      <c r="J13" s="117">
        <v>26105</v>
      </c>
      <c r="K13" s="117">
        <v>53753</v>
      </c>
      <c r="L13" s="119"/>
      <c r="M13" s="117">
        <v>863473</v>
      </c>
      <c r="N13" s="117">
        <v>118192</v>
      </c>
      <c r="O13" s="122">
        <v>709</v>
      </c>
      <c r="P13" s="119">
        <v>62450</v>
      </c>
      <c r="Q13" s="119">
        <v>1044824</v>
      </c>
      <c r="R13" s="119">
        <v>5252</v>
      </c>
      <c r="S13" s="120">
        <v>178660</v>
      </c>
      <c r="T13" s="121">
        <v>35575</v>
      </c>
      <c r="U13" s="117">
        <v>61678</v>
      </c>
      <c r="V13" s="117">
        <v>1326011</v>
      </c>
      <c r="W13" s="123"/>
    </row>
    <row r="14" spans="1:23" s="109" customFormat="1" ht="14.25" customHeight="1" x14ac:dyDescent="0.25">
      <c r="A14" s="22" t="s">
        <v>17</v>
      </c>
      <c r="B14" s="117">
        <v>33704</v>
      </c>
      <c r="C14" s="117">
        <v>42025</v>
      </c>
      <c r="D14" s="118">
        <v>13640</v>
      </c>
      <c r="E14" s="119">
        <v>7054</v>
      </c>
      <c r="F14" s="119">
        <v>51430</v>
      </c>
      <c r="G14" s="119">
        <v>1369</v>
      </c>
      <c r="H14" s="120">
        <v>19487</v>
      </c>
      <c r="I14" s="121">
        <v>12466</v>
      </c>
      <c r="J14" s="117">
        <v>16309</v>
      </c>
      <c r="K14" s="117">
        <v>52146</v>
      </c>
      <c r="L14" s="119"/>
      <c r="M14" s="117">
        <v>440829</v>
      </c>
      <c r="N14" s="117">
        <v>149280</v>
      </c>
      <c r="O14" s="122">
        <v>1159</v>
      </c>
      <c r="P14" s="119">
        <v>48842</v>
      </c>
      <c r="Q14" s="119">
        <v>640110</v>
      </c>
      <c r="R14" s="119">
        <v>8302</v>
      </c>
      <c r="S14" s="120">
        <v>372000</v>
      </c>
      <c r="T14" s="121">
        <v>40405</v>
      </c>
      <c r="U14" s="117">
        <v>46642</v>
      </c>
      <c r="V14" s="117">
        <v>1107468</v>
      </c>
      <c r="W14" s="123"/>
    </row>
    <row r="15" spans="1:23" s="109" customFormat="1" ht="14.25" customHeight="1" x14ac:dyDescent="0.25">
      <c r="A15" s="22" t="s">
        <v>18</v>
      </c>
      <c r="B15" s="117">
        <v>20206</v>
      </c>
      <c r="C15" s="117">
        <v>19608</v>
      </c>
      <c r="D15" s="118">
        <v>6182</v>
      </c>
      <c r="E15" s="119">
        <v>7639</v>
      </c>
      <c r="F15" s="119">
        <v>26608</v>
      </c>
      <c r="G15" s="119">
        <v>719</v>
      </c>
      <c r="H15" s="120">
        <v>12619</v>
      </c>
      <c r="I15" s="121">
        <v>4621</v>
      </c>
      <c r="J15" s="117">
        <v>12029</v>
      </c>
      <c r="K15" s="117">
        <v>26956</v>
      </c>
      <c r="L15" s="119"/>
      <c r="M15" s="117">
        <v>200601</v>
      </c>
      <c r="N15" s="117">
        <v>40666</v>
      </c>
      <c r="O15" s="122">
        <v>503</v>
      </c>
      <c r="P15" s="119">
        <v>53398</v>
      </c>
      <c r="Q15" s="119">
        <v>295168</v>
      </c>
      <c r="R15" s="119">
        <v>3408</v>
      </c>
      <c r="S15" s="120">
        <v>123954</v>
      </c>
      <c r="T15" s="121">
        <v>5726</v>
      </c>
      <c r="U15" s="117">
        <v>13794</v>
      </c>
      <c r="V15" s="117">
        <v>442074</v>
      </c>
      <c r="W15" s="123"/>
    </row>
    <row r="16" spans="1:23" s="109" customFormat="1" ht="14.25" customHeight="1" x14ac:dyDescent="0.25">
      <c r="A16" s="22" t="s">
        <v>19</v>
      </c>
      <c r="B16" s="117">
        <v>29776</v>
      </c>
      <c r="C16" s="117">
        <v>22052</v>
      </c>
      <c r="D16" s="118">
        <v>10075</v>
      </c>
      <c r="E16" s="119">
        <v>6176</v>
      </c>
      <c r="F16" s="119">
        <v>33418</v>
      </c>
      <c r="G16" s="119">
        <v>881</v>
      </c>
      <c r="H16" s="120">
        <v>13241</v>
      </c>
      <c r="I16" s="121">
        <v>6007</v>
      </c>
      <c r="J16" s="117">
        <v>18282</v>
      </c>
      <c r="K16" s="117">
        <v>33800</v>
      </c>
      <c r="L16" s="119"/>
      <c r="M16" s="117">
        <v>367921</v>
      </c>
      <c r="N16" s="117">
        <v>33819</v>
      </c>
      <c r="O16" s="122">
        <v>816</v>
      </c>
      <c r="P16" s="119">
        <v>53808</v>
      </c>
      <c r="Q16" s="119">
        <v>456364</v>
      </c>
      <c r="R16" s="119">
        <v>2227</v>
      </c>
      <c r="S16" s="120">
        <v>101069</v>
      </c>
      <c r="T16" s="121">
        <v>8184</v>
      </c>
      <c r="U16" s="117">
        <v>22774</v>
      </c>
      <c r="V16" s="117">
        <v>590619</v>
      </c>
      <c r="W16" s="123"/>
    </row>
    <row r="17" spans="1:23" s="109" customFormat="1" ht="14.25" customHeight="1" x14ac:dyDescent="0.25">
      <c r="A17" s="22" t="s">
        <v>20</v>
      </c>
      <c r="B17" s="117">
        <v>40869</v>
      </c>
      <c r="C17" s="117">
        <v>48043</v>
      </c>
      <c r="D17" s="118">
        <v>10524</v>
      </c>
      <c r="E17" s="119">
        <v>15596</v>
      </c>
      <c r="F17" s="119">
        <v>65666</v>
      </c>
      <c r="G17" s="119">
        <v>620</v>
      </c>
      <c r="H17" s="120">
        <v>18338</v>
      </c>
      <c r="I17" s="121">
        <v>9766</v>
      </c>
      <c r="J17" s="117">
        <v>21915</v>
      </c>
      <c r="K17" s="117">
        <v>66328</v>
      </c>
      <c r="L17" s="119"/>
      <c r="M17" s="117">
        <v>373256</v>
      </c>
      <c r="N17" s="117">
        <v>128915</v>
      </c>
      <c r="O17" s="122">
        <v>936</v>
      </c>
      <c r="P17" s="119">
        <v>172009</v>
      </c>
      <c r="Q17" s="119">
        <v>675116</v>
      </c>
      <c r="R17" s="119">
        <v>2965</v>
      </c>
      <c r="S17" s="120">
        <v>132103</v>
      </c>
      <c r="T17" s="121">
        <v>14065</v>
      </c>
      <c r="U17" s="117">
        <v>23800</v>
      </c>
      <c r="V17" s="117">
        <v>848063</v>
      </c>
      <c r="W17" s="123"/>
    </row>
    <row r="18" spans="1:23" s="109" customFormat="1" ht="14.25" customHeight="1" x14ac:dyDescent="0.25">
      <c r="A18" s="124" t="s">
        <v>21</v>
      </c>
      <c r="B18" s="125">
        <v>32589</v>
      </c>
      <c r="C18" s="125">
        <v>36606</v>
      </c>
      <c r="D18" s="126">
        <v>10991</v>
      </c>
      <c r="E18" s="127">
        <v>11710</v>
      </c>
      <c r="F18" s="127">
        <v>44285</v>
      </c>
      <c r="G18" s="127">
        <v>731</v>
      </c>
      <c r="H18" s="128">
        <v>15103</v>
      </c>
      <c r="I18" s="129">
        <v>7674</v>
      </c>
      <c r="J18" s="125">
        <v>18009</v>
      </c>
      <c r="K18" s="125">
        <v>44516</v>
      </c>
      <c r="L18" s="127"/>
      <c r="M18" s="125">
        <v>174222</v>
      </c>
      <c r="N18" s="125">
        <v>70193</v>
      </c>
      <c r="O18" s="126">
        <v>1056</v>
      </c>
      <c r="P18" s="127">
        <v>169252</v>
      </c>
      <c r="Q18" s="127">
        <v>414723</v>
      </c>
      <c r="R18" s="127">
        <v>1846</v>
      </c>
      <c r="S18" s="128">
        <v>136016</v>
      </c>
      <c r="T18" s="129">
        <v>6143</v>
      </c>
      <c r="U18" s="125">
        <v>12869</v>
      </c>
      <c r="V18" s="125">
        <v>571602</v>
      </c>
      <c r="W18" s="123"/>
    </row>
    <row r="19" spans="1:23" s="109" customFormat="1" ht="14.25" customHeight="1" x14ac:dyDescent="0.25">
      <c r="A19" s="22" t="s">
        <v>22</v>
      </c>
      <c r="B19" s="117">
        <v>15493</v>
      </c>
      <c r="C19" s="117">
        <v>14191</v>
      </c>
      <c r="D19" s="118">
        <v>4208</v>
      </c>
      <c r="E19" s="119">
        <v>6797</v>
      </c>
      <c r="F19" s="119">
        <v>18123</v>
      </c>
      <c r="G19" s="119">
        <v>335</v>
      </c>
      <c r="H19" s="120">
        <v>8951</v>
      </c>
      <c r="I19" s="121">
        <v>3161</v>
      </c>
      <c r="J19" s="117">
        <v>8825</v>
      </c>
      <c r="K19" s="117">
        <v>18233</v>
      </c>
      <c r="L19" s="119"/>
      <c r="M19" s="117">
        <v>132873</v>
      </c>
      <c r="N19" s="117">
        <v>16656</v>
      </c>
      <c r="O19" s="122">
        <v>433</v>
      </c>
      <c r="P19" s="119">
        <v>33681</v>
      </c>
      <c r="Q19" s="119">
        <v>183642</v>
      </c>
      <c r="R19" s="119">
        <v>1356</v>
      </c>
      <c r="S19" s="120">
        <v>32856</v>
      </c>
      <c r="T19" s="121">
        <v>2404</v>
      </c>
      <c r="U19" s="117">
        <v>5432</v>
      </c>
      <c r="V19" s="117">
        <v>225690</v>
      </c>
      <c r="W19" s="123"/>
    </row>
    <row r="20" spans="1:23" s="109" customFormat="1" ht="14.25" customHeight="1" x14ac:dyDescent="0.25">
      <c r="A20" s="22" t="s">
        <v>23</v>
      </c>
      <c r="B20" s="117">
        <v>51646</v>
      </c>
      <c r="C20" s="117">
        <v>62951</v>
      </c>
      <c r="D20" s="118">
        <v>15892</v>
      </c>
      <c r="E20" s="119">
        <v>20596</v>
      </c>
      <c r="F20" s="119">
        <v>79078</v>
      </c>
      <c r="G20" s="119">
        <v>1420</v>
      </c>
      <c r="H20" s="120">
        <v>26538</v>
      </c>
      <c r="I20" s="121">
        <v>13334</v>
      </c>
      <c r="J20" s="117">
        <v>27662</v>
      </c>
      <c r="K20" s="117">
        <v>79353</v>
      </c>
      <c r="L20" s="119"/>
      <c r="M20" s="117">
        <v>263030</v>
      </c>
      <c r="N20" s="117">
        <v>123451</v>
      </c>
      <c r="O20" s="122">
        <v>1559</v>
      </c>
      <c r="P20" s="119">
        <v>127503</v>
      </c>
      <c r="Q20" s="119">
        <v>515544</v>
      </c>
      <c r="R20" s="119">
        <v>3589</v>
      </c>
      <c r="S20" s="120">
        <v>191351</v>
      </c>
      <c r="T20" s="121">
        <v>12130</v>
      </c>
      <c r="U20" s="117">
        <v>16999</v>
      </c>
      <c r="V20" s="117">
        <v>739622</v>
      </c>
      <c r="W20" s="123"/>
    </row>
    <row r="21" spans="1:23" s="109" customFormat="1" ht="14.25" customHeight="1" x14ac:dyDescent="0.25">
      <c r="A21" s="22" t="s">
        <v>24</v>
      </c>
      <c r="B21" s="117">
        <v>91926</v>
      </c>
      <c r="C21" s="117">
        <v>170462</v>
      </c>
      <c r="D21" s="118">
        <v>12428</v>
      </c>
      <c r="E21" s="119">
        <v>16881</v>
      </c>
      <c r="F21" s="119">
        <v>191250</v>
      </c>
      <c r="G21" s="119">
        <v>212</v>
      </c>
      <c r="H21" s="120">
        <v>7359</v>
      </c>
      <c r="I21" s="121">
        <v>15988</v>
      </c>
      <c r="J21" s="117">
        <v>48394</v>
      </c>
      <c r="K21" s="117">
        <v>191430</v>
      </c>
      <c r="L21" s="119"/>
      <c r="M21" s="117">
        <v>668153</v>
      </c>
      <c r="N21" s="117">
        <v>490999</v>
      </c>
      <c r="O21" s="122">
        <v>1365</v>
      </c>
      <c r="P21" s="119">
        <v>127696</v>
      </c>
      <c r="Q21" s="119">
        <v>1288214</v>
      </c>
      <c r="R21" s="119">
        <v>569</v>
      </c>
      <c r="S21" s="120">
        <v>38968</v>
      </c>
      <c r="T21" s="121">
        <v>13745</v>
      </c>
      <c r="U21" s="117">
        <v>22455</v>
      </c>
      <c r="V21" s="117">
        <v>1363974</v>
      </c>
      <c r="W21" s="123"/>
    </row>
    <row r="22" spans="1:23" s="109" customFormat="1" ht="14.25" customHeight="1" x14ac:dyDescent="0.25">
      <c r="A22" s="22" t="s">
        <v>25</v>
      </c>
      <c r="B22" s="117">
        <v>27297</v>
      </c>
      <c r="C22" s="117">
        <v>23124</v>
      </c>
      <c r="D22" s="118">
        <v>4136</v>
      </c>
      <c r="E22" s="119">
        <v>12944</v>
      </c>
      <c r="F22" s="119">
        <v>33735</v>
      </c>
      <c r="G22" s="119">
        <v>298</v>
      </c>
      <c r="H22" s="120">
        <v>10477</v>
      </c>
      <c r="I22" s="121">
        <v>6530</v>
      </c>
      <c r="J22" s="117">
        <v>14564</v>
      </c>
      <c r="K22" s="117">
        <v>33829</v>
      </c>
      <c r="L22" s="119"/>
      <c r="M22" s="117">
        <v>275949</v>
      </c>
      <c r="N22" s="117">
        <v>38948</v>
      </c>
      <c r="O22" s="122">
        <v>465</v>
      </c>
      <c r="P22" s="119">
        <v>146513</v>
      </c>
      <c r="Q22" s="119">
        <v>461875</v>
      </c>
      <c r="R22" s="119">
        <v>1628</v>
      </c>
      <c r="S22" s="120">
        <v>101509</v>
      </c>
      <c r="T22" s="121">
        <v>11151</v>
      </c>
      <c r="U22" s="117">
        <v>16973</v>
      </c>
      <c r="V22" s="117">
        <v>593147</v>
      </c>
      <c r="W22" s="123"/>
    </row>
    <row r="23" spans="1:23" s="109" customFormat="1" ht="14.25" customHeight="1" x14ac:dyDescent="0.25">
      <c r="A23" s="22" t="s">
        <v>26</v>
      </c>
      <c r="B23" s="117">
        <v>48316</v>
      </c>
      <c r="C23" s="117">
        <v>85218</v>
      </c>
      <c r="D23" s="118">
        <v>9862</v>
      </c>
      <c r="E23" s="119">
        <v>31517</v>
      </c>
      <c r="F23" s="119">
        <v>95225</v>
      </c>
      <c r="G23" s="119">
        <v>950</v>
      </c>
      <c r="H23" s="120">
        <v>22052</v>
      </c>
      <c r="I23" s="121">
        <v>13466</v>
      </c>
      <c r="J23" s="117">
        <v>31193</v>
      </c>
      <c r="K23" s="117">
        <v>95538</v>
      </c>
      <c r="L23" s="119"/>
      <c r="M23" s="117">
        <v>166052</v>
      </c>
      <c r="N23" s="117">
        <v>209774</v>
      </c>
      <c r="O23" s="122">
        <v>1089</v>
      </c>
      <c r="P23" s="119">
        <v>166159</v>
      </c>
      <c r="Q23" s="119">
        <v>543075</v>
      </c>
      <c r="R23" s="119">
        <v>4995</v>
      </c>
      <c r="S23" s="120">
        <v>144926</v>
      </c>
      <c r="T23" s="121">
        <v>11338</v>
      </c>
      <c r="U23" s="117">
        <v>16215</v>
      </c>
      <c r="V23" s="117">
        <v>720564</v>
      </c>
      <c r="W23" s="123"/>
    </row>
    <row r="24" spans="1:23" s="109" customFormat="1" ht="14.25" customHeight="1" x14ac:dyDescent="0.25">
      <c r="A24" s="22" t="s">
        <v>27</v>
      </c>
      <c r="B24" s="117">
        <v>91301</v>
      </c>
      <c r="C24" s="117">
        <v>115453</v>
      </c>
      <c r="D24" s="118">
        <v>9095</v>
      </c>
      <c r="E24" s="119">
        <v>43020</v>
      </c>
      <c r="F24" s="119">
        <v>141692</v>
      </c>
      <c r="G24" s="119">
        <v>719</v>
      </c>
      <c r="H24" s="120">
        <v>10586</v>
      </c>
      <c r="I24" s="121">
        <v>28453</v>
      </c>
      <c r="J24" s="117">
        <v>60237</v>
      </c>
      <c r="K24" s="117">
        <v>142416</v>
      </c>
      <c r="L24" s="119"/>
      <c r="M24" s="117">
        <v>687615</v>
      </c>
      <c r="N24" s="117">
        <v>327953</v>
      </c>
      <c r="O24" s="122">
        <v>898</v>
      </c>
      <c r="P24" s="119">
        <v>325660</v>
      </c>
      <c r="Q24" s="119">
        <v>1342126</v>
      </c>
      <c r="R24" s="119">
        <v>6504</v>
      </c>
      <c r="S24" s="120">
        <v>48478</v>
      </c>
      <c r="T24" s="121">
        <v>33604</v>
      </c>
      <c r="U24" s="117">
        <v>51163</v>
      </c>
      <c r="V24" s="117">
        <v>1481885</v>
      </c>
      <c r="W24" s="123"/>
    </row>
    <row r="25" spans="1:23" s="109" customFormat="1" ht="14.25" customHeight="1" x14ac:dyDescent="0.25">
      <c r="A25" s="22" t="s">
        <v>28</v>
      </c>
      <c r="B25" s="117">
        <v>30958</v>
      </c>
      <c r="C25" s="117">
        <v>25983</v>
      </c>
      <c r="D25" s="118">
        <v>5092</v>
      </c>
      <c r="E25" s="119">
        <v>24760</v>
      </c>
      <c r="F25" s="119">
        <v>45411</v>
      </c>
      <c r="G25" s="119">
        <v>2750</v>
      </c>
      <c r="H25" s="120">
        <v>9320</v>
      </c>
      <c r="I25" s="121">
        <v>8140</v>
      </c>
      <c r="J25" s="117">
        <v>19282</v>
      </c>
      <c r="K25" s="117">
        <v>47077</v>
      </c>
      <c r="L25" s="119"/>
      <c r="M25" s="117">
        <v>479692</v>
      </c>
      <c r="N25" s="117">
        <v>56297</v>
      </c>
      <c r="O25" s="122">
        <v>573</v>
      </c>
      <c r="P25" s="119">
        <v>698122</v>
      </c>
      <c r="Q25" s="119">
        <v>1234684</v>
      </c>
      <c r="R25" s="119">
        <v>9859</v>
      </c>
      <c r="S25" s="120">
        <v>170667</v>
      </c>
      <c r="T25" s="121">
        <v>22947</v>
      </c>
      <c r="U25" s="117">
        <v>32667</v>
      </c>
      <c r="V25" s="117">
        <v>1470838</v>
      </c>
      <c r="W25" s="123"/>
    </row>
    <row r="26" spans="1:23" s="109" customFormat="1" ht="13.5" x14ac:dyDescent="0.25">
      <c r="A26" s="130" t="s">
        <v>29</v>
      </c>
      <c r="B26" s="36">
        <f t="shared" ref="B26:K26" si="0">SUM(B5:B25)</f>
        <v>721618</v>
      </c>
      <c r="C26" s="36">
        <f t="shared" si="0"/>
        <v>800596</v>
      </c>
      <c r="D26" s="36">
        <f t="shared" si="0"/>
        <v>162230</v>
      </c>
      <c r="E26" s="36">
        <f t="shared" si="0"/>
        <v>284786</v>
      </c>
      <c r="F26" s="36">
        <f t="shared" si="0"/>
        <v>1120524</v>
      </c>
      <c r="G26" s="36">
        <f t="shared" si="0"/>
        <v>20073</v>
      </c>
      <c r="H26" s="36">
        <f t="shared" si="0"/>
        <v>268532</v>
      </c>
      <c r="I26" s="36">
        <f t="shared" si="0"/>
        <v>191625</v>
      </c>
      <c r="J26" s="36">
        <f t="shared" si="0"/>
        <v>433192</v>
      </c>
      <c r="K26" s="36">
        <f t="shared" si="0"/>
        <v>1133023</v>
      </c>
      <c r="L26" s="36"/>
      <c r="M26" s="36">
        <f t="shared" ref="M26:V26" si="1">SUM(M5:M25)</f>
        <v>7199414</v>
      </c>
      <c r="N26" s="36">
        <f t="shared" si="1"/>
        <v>2185156</v>
      </c>
      <c r="O26" s="36">
        <f t="shared" si="1"/>
        <v>14231</v>
      </c>
      <c r="P26" s="36">
        <f t="shared" si="1"/>
        <v>3136555</v>
      </c>
      <c r="Q26" s="36">
        <f t="shared" si="1"/>
        <v>12535360</v>
      </c>
      <c r="R26" s="36">
        <f t="shared" si="1"/>
        <v>85710</v>
      </c>
      <c r="S26" s="36">
        <f t="shared" si="1"/>
        <v>2864889</v>
      </c>
      <c r="T26" s="36">
        <f t="shared" si="1"/>
        <v>317989</v>
      </c>
      <c r="U26" s="36">
        <f t="shared" si="1"/>
        <v>670010</v>
      </c>
      <c r="V26" s="36">
        <f t="shared" si="1"/>
        <v>16474157</v>
      </c>
      <c r="W26" s="123"/>
    </row>
    <row r="27" spans="1:23" s="109" customFormat="1" ht="13.5" x14ac:dyDescent="0.25">
      <c r="A27" s="130" t="s">
        <v>30</v>
      </c>
      <c r="B27" s="40">
        <f t="shared" ref="B27:K27" si="2">+B28+B29</f>
        <v>207537</v>
      </c>
      <c r="C27" s="40">
        <f t="shared" si="2"/>
        <v>134880</v>
      </c>
      <c r="D27" s="40">
        <f t="shared" si="2"/>
        <v>50105</v>
      </c>
      <c r="E27" s="40">
        <f t="shared" si="2"/>
        <v>80096</v>
      </c>
      <c r="F27" s="40">
        <f t="shared" si="2"/>
        <v>294603</v>
      </c>
      <c r="G27" s="40">
        <f t="shared" si="2"/>
        <v>9069</v>
      </c>
      <c r="H27" s="40">
        <f t="shared" si="2"/>
        <v>94461</v>
      </c>
      <c r="I27" s="40">
        <f t="shared" si="2"/>
        <v>62019</v>
      </c>
      <c r="J27" s="40">
        <f t="shared" si="2"/>
        <v>136491</v>
      </c>
      <c r="K27" s="40">
        <f t="shared" si="2"/>
        <v>301401</v>
      </c>
      <c r="L27" s="40"/>
      <c r="M27" s="40">
        <f t="shared" ref="M27:V27" si="3">+M28+M29</f>
        <v>2969221</v>
      </c>
      <c r="N27" s="40">
        <f t="shared" si="3"/>
        <v>498205</v>
      </c>
      <c r="O27" s="40">
        <f t="shared" si="3"/>
        <v>3379</v>
      </c>
      <c r="P27" s="40">
        <f t="shared" si="3"/>
        <v>1013912</v>
      </c>
      <c r="Q27" s="40">
        <f t="shared" si="3"/>
        <v>4484719</v>
      </c>
      <c r="R27" s="40">
        <f t="shared" si="3"/>
        <v>38462</v>
      </c>
      <c r="S27" s="40">
        <f t="shared" si="3"/>
        <v>1270992</v>
      </c>
      <c r="T27" s="40">
        <f t="shared" si="3"/>
        <v>136147</v>
      </c>
      <c r="U27" s="40">
        <f t="shared" si="3"/>
        <v>388227</v>
      </c>
      <c r="V27" s="40">
        <f t="shared" si="3"/>
        <v>6318611</v>
      </c>
      <c r="W27" s="123"/>
    </row>
    <row r="28" spans="1:23" s="109" customFormat="1" ht="13.5" x14ac:dyDescent="0.25">
      <c r="A28" s="131" t="s">
        <v>31</v>
      </c>
      <c r="B28" s="42">
        <f t="shared" ref="B28:K28" si="4">+B5+B6+B7+B12</f>
        <v>76922</v>
      </c>
      <c r="C28" s="42">
        <f t="shared" si="4"/>
        <v>48864</v>
      </c>
      <c r="D28" s="42">
        <f t="shared" si="4"/>
        <v>19595</v>
      </c>
      <c r="E28" s="42">
        <f t="shared" si="4"/>
        <v>37072</v>
      </c>
      <c r="F28" s="42">
        <f t="shared" si="4"/>
        <v>110411</v>
      </c>
      <c r="G28" s="42">
        <f t="shared" si="4"/>
        <v>4657</v>
      </c>
      <c r="H28" s="42">
        <f t="shared" si="4"/>
        <v>41882</v>
      </c>
      <c r="I28" s="42">
        <f t="shared" si="4"/>
        <v>21124</v>
      </c>
      <c r="J28" s="42">
        <f t="shared" si="4"/>
        <v>47067</v>
      </c>
      <c r="K28" s="42">
        <f t="shared" si="4"/>
        <v>113972</v>
      </c>
      <c r="L28" s="42"/>
      <c r="M28" s="42">
        <f t="shared" ref="M28:V28" si="5">+M5+M6+M7+M12</f>
        <v>1348311</v>
      </c>
      <c r="N28" s="42">
        <f t="shared" si="5"/>
        <v>159658</v>
      </c>
      <c r="O28" s="42">
        <f t="shared" si="5"/>
        <v>1425</v>
      </c>
      <c r="P28" s="42">
        <f t="shared" si="5"/>
        <v>544631</v>
      </c>
      <c r="Q28" s="42">
        <f t="shared" si="5"/>
        <v>2054027</v>
      </c>
      <c r="R28" s="42">
        <f t="shared" si="5"/>
        <v>24478</v>
      </c>
      <c r="S28" s="42">
        <f t="shared" si="5"/>
        <v>362803</v>
      </c>
      <c r="T28" s="42">
        <f t="shared" si="5"/>
        <v>58743</v>
      </c>
      <c r="U28" s="42">
        <f t="shared" si="5"/>
        <v>132952</v>
      </c>
      <c r="V28" s="42">
        <f t="shared" si="5"/>
        <v>2633008</v>
      </c>
      <c r="W28" s="123"/>
    </row>
    <row r="29" spans="1:23" s="109" customFormat="1" ht="13.5" x14ac:dyDescent="0.25">
      <c r="A29" s="131" t="s">
        <v>32</v>
      </c>
      <c r="B29" s="42">
        <f t="shared" ref="B29:K29" si="6">+B8+B9+B10+B11+B13</f>
        <v>130615</v>
      </c>
      <c r="C29" s="42">
        <f t="shared" si="6"/>
        <v>86016</v>
      </c>
      <c r="D29" s="42">
        <f t="shared" si="6"/>
        <v>30510</v>
      </c>
      <c r="E29" s="42">
        <f t="shared" si="6"/>
        <v>43024</v>
      </c>
      <c r="F29" s="42">
        <f t="shared" si="6"/>
        <v>184192</v>
      </c>
      <c r="G29" s="42">
        <f t="shared" si="6"/>
        <v>4412</v>
      </c>
      <c r="H29" s="42">
        <f t="shared" si="6"/>
        <v>52579</v>
      </c>
      <c r="I29" s="42">
        <f t="shared" si="6"/>
        <v>40895</v>
      </c>
      <c r="J29" s="42">
        <f t="shared" si="6"/>
        <v>89424</v>
      </c>
      <c r="K29" s="42">
        <f t="shared" si="6"/>
        <v>187429</v>
      </c>
      <c r="L29" s="42"/>
      <c r="M29" s="42">
        <f t="shared" ref="M29:V29" si="7">+M8+M9+M10+M11+M13</f>
        <v>1620910</v>
      </c>
      <c r="N29" s="42">
        <f t="shared" si="7"/>
        <v>338547</v>
      </c>
      <c r="O29" s="42">
        <f t="shared" si="7"/>
        <v>1954</v>
      </c>
      <c r="P29" s="42">
        <f t="shared" si="7"/>
        <v>469281</v>
      </c>
      <c r="Q29" s="42">
        <f t="shared" si="7"/>
        <v>2430692</v>
      </c>
      <c r="R29" s="42">
        <f t="shared" si="7"/>
        <v>13984</v>
      </c>
      <c r="S29" s="42">
        <f t="shared" si="7"/>
        <v>908189</v>
      </c>
      <c r="T29" s="42">
        <f t="shared" si="7"/>
        <v>77404</v>
      </c>
      <c r="U29" s="42">
        <f t="shared" si="7"/>
        <v>255275</v>
      </c>
      <c r="V29" s="42">
        <f t="shared" si="7"/>
        <v>3685603</v>
      </c>
      <c r="W29" s="123"/>
    </row>
    <row r="30" spans="1:23" s="109" customFormat="1" ht="13.5" x14ac:dyDescent="0.25">
      <c r="A30" s="130" t="s">
        <v>33</v>
      </c>
      <c r="B30" s="40">
        <f t="shared" ref="B30:K30" si="8">+B14+B15+B16+B17</f>
        <v>124555</v>
      </c>
      <c r="C30" s="40">
        <f t="shared" si="8"/>
        <v>131728</v>
      </c>
      <c r="D30" s="40">
        <f t="shared" si="8"/>
        <v>40421</v>
      </c>
      <c r="E30" s="40">
        <f t="shared" si="8"/>
        <v>36465</v>
      </c>
      <c r="F30" s="40">
        <f t="shared" si="8"/>
        <v>177122</v>
      </c>
      <c r="G30" s="40">
        <f t="shared" si="8"/>
        <v>3589</v>
      </c>
      <c r="H30" s="40">
        <f t="shared" si="8"/>
        <v>63685</v>
      </c>
      <c r="I30" s="40">
        <f t="shared" si="8"/>
        <v>32860</v>
      </c>
      <c r="J30" s="40">
        <f t="shared" si="8"/>
        <v>68535</v>
      </c>
      <c r="K30" s="40">
        <f t="shared" si="8"/>
        <v>179230</v>
      </c>
      <c r="L30" s="40"/>
      <c r="M30" s="40">
        <f t="shared" ref="M30:V30" si="9">+M14+M15+M16+M17</f>
        <v>1382607</v>
      </c>
      <c r="N30" s="40">
        <f t="shared" si="9"/>
        <v>352680</v>
      </c>
      <c r="O30" s="40">
        <f t="shared" si="9"/>
        <v>3414</v>
      </c>
      <c r="P30" s="40">
        <f t="shared" si="9"/>
        <v>328057</v>
      </c>
      <c r="Q30" s="40">
        <f t="shared" si="9"/>
        <v>2066758</v>
      </c>
      <c r="R30" s="40">
        <f t="shared" si="9"/>
        <v>16902</v>
      </c>
      <c r="S30" s="40">
        <f t="shared" si="9"/>
        <v>729126</v>
      </c>
      <c r="T30" s="40">
        <f t="shared" si="9"/>
        <v>68380</v>
      </c>
      <c r="U30" s="40">
        <f t="shared" si="9"/>
        <v>107010</v>
      </c>
      <c r="V30" s="40">
        <f t="shared" si="9"/>
        <v>2988224</v>
      </c>
      <c r="W30" s="123"/>
    </row>
    <row r="31" spans="1:23" s="109" customFormat="1" ht="27" x14ac:dyDescent="0.25">
      <c r="A31" s="130" t="s">
        <v>34</v>
      </c>
      <c r="B31" s="40">
        <f t="shared" ref="B31:K31" si="10">+B32+B33</f>
        <v>389526</v>
      </c>
      <c r="C31" s="40">
        <f t="shared" si="10"/>
        <v>533988</v>
      </c>
      <c r="D31" s="40">
        <f t="shared" si="10"/>
        <v>71704</v>
      </c>
      <c r="E31" s="40">
        <f t="shared" si="10"/>
        <v>168225</v>
      </c>
      <c r="F31" s="40">
        <f t="shared" si="10"/>
        <v>648799</v>
      </c>
      <c r="G31" s="40">
        <f t="shared" si="10"/>
        <v>7415</v>
      </c>
      <c r="H31" s="40">
        <f t="shared" si="10"/>
        <v>110386</v>
      </c>
      <c r="I31" s="40">
        <f t="shared" si="10"/>
        <v>96746</v>
      </c>
      <c r="J31" s="40">
        <f t="shared" si="10"/>
        <v>228166</v>
      </c>
      <c r="K31" s="40">
        <f t="shared" si="10"/>
        <v>652392</v>
      </c>
      <c r="L31" s="40"/>
      <c r="M31" s="40">
        <f t="shared" ref="M31:V31" si="11">+M32+M33</f>
        <v>2847586</v>
      </c>
      <c r="N31" s="40">
        <f t="shared" si="11"/>
        <v>1334271</v>
      </c>
      <c r="O31" s="40">
        <f t="shared" si="11"/>
        <v>7438</v>
      </c>
      <c r="P31" s="40">
        <f t="shared" si="11"/>
        <v>1794586</v>
      </c>
      <c r="Q31" s="40">
        <f t="shared" si="11"/>
        <v>5983883</v>
      </c>
      <c r="R31" s="40">
        <f t="shared" si="11"/>
        <v>30346</v>
      </c>
      <c r="S31" s="40">
        <f t="shared" si="11"/>
        <v>864771</v>
      </c>
      <c r="T31" s="40">
        <f t="shared" si="11"/>
        <v>113462</v>
      </c>
      <c r="U31" s="40">
        <f t="shared" si="11"/>
        <v>174773</v>
      </c>
      <c r="V31" s="40">
        <f t="shared" si="11"/>
        <v>7167322</v>
      </c>
      <c r="W31" s="123"/>
    </row>
    <row r="32" spans="1:23" s="109" customFormat="1" ht="13.5" x14ac:dyDescent="0.25">
      <c r="A32" s="131" t="s">
        <v>35</v>
      </c>
      <c r="B32" s="42">
        <f t="shared" ref="B32:K32" si="12">+B18+B19+B20+B21+B22+B23</f>
        <v>267267</v>
      </c>
      <c r="C32" s="42">
        <f t="shared" si="12"/>
        <v>392552</v>
      </c>
      <c r="D32" s="42">
        <f t="shared" si="12"/>
        <v>57517</v>
      </c>
      <c r="E32" s="42">
        <f t="shared" si="12"/>
        <v>100445</v>
      </c>
      <c r="F32" s="42">
        <f t="shared" si="12"/>
        <v>461696</v>
      </c>
      <c r="G32" s="42">
        <f t="shared" si="12"/>
        <v>3946</v>
      </c>
      <c r="H32" s="42">
        <f t="shared" si="12"/>
        <v>90480</v>
      </c>
      <c r="I32" s="42">
        <f t="shared" si="12"/>
        <v>60153</v>
      </c>
      <c r="J32" s="42">
        <f t="shared" si="12"/>
        <v>148647</v>
      </c>
      <c r="K32" s="42">
        <f t="shared" si="12"/>
        <v>462899</v>
      </c>
      <c r="L32" s="42"/>
      <c r="M32" s="42">
        <f t="shared" ref="M32:V32" si="13">+M18+M19+M20+M21+M22+M23</f>
        <v>1680279</v>
      </c>
      <c r="N32" s="42">
        <f t="shared" si="13"/>
        <v>950021</v>
      </c>
      <c r="O32" s="42">
        <f t="shared" si="13"/>
        <v>5967</v>
      </c>
      <c r="P32" s="42">
        <f t="shared" si="13"/>
        <v>770804</v>
      </c>
      <c r="Q32" s="42">
        <f t="shared" si="13"/>
        <v>3407073</v>
      </c>
      <c r="R32" s="42">
        <f t="shared" si="13"/>
        <v>13983</v>
      </c>
      <c r="S32" s="42">
        <f t="shared" si="13"/>
        <v>645626</v>
      </c>
      <c r="T32" s="42">
        <f t="shared" si="13"/>
        <v>56911</v>
      </c>
      <c r="U32" s="42">
        <f t="shared" si="13"/>
        <v>90943</v>
      </c>
      <c r="V32" s="42">
        <f t="shared" si="13"/>
        <v>4214599</v>
      </c>
      <c r="W32" s="123"/>
    </row>
    <row r="33" spans="1:23" s="109" customFormat="1" ht="13.5" x14ac:dyDescent="0.25">
      <c r="A33" s="48" t="s">
        <v>36</v>
      </c>
      <c r="B33" s="49">
        <f t="shared" ref="B33:K33" si="14">+B24+B25</f>
        <v>122259</v>
      </c>
      <c r="C33" s="49">
        <f t="shared" si="14"/>
        <v>141436</v>
      </c>
      <c r="D33" s="49">
        <f t="shared" si="14"/>
        <v>14187</v>
      </c>
      <c r="E33" s="49">
        <f t="shared" si="14"/>
        <v>67780</v>
      </c>
      <c r="F33" s="49">
        <f t="shared" si="14"/>
        <v>187103</v>
      </c>
      <c r="G33" s="49">
        <f t="shared" si="14"/>
        <v>3469</v>
      </c>
      <c r="H33" s="49">
        <f t="shared" si="14"/>
        <v>19906</v>
      </c>
      <c r="I33" s="49">
        <f t="shared" si="14"/>
        <v>36593</v>
      </c>
      <c r="J33" s="49">
        <f t="shared" si="14"/>
        <v>79519</v>
      </c>
      <c r="K33" s="49">
        <f t="shared" si="14"/>
        <v>189493</v>
      </c>
      <c r="L33" s="49"/>
      <c r="M33" s="49">
        <f t="shared" ref="M33:V33" si="15">+M24+M25</f>
        <v>1167307</v>
      </c>
      <c r="N33" s="49">
        <f t="shared" si="15"/>
        <v>384250</v>
      </c>
      <c r="O33" s="49">
        <f t="shared" si="15"/>
        <v>1471</v>
      </c>
      <c r="P33" s="49">
        <f t="shared" si="15"/>
        <v>1023782</v>
      </c>
      <c r="Q33" s="49">
        <f t="shared" si="15"/>
        <v>2576810</v>
      </c>
      <c r="R33" s="49">
        <f t="shared" si="15"/>
        <v>16363</v>
      </c>
      <c r="S33" s="49">
        <f t="shared" si="15"/>
        <v>219145</v>
      </c>
      <c r="T33" s="49">
        <f t="shared" si="15"/>
        <v>56551</v>
      </c>
      <c r="U33" s="49">
        <f t="shared" si="15"/>
        <v>83830</v>
      </c>
      <c r="V33" s="49">
        <f t="shared" si="15"/>
        <v>2952723</v>
      </c>
      <c r="W33" s="123"/>
    </row>
    <row r="34" spans="1:23" s="109" customFormat="1" ht="13.5" x14ac:dyDescent="0.25">
      <c r="A34" s="132" t="s">
        <v>56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</row>
    <row r="37" spans="1:23" x14ac:dyDescent="0.25">
      <c r="A37" s="103" t="s">
        <v>43</v>
      </c>
    </row>
    <row r="38" spans="1:23" x14ac:dyDescent="0.25">
      <c r="N38" s="134"/>
    </row>
    <row r="39" spans="1:23" x14ac:dyDescent="0.25">
      <c r="B39" s="107" t="s">
        <v>45</v>
      </c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23" ht="57" customHeight="1" x14ac:dyDescent="0.25">
      <c r="B40" s="111" t="s">
        <v>46</v>
      </c>
      <c r="C40" s="111" t="s">
        <v>47</v>
      </c>
      <c r="D40" s="111" t="s">
        <v>48</v>
      </c>
      <c r="E40" s="111" t="s">
        <v>49</v>
      </c>
      <c r="F40" s="111" t="s">
        <v>50</v>
      </c>
      <c r="G40" s="111" t="s">
        <v>51</v>
      </c>
      <c r="H40" s="111" t="s">
        <v>52</v>
      </c>
      <c r="I40" s="111" t="s">
        <v>53</v>
      </c>
      <c r="J40" s="111" t="s">
        <v>54</v>
      </c>
      <c r="K40" s="111" t="s">
        <v>55</v>
      </c>
    </row>
    <row r="41" spans="1:23" x14ac:dyDescent="0.25">
      <c r="A41" s="124" t="s">
        <v>21</v>
      </c>
      <c r="B41" s="125">
        <v>174222</v>
      </c>
      <c r="C41" s="125">
        <v>70193</v>
      </c>
      <c r="D41" s="126">
        <v>1056</v>
      </c>
      <c r="E41" s="127">
        <v>169252</v>
      </c>
      <c r="F41" s="127">
        <v>414723</v>
      </c>
      <c r="G41" s="127">
        <v>1846</v>
      </c>
      <c r="H41" s="128">
        <v>136016</v>
      </c>
      <c r="I41" s="129">
        <v>6143</v>
      </c>
      <c r="J41" s="125">
        <v>12869</v>
      </c>
      <c r="K41" s="125">
        <v>571602</v>
      </c>
    </row>
    <row r="42" spans="1:23" x14ac:dyDescent="0.25">
      <c r="A42" s="130" t="s">
        <v>29</v>
      </c>
      <c r="B42" s="36">
        <v>7199414</v>
      </c>
      <c r="C42" s="36">
        <v>2185156</v>
      </c>
      <c r="D42" s="36">
        <v>14231</v>
      </c>
      <c r="E42" s="36">
        <v>3136555</v>
      </c>
      <c r="F42" s="36">
        <v>12535360</v>
      </c>
      <c r="G42" s="36">
        <v>85710</v>
      </c>
      <c r="H42" s="36">
        <v>2864889</v>
      </c>
      <c r="I42" s="36">
        <v>317989</v>
      </c>
      <c r="J42" s="36">
        <v>670010</v>
      </c>
      <c r="K42" s="36">
        <v>16474157</v>
      </c>
    </row>
    <row r="46" spans="1:23" x14ac:dyDescent="0.25">
      <c r="B46" s="107" t="s">
        <v>45</v>
      </c>
      <c r="C46" s="107"/>
      <c r="D46" s="107"/>
      <c r="E46" s="107"/>
      <c r="F46" s="107"/>
      <c r="G46" s="107"/>
      <c r="H46" s="107"/>
      <c r="I46" s="107"/>
      <c r="J46" s="107"/>
      <c r="K46" s="107"/>
    </row>
    <row r="47" spans="1:23" ht="54" x14ac:dyDescent="0.25">
      <c r="B47" s="111" t="s">
        <v>46</v>
      </c>
      <c r="C47" s="111" t="s">
        <v>47</v>
      </c>
      <c r="D47" s="111" t="s">
        <v>48</v>
      </c>
      <c r="E47" s="111" t="s">
        <v>49</v>
      </c>
      <c r="F47" s="111" t="s">
        <v>51</v>
      </c>
      <c r="G47" s="111" t="s">
        <v>52</v>
      </c>
      <c r="H47" s="111" t="s">
        <v>53</v>
      </c>
      <c r="I47" s="111" t="s">
        <v>54</v>
      </c>
      <c r="J47" s="111" t="s">
        <v>55</v>
      </c>
    </row>
    <row r="48" spans="1:23" x14ac:dyDescent="0.25">
      <c r="A48" s="124" t="s">
        <v>21</v>
      </c>
      <c r="B48" s="125">
        <v>174222</v>
      </c>
      <c r="C48" s="125">
        <v>70193</v>
      </c>
      <c r="D48" s="126">
        <v>1056</v>
      </c>
      <c r="E48" s="127">
        <v>169252</v>
      </c>
      <c r="F48" s="127">
        <v>1846</v>
      </c>
      <c r="G48" s="128">
        <v>136016</v>
      </c>
      <c r="H48" s="129">
        <v>6143</v>
      </c>
      <c r="I48" s="125">
        <v>12869</v>
      </c>
      <c r="J48" s="125">
        <v>571602</v>
      </c>
    </row>
    <row r="49" spans="1:14" x14ac:dyDescent="0.25">
      <c r="A49" s="130" t="s">
        <v>29</v>
      </c>
      <c r="B49" s="36">
        <v>7199414</v>
      </c>
      <c r="C49" s="36">
        <v>2185156</v>
      </c>
      <c r="D49" s="36">
        <v>14231</v>
      </c>
      <c r="E49" s="36">
        <v>3136555</v>
      </c>
      <c r="F49" s="36">
        <v>85710</v>
      </c>
      <c r="G49" s="36">
        <v>2864889</v>
      </c>
      <c r="H49" s="36">
        <v>317989</v>
      </c>
      <c r="I49" s="36">
        <v>670010</v>
      </c>
      <c r="J49" s="36">
        <v>16474157</v>
      </c>
    </row>
    <row r="51" spans="1:14" x14ac:dyDescent="0.25">
      <c r="B51" s="135"/>
      <c r="C51" s="136"/>
      <c r="D51" s="136"/>
      <c r="E51" s="136"/>
      <c r="F51" s="137" t="s">
        <v>7</v>
      </c>
    </row>
    <row r="52" spans="1:14" x14ac:dyDescent="0.25">
      <c r="B52" s="138"/>
      <c r="C52" s="139"/>
      <c r="D52" s="139"/>
      <c r="E52" s="139"/>
      <c r="F52" s="140">
        <f>SUM(B48:E48)</f>
        <v>414723</v>
      </c>
    </row>
    <row r="53" spans="1:14" x14ac:dyDescent="0.25">
      <c r="B53" s="141">
        <f>B48/$F$52*100</f>
        <v>42.009244724792211</v>
      </c>
      <c r="C53" s="142">
        <f>C48/$F$52*100</f>
        <v>16.925273013553625</v>
      </c>
      <c r="D53" s="142">
        <f>D48/$F$52*100</f>
        <v>0.25462778770408201</v>
      </c>
      <c r="E53" s="142">
        <f>E48/$F$52*100</f>
        <v>40.81085447395008</v>
      </c>
      <c r="F53" s="143"/>
    </row>
    <row r="54" spans="1:14" x14ac:dyDescent="0.25">
      <c r="N54" s="134" t="s">
        <v>71</v>
      </c>
    </row>
    <row r="55" spans="1:14" x14ac:dyDescent="0.25">
      <c r="B55" s="71">
        <f>B48/$J$48*100</f>
        <v>30.479599441569484</v>
      </c>
      <c r="C55" s="71">
        <f t="shared" ref="C55:J55" si="16">C48/$J$48*100</f>
        <v>12.280048005430352</v>
      </c>
      <c r="D55" s="71">
        <f t="shared" si="16"/>
        <v>0.18474393021717908</v>
      </c>
      <c r="E55" s="71">
        <f t="shared" si="16"/>
        <v>29.610113330604161</v>
      </c>
      <c r="F55" s="71">
        <f t="shared" si="16"/>
        <v>0.32295198407283393</v>
      </c>
      <c r="G55" s="71">
        <f t="shared" si="16"/>
        <v>23.795578042064232</v>
      </c>
      <c r="H55" s="71">
        <f t="shared" si="16"/>
        <v>1.0746988289054273</v>
      </c>
      <c r="I55" s="71">
        <f t="shared" si="16"/>
        <v>2.2513917026182555</v>
      </c>
      <c r="J55" s="71">
        <f t="shared" si="16"/>
        <v>100</v>
      </c>
    </row>
    <row r="70" spans="13:13" x14ac:dyDescent="0.25">
      <c r="M70" s="159" t="s">
        <v>70</v>
      </c>
    </row>
  </sheetData>
  <mergeCells count="4">
    <mergeCell ref="B2:K2"/>
    <mergeCell ref="M2:V2"/>
    <mergeCell ref="B39:K39"/>
    <mergeCell ref="B46:K4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2"/>
  <sheetViews>
    <sheetView showGridLines="0" topLeftCell="A40" zoomScale="115" zoomScaleNormal="115" zoomScaleSheetLayoutView="80" workbookViewId="0">
      <selection activeCell="F59" sqref="F59"/>
    </sheetView>
  </sheetViews>
  <sheetFormatPr defaultColWidth="9.140625" defaultRowHeight="15" customHeight="1" x14ac:dyDescent="0.25"/>
  <cols>
    <col min="1" max="1" width="26.85546875" style="9" customWidth="1"/>
    <col min="2" max="2" width="20.140625" style="9" customWidth="1"/>
    <col min="3" max="3" width="12.7109375" style="9" customWidth="1"/>
    <col min="4" max="4" width="3" style="9" customWidth="1"/>
    <col min="5" max="6" width="12.7109375" style="9" customWidth="1"/>
    <col min="7" max="7" width="3" style="9" customWidth="1"/>
    <col min="8" max="9" width="12.7109375" style="9" customWidth="1"/>
    <col min="10" max="16384" width="9.140625" style="9"/>
  </cols>
  <sheetData>
    <row r="1" spans="1:14" s="3" customFormat="1" ht="18" customHeight="1" x14ac:dyDescent="0.25">
      <c r="A1" s="144" t="s">
        <v>57</v>
      </c>
      <c r="B1" s="144"/>
      <c r="C1" s="144"/>
      <c r="D1" s="144"/>
      <c r="E1" s="144"/>
      <c r="F1" s="144"/>
      <c r="G1" s="144"/>
      <c r="H1" s="144"/>
      <c r="I1" s="144"/>
    </row>
    <row r="2" spans="1:14" ht="15" customHeight="1" x14ac:dyDescent="0.25">
      <c r="A2" s="145" t="s">
        <v>3</v>
      </c>
      <c r="B2" s="5" t="s">
        <v>58</v>
      </c>
      <c r="C2" s="146"/>
      <c r="D2" s="147"/>
      <c r="E2" s="5" t="s">
        <v>59</v>
      </c>
      <c r="F2" s="146"/>
      <c r="G2" s="147"/>
      <c r="H2" s="148" t="s">
        <v>60</v>
      </c>
      <c r="I2" s="146"/>
    </row>
    <row r="3" spans="1:14" ht="36" customHeight="1" x14ac:dyDescent="0.25">
      <c r="A3" s="149"/>
      <c r="B3" s="150" t="s">
        <v>61</v>
      </c>
      <c r="C3" s="150" t="s">
        <v>62</v>
      </c>
      <c r="D3" s="151"/>
      <c r="E3" s="150" t="s">
        <v>61</v>
      </c>
      <c r="F3" s="150" t="s">
        <v>62</v>
      </c>
      <c r="G3" s="26"/>
      <c r="H3" s="150" t="s">
        <v>61</v>
      </c>
      <c r="I3" s="150" t="s">
        <v>62</v>
      </c>
    </row>
    <row r="4" spans="1:14" ht="11.25" customHeight="1" x14ac:dyDescent="0.25">
      <c r="A4" s="152"/>
      <c r="B4" s="19"/>
      <c r="C4" s="19"/>
      <c r="D4" s="19"/>
      <c r="E4" s="19"/>
      <c r="F4" s="19"/>
      <c r="G4" s="19"/>
      <c r="H4" s="19"/>
      <c r="I4" s="19"/>
    </row>
    <row r="5" spans="1:14" ht="15" customHeight="1" x14ac:dyDescent="0.25">
      <c r="A5" s="22" t="s">
        <v>8</v>
      </c>
      <c r="B5" s="23">
        <v>6072</v>
      </c>
      <c r="C5" s="23">
        <v>136280.74</v>
      </c>
      <c r="D5" s="23"/>
      <c r="E5" s="23">
        <v>45525</v>
      </c>
      <c r="F5" s="23">
        <v>773357.58000000205</v>
      </c>
      <c r="G5" s="23"/>
      <c r="H5" s="23">
        <v>51597</v>
      </c>
      <c r="I5" s="23">
        <v>909638.32000000204</v>
      </c>
      <c r="K5" s="153">
        <f>B5/H5*100</f>
        <v>11.768126053840341</v>
      </c>
      <c r="N5" s="154"/>
    </row>
    <row r="6" spans="1:14" ht="15" customHeight="1" x14ac:dyDescent="0.25">
      <c r="A6" s="22" t="s">
        <v>9</v>
      </c>
      <c r="B6" s="23">
        <v>392</v>
      </c>
      <c r="C6" s="23">
        <v>17286.84</v>
      </c>
      <c r="D6" s="23"/>
      <c r="E6" s="23">
        <v>2098</v>
      </c>
      <c r="F6" s="23">
        <v>42726.289999999899</v>
      </c>
      <c r="G6" s="23"/>
      <c r="H6" s="23">
        <v>2490</v>
      </c>
      <c r="I6" s="23">
        <v>60013.129999999903</v>
      </c>
      <c r="K6" s="153">
        <f t="shared" ref="K6:K25" si="0">B6/H6*100</f>
        <v>15.742971887550199</v>
      </c>
    </row>
    <row r="7" spans="1:14" ht="15" customHeight="1" x14ac:dyDescent="0.25">
      <c r="A7" s="22" t="s">
        <v>10</v>
      </c>
      <c r="B7" s="23">
        <v>5382</v>
      </c>
      <c r="C7" s="23">
        <v>121633.08</v>
      </c>
      <c r="D7" s="23"/>
      <c r="E7" s="23">
        <v>41400</v>
      </c>
      <c r="F7" s="23">
        <v>851734.00000000396</v>
      </c>
      <c r="G7" s="23"/>
      <c r="H7" s="23">
        <v>46782</v>
      </c>
      <c r="I7" s="23">
        <v>973367.08000000392</v>
      </c>
      <c r="K7" s="153">
        <f t="shared" si="0"/>
        <v>11.504424778761061</v>
      </c>
    </row>
    <row r="8" spans="1:14" ht="15" customHeight="1" x14ac:dyDescent="0.25">
      <c r="A8" s="22" t="s">
        <v>63</v>
      </c>
      <c r="B8" s="23">
        <v>2757</v>
      </c>
      <c r="C8" s="23">
        <v>22807.59</v>
      </c>
      <c r="D8" s="23"/>
      <c r="E8" s="23">
        <v>16775</v>
      </c>
      <c r="F8" s="23">
        <v>129096.14</v>
      </c>
      <c r="G8" s="23"/>
      <c r="H8" s="23">
        <v>19532</v>
      </c>
      <c r="I8" s="23">
        <v>151903.73000000001</v>
      </c>
      <c r="K8" s="153">
        <f t="shared" si="0"/>
        <v>14.115297972557853</v>
      </c>
    </row>
    <row r="9" spans="1:14" ht="15" customHeight="1" x14ac:dyDescent="0.25">
      <c r="A9" s="22" t="s">
        <v>64</v>
      </c>
      <c r="B9" s="23">
        <v>1942</v>
      </c>
      <c r="C9" s="23">
        <v>20230.59</v>
      </c>
      <c r="D9" s="23"/>
      <c r="E9" s="23">
        <v>12060</v>
      </c>
      <c r="F9" s="23">
        <v>68412.360000000102</v>
      </c>
      <c r="G9" s="23"/>
      <c r="H9" s="23">
        <v>14002</v>
      </c>
      <c r="I9" s="23">
        <v>88642.950000000099</v>
      </c>
      <c r="K9" s="153">
        <f t="shared" si="0"/>
        <v>13.869447221825453</v>
      </c>
    </row>
    <row r="10" spans="1:14" ht="15" customHeight="1" x14ac:dyDescent="0.25">
      <c r="A10" s="22" t="s">
        <v>13</v>
      </c>
      <c r="B10" s="23">
        <v>6831</v>
      </c>
      <c r="C10" s="23">
        <v>114080.24</v>
      </c>
      <c r="D10" s="23"/>
      <c r="E10" s="23">
        <v>76032</v>
      </c>
      <c r="F10" s="23">
        <v>701508.270000002</v>
      </c>
      <c r="G10" s="23"/>
      <c r="H10" s="23">
        <v>82863</v>
      </c>
      <c r="I10" s="23">
        <v>815588.51000000199</v>
      </c>
      <c r="K10" s="153">
        <f t="shared" si="0"/>
        <v>8.2437275985663092</v>
      </c>
    </row>
    <row r="11" spans="1:14" ht="15" customHeight="1" x14ac:dyDescent="0.25">
      <c r="A11" s="22" t="s">
        <v>14</v>
      </c>
      <c r="B11" s="23">
        <v>1465</v>
      </c>
      <c r="C11" s="23">
        <v>27914.13</v>
      </c>
      <c r="D11" s="23"/>
      <c r="E11" s="23">
        <v>14896</v>
      </c>
      <c r="F11" s="23">
        <v>189049.58</v>
      </c>
      <c r="G11" s="23"/>
      <c r="H11" s="23">
        <v>16361</v>
      </c>
      <c r="I11" s="23">
        <v>216963.71</v>
      </c>
      <c r="K11" s="153">
        <f t="shared" si="0"/>
        <v>8.9542204021759062</v>
      </c>
    </row>
    <row r="12" spans="1:14" ht="15" customHeight="1" x14ac:dyDescent="0.25">
      <c r="A12" s="22" t="s">
        <v>15</v>
      </c>
      <c r="B12" s="23">
        <v>1411</v>
      </c>
      <c r="C12" s="23">
        <v>7153.37</v>
      </c>
      <c r="D12" s="23"/>
      <c r="E12" s="23">
        <v>11437</v>
      </c>
      <c r="F12" s="23">
        <v>35115.180000000197</v>
      </c>
      <c r="G12" s="23"/>
      <c r="H12" s="23">
        <v>12848</v>
      </c>
      <c r="I12" s="23">
        <v>42268.550000000199</v>
      </c>
      <c r="K12" s="153">
        <f t="shared" si="0"/>
        <v>10.98225404732254</v>
      </c>
    </row>
    <row r="13" spans="1:14" ht="15" customHeight="1" x14ac:dyDescent="0.25">
      <c r="A13" s="22" t="s">
        <v>16</v>
      </c>
      <c r="B13" s="23">
        <v>4200</v>
      </c>
      <c r="C13" s="23">
        <v>119072.9</v>
      </c>
      <c r="D13" s="155"/>
      <c r="E13" s="155">
        <v>49431</v>
      </c>
      <c r="F13" s="23">
        <v>922599.88999999803</v>
      </c>
      <c r="G13" s="23"/>
      <c r="H13" s="23">
        <v>53631</v>
      </c>
      <c r="I13" s="23">
        <v>1041672.7899999981</v>
      </c>
      <c r="K13" s="153">
        <f t="shared" si="0"/>
        <v>7.8312916037366449</v>
      </c>
    </row>
    <row r="14" spans="1:14" ht="15" customHeight="1" x14ac:dyDescent="0.25">
      <c r="A14" s="22" t="s">
        <v>17</v>
      </c>
      <c r="B14" s="23">
        <v>4336</v>
      </c>
      <c r="C14" s="23">
        <v>75395.179999999906</v>
      </c>
      <c r="D14" s="155"/>
      <c r="E14" s="155">
        <v>47773</v>
      </c>
      <c r="F14" s="23">
        <v>562485.25000000396</v>
      </c>
      <c r="G14" s="23"/>
      <c r="H14" s="23">
        <v>52109</v>
      </c>
      <c r="I14" s="23">
        <v>637880.43000000389</v>
      </c>
      <c r="K14" s="153">
        <f t="shared" si="0"/>
        <v>8.321019401638873</v>
      </c>
    </row>
    <row r="15" spans="1:14" ht="15" customHeight="1" x14ac:dyDescent="0.25">
      <c r="A15" s="22" t="s">
        <v>18</v>
      </c>
      <c r="B15" s="23">
        <v>2446</v>
      </c>
      <c r="C15" s="23">
        <v>48394.67</v>
      </c>
      <c r="D15" s="155"/>
      <c r="E15" s="155">
        <v>24490</v>
      </c>
      <c r="F15" s="23">
        <v>240868.65999999901</v>
      </c>
      <c r="G15" s="23"/>
      <c r="H15" s="23">
        <v>26936</v>
      </c>
      <c r="I15" s="23">
        <v>289263.32999999903</v>
      </c>
      <c r="K15" s="153">
        <f t="shared" si="0"/>
        <v>9.0807840807840812</v>
      </c>
    </row>
    <row r="16" spans="1:14" ht="15" customHeight="1" x14ac:dyDescent="0.25">
      <c r="A16" s="22" t="s">
        <v>19</v>
      </c>
      <c r="B16" s="23">
        <v>2784</v>
      </c>
      <c r="C16" s="23">
        <v>67323.539999999906</v>
      </c>
      <c r="D16" s="155"/>
      <c r="E16" s="155">
        <v>30876</v>
      </c>
      <c r="F16" s="23">
        <v>378168.71000000299</v>
      </c>
      <c r="G16" s="23"/>
      <c r="H16" s="23">
        <v>33660</v>
      </c>
      <c r="I16" s="23">
        <v>445492.25000000291</v>
      </c>
      <c r="K16" s="153">
        <f t="shared" si="0"/>
        <v>8.2709447415329755</v>
      </c>
    </row>
    <row r="17" spans="1:13" ht="15" customHeight="1" x14ac:dyDescent="0.25">
      <c r="A17" s="22" t="s">
        <v>20</v>
      </c>
      <c r="B17" s="23">
        <v>6475</v>
      </c>
      <c r="C17" s="23">
        <v>96964.42</v>
      </c>
      <c r="D17" s="155"/>
      <c r="E17" s="155">
        <v>59792</v>
      </c>
      <c r="F17" s="23">
        <v>534561.920000004</v>
      </c>
      <c r="G17" s="23"/>
      <c r="H17" s="23">
        <v>66267</v>
      </c>
      <c r="I17" s="23">
        <v>631526.34000000404</v>
      </c>
      <c r="K17" s="153">
        <f t="shared" si="0"/>
        <v>9.7710776102735899</v>
      </c>
    </row>
    <row r="18" spans="1:13" ht="15" customHeight="1" x14ac:dyDescent="0.25">
      <c r="A18" s="22" t="s">
        <v>21</v>
      </c>
      <c r="B18" s="23">
        <v>3123</v>
      </c>
      <c r="C18" s="23">
        <v>52909.91</v>
      </c>
      <c r="D18" s="23"/>
      <c r="E18" s="23">
        <v>41242</v>
      </c>
      <c r="F18" s="23">
        <v>293380.61999999703</v>
      </c>
      <c r="G18" s="23"/>
      <c r="H18" s="28">
        <v>44365</v>
      </c>
      <c r="I18" s="23">
        <v>346290.529999997</v>
      </c>
      <c r="K18" s="153">
        <f t="shared" si="0"/>
        <v>7.0393328073932153</v>
      </c>
    </row>
    <row r="19" spans="1:13" ht="15" customHeight="1" x14ac:dyDescent="0.25">
      <c r="A19" s="22" t="s">
        <v>22</v>
      </c>
      <c r="B19" s="23">
        <v>1463</v>
      </c>
      <c r="C19" s="23">
        <v>25695.97</v>
      </c>
      <c r="D19" s="23"/>
      <c r="E19" s="23">
        <v>16731</v>
      </c>
      <c r="F19" s="23">
        <v>150422.43999999901</v>
      </c>
      <c r="G19" s="23"/>
      <c r="H19" s="23">
        <v>18194</v>
      </c>
      <c r="I19" s="23">
        <v>176118.40999999901</v>
      </c>
      <c r="K19" s="153">
        <f t="shared" si="0"/>
        <v>8.04111245465538</v>
      </c>
      <c r="M19" s="156"/>
    </row>
    <row r="20" spans="1:13" ht="15" customHeight="1" x14ac:dyDescent="0.25">
      <c r="A20" s="22" t="s">
        <v>23</v>
      </c>
      <c r="B20" s="23">
        <v>8659</v>
      </c>
      <c r="C20" s="23">
        <v>92282.140000000101</v>
      </c>
      <c r="D20" s="23"/>
      <c r="E20" s="23">
        <v>70446</v>
      </c>
      <c r="F20" s="23">
        <v>397883.41999999399</v>
      </c>
      <c r="G20" s="23"/>
      <c r="H20" s="23">
        <v>79105</v>
      </c>
      <c r="I20" s="23">
        <v>490165.55999999412</v>
      </c>
      <c r="K20" s="153">
        <f t="shared" si="0"/>
        <v>10.946210732570634</v>
      </c>
    </row>
    <row r="21" spans="1:13" ht="15" customHeight="1" x14ac:dyDescent="0.25">
      <c r="A21" s="22" t="s">
        <v>24</v>
      </c>
      <c r="B21" s="23">
        <v>12941</v>
      </c>
      <c r="C21" s="23">
        <v>176054.46000000101</v>
      </c>
      <c r="D21" s="23"/>
      <c r="E21" s="23">
        <v>178451</v>
      </c>
      <c r="F21" s="23">
        <v>1103936.00999997</v>
      </c>
      <c r="G21" s="23"/>
      <c r="H21" s="23">
        <v>191392</v>
      </c>
      <c r="I21" s="23">
        <v>1279990.4699999709</v>
      </c>
      <c r="K21" s="153">
        <f t="shared" si="0"/>
        <v>6.7615156328373187</v>
      </c>
    </row>
    <row r="22" spans="1:13" ht="15" customHeight="1" x14ac:dyDescent="0.25">
      <c r="A22" s="22" t="s">
        <v>25</v>
      </c>
      <c r="B22" s="23">
        <v>3436</v>
      </c>
      <c r="C22" s="23">
        <v>78012.87</v>
      </c>
      <c r="D22" s="23"/>
      <c r="E22" s="23">
        <v>30354</v>
      </c>
      <c r="F22" s="23">
        <v>359920.63999999902</v>
      </c>
      <c r="G22" s="23"/>
      <c r="H22" s="23">
        <v>33790</v>
      </c>
      <c r="I22" s="23">
        <v>437933.50999999902</v>
      </c>
      <c r="K22" s="153">
        <f t="shared" si="0"/>
        <v>10.168688961231133</v>
      </c>
    </row>
    <row r="23" spans="1:13" ht="15" customHeight="1" x14ac:dyDescent="0.25">
      <c r="A23" s="22" t="s">
        <v>26</v>
      </c>
      <c r="B23" s="23">
        <v>8222</v>
      </c>
      <c r="C23" s="23">
        <v>87722.52</v>
      </c>
      <c r="D23" s="23"/>
      <c r="E23" s="23">
        <v>87187</v>
      </c>
      <c r="F23" s="23">
        <v>427125.81000001001</v>
      </c>
      <c r="G23" s="23"/>
      <c r="H23" s="23">
        <v>95409</v>
      </c>
      <c r="I23" s="23">
        <v>514848.33000001003</v>
      </c>
      <c r="K23" s="153">
        <f t="shared" si="0"/>
        <v>8.6176356528210132</v>
      </c>
    </row>
    <row r="24" spans="1:13" ht="15" customHeight="1" x14ac:dyDescent="0.25">
      <c r="A24" s="22" t="s">
        <v>27</v>
      </c>
      <c r="B24" s="23">
        <v>13476</v>
      </c>
      <c r="C24" s="23">
        <v>237324.82</v>
      </c>
      <c r="D24" s="23"/>
      <c r="E24" s="23">
        <v>128854</v>
      </c>
      <c r="F24" s="23">
        <v>1092685.29999999</v>
      </c>
      <c r="G24" s="23"/>
      <c r="H24" s="23">
        <v>142330</v>
      </c>
      <c r="I24" s="23">
        <v>1330010.1199999901</v>
      </c>
      <c r="K24" s="153">
        <f t="shared" si="0"/>
        <v>9.4681374271060221</v>
      </c>
    </row>
    <row r="25" spans="1:13" ht="15" customHeight="1" x14ac:dyDescent="0.25">
      <c r="A25" s="29" t="s">
        <v>28</v>
      </c>
      <c r="B25" s="30">
        <v>7073</v>
      </c>
      <c r="C25" s="30">
        <v>294345.87000000098</v>
      </c>
      <c r="D25" s="30"/>
      <c r="E25" s="30">
        <v>39792</v>
      </c>
      <c r="F25" s="30">
        <v>879116.07000000798</v>
      </c>
      <c r="G25" s="30"/>
      <c r="H25" s="30">
        <v>46865</v>
      </c>
      <c r="I25" s="30">
        <v>1173461.940000009</v>
      </c>
      <c r="K25" s="153">
        <f t="shared" si="0"/>
        <v>15.092286354422276</v>
      </c>
    </row>
    <row r="26" spans="1:13" ht="15" customHeight="1" x14ac:dyDescent="0.25">
      <c r="A26" s="35" t="s">
        <v>29</v>
      </c>
      <c r="B26" s="36">
        <f t="shared" ref="B26:C26" si="1">SUM(B5:B25)</f>
        <v>104886</v>
      </c>
      <c r="C26" s="36">
        <f t="shared" si="1"/>
        <v>1918885.8500000022</v>
      </c>
      <c r="D26" s="36"/>
      <c r="E26" s="36">
        <f t="shared" ref="E26:F26" si="2">SUM(E5:E25)</f>
        <v>1025642</v>
      </c>
      <c r="F26" s="36">
        <f t="shared" si="2"/>
        <v>10134154.139999982</v>
      </c>
      <c r="G26" s="36"/>
      <c r="H26" s="36">
        <f t="shared" ref="H26:I26" si="3">SUM(H5:H25)</f>
        <v>1130528</v>
      </c>
      <c r="I26" s="36">
        <f t="shared" si="3"/>
        <v>12053039.989999985</v>
      </c>
      <c r="K26" s="153">
        <f>B26/H26*100</f>
        <v>9.2776118769283027</v>
      </c>
    </row>
    <row r="27" spans="1:13" ht="15" customHeight="1" x14ac:dyDescent="0.25">
      <c r="A27" s="35" t="s">
        <v>30</v>
      </c>
      <c r="B27" s="40">
        <f t="shared" ref="B27:C27" si="4">+B28+B29</f>
        <v>30452</v>
      </c>
      <c r="C27" s="40">
        <f t="shared" si="4"/>
        <v>586459.48</v>
      </c>
      <c r="D27" s="40"/>
      <c r="E27" s="40">
        <f t="shared" ref="E27:F27" si="5">+E28+E29</f>
        <v>269654</v>
      </c>
      <c r="F27" s="40">
        <f t="shared" si="5"/>
        <v>3713599.2900000066</v>
      </c>
      <c r="G27" s="40"/>
      <c r="H27" s="40">
        <f t="shared" ref="H27:I27" si="6">+H28+H29</f>
        <v>300106</v>
      </c>
      <c r="I27" s="40">
        <f t="shared" si="6"/>
        <v>4300058.7700000061</v>
      </c>
    </row>
    <row r="28" spans="1:13" ht="15" customHeight="1" x14ac:dyDescent="0.25">
      <c r="A28" s="41" t="s">
        <v>31</v>
      </c>
      <c r="B28" s="42">
        <f t="shared" ref="B28:C28" si="7">+B5+B6+B7+B12</f>
        <v>13257</v>
      </c>
      <c r="C28" s="42">
        <f t="shared" si="7"/>
        <v>282354.02999999997</v>
      </c>
      <c r="D28" s="42"/>
      <c r="E28" s="42">
        <f t="shared" ref="E28:F28" si="8">+E5+E6+E7+E12</f>
        <v>100460</v>
      </c>
      <c r="F28" s="42">
        <f t="shared" si="8"/>
        <v>1702933.0500000061</v>
      </c>
      <c r="G28" s="42"/>
      <c r="H28" s="42">
        <f t="shared" ref="H28:I28" si="9">+H5+H6+H7+H12</f>
        <v>113717</v>
      </c>
      <c r="I28" s="42">
        <f t="shared" si="9"/>
        <v>1985287.0800000061</v>
      </c>
    </row>
    <row r="29" spans="1:13" ht="15" customHeight="1" x14ac:dyDescent="0.25">
      <c r="A29" s="41" t="s">
        <v>32</v>
      </c>
      <c r="B29" s="42">
        <f t="shared" ref="B29:C29" si="10">+B8+B9+B10+B11+B13</f>
        <v>17195</v>
      </c>
      <c r="C29" s="42">
        <f t="shared" si="10"/>
        <v>304105.45</v>
      </c>
      <c r="D29" s="42"/>
      <c r="E29" s="42">
        <f t="shared" ref="E29:F29" si="11">+E8+E9+E10+E11+E13</f>
        <v>169194</v>
      </c>
      <c r="F29" s="42">
        <f t="shared" si="11"/>
        <v>2010666.2400000002</v>
      </c>
      <c r="G29" s="42"/>
      <c r="H29" s="42">
        <f t="shared" ref="H29:I29" si="12">+H8+H9+H10+H11+H13</f>
        <v>186389</v>
      </c>
      <c r="I29" s="42">
        <f t="shared" si="12"/>
        <v>2314771.69</v>
      </c>
    </row>
    <row r="30" spans="1:13" ht="15" customHeight="1" x14ac:dyDescent="0.25">
      <c r="A30" s="35" t="s">
        <v>33</v>
      </c>
      <c r="B30" s="40">
        <f t="shared" ref="B30:C30" si="13">+B14+B15+B16+B17</f>
        <v>16041</v>
      </c>
      <c r="C30" s="40">
        <f t="shared" si="13"/>
        <v>288077.80999999982</v>
      </c>
      <c r="D30" s="40"/>
      <c r="E30" s="40">
        <f t="shared" ref="E30:F30" si="14">+E14+E15+E16+E17</f>
        <v>162931</v>
      </c>
      <c r="F30" s="40">
        <f t="shared" si="14"/>
        <v>1716084.5400000098</v>
      </c>
      <c r="G30" s="40"/>
      <c r="H30" s="40">
        <f t="shared" ref="H30:I30" si="15">+H14+H15+H16+H17</f>
        <v>178972</v>
      </c>
      <c r="I30" s="40">
        <f t="shared" si="15"/>
        <v>2004162.3500000099</v>
      </c>
    </row>
    <row r="31" spans="1:13" ht="15" customHeight="1" x14ac:dyDescent="0.25">
      <c r="A31" s="35" t="s">
        <v>34</v>
      </c>
      <c r="B31" s="40">
        <f t="shared" ref="B31:C31" si="16">+B32+B33</f>
        <v>58393</v>
      </c>
      <c r="C31" s="40">
        <f t="shared" si="16"/>
        <v>1044348.5600000022</v>
      </c>
      <c r="D31" s="40"/>
      <c r="E31" s="40">
        <f t="shared" ref="E31:F31" si="17">+E32+E33</f>
        <v>593057</v>
      </c>
      <c r="F31" s="40">
        <f t="shared" si="17"/>
        <v>4704470.309999967</v>
      </c>
      <c r="G31" s="40"/>
      <c r="H31" s="40">
        <f t="shared" ref="H31:I31" si="18">+H32+H33</f>
        <v>651450</v>
      </c>
      <c r="I31" s="40">
        <f t="shared" si="18"/>
        <v>5748818.8699999694</v>
      </c>
    </row>
    <row r="32" spans="1:13" ht="15" customHeight="1" x14ac:dyDescent="0.25">
      <c r="A32" s="41" t="s">
        <v>35</v>
      </c>
      <c r="B32" s="42">
        <f t="shared" ref="B32:C32" si="19">+B18+B19+B20+B21+B22+B23</f>
        <v>37844</v>
      </c>
      <c r="C32" s="42">
        <f t="shared" si="19"/>
        <v>512677.87000000116</v>
      </c>
      <c r="D32" s="42"/>
      <c r="E32" s="42">
        <f t="shared" ref="E32:F32" si="20">+E18+E19+E20+E21+E22+E23</f>
        <v>424411</v>
      </c>
      <c r="F32" s="42">
        <f t="shared" si="20"/>
        <v>2732668.9399999687</v>
      </c>
      <c r="G32" s="42"/>
      <c r="H32" s="42">
        <f t="shared" ref="H32:I32" si="21">+H18+H19+H20+H21+H22+H23</f>
        <v>462255</v>
      </c>
      <c r="I32" s="42">
        <f t="shared" si="21"/>
        <v>3245346.8099999698</v>
      </c>
    </row>
    <row r="33" spans="1:9" ht="15" customHeight="1" x14ac:dyDescent="0.25">
      <c r="A33" s="48" t="s">
        <v>36</v>
      </c>
      <c r="B33" s="49">
        <f t="shared" ref="B33:C33" si="22">+B24+B25</f>
        <v>20549</v>
      </c>
      <c r="C33" s="49">
        <f t="shared" si="22"/>
        <v>531670.69000000099</v>
      </c>
      <c r="D33" s="49"/>
      <c r="E33" s="49">
        <f t="shared" ref="E33:F33" si="23">+E24+E25</f>
        <v>168646</v>
      </c>
      <c r="F33" s="49">
        <f t="shared" si="23"/>
        <v>1971801.369999998</v>
      </c>
      <c r="G33" s="49"/>
      <c r="H33" s="49">
        <f t="shared" ref="H33:I33" si="24">+H24+H25</f>
        <v>189195</v>
      </c>
      <c r="I33" s="49">
        <f t="shared" si="24"/>
        <v>2503472.0599999991</v>
      </c>
    </row>
    <row r="34" spans="1:9" ht="15" customHeight="1" x14ac:dyDescent="0.25">
      <c r="A34" s="157" t="s">
        <v>65</v>
      </c>
      <c r="B34" s="26"/>
      <c r="C34" s="26"/>
      <c r="D34" s="26"/>
      <c r="E34" s="26"/>
      <c r="F34" s="26"/>
      <c r="G34" s="26"/>
      <c r="H34" s="26"/>
      <c r="I34" s="26"/>
    </row>
    <row r="35" spans="1:9" ht="15" customHeight="1" x14ac:dyDescent="0.25">
      <c r="B35" s="156"/>
      <c r="C35" s="156"/>
      <c r="D35" s="156"/>
      <c r="E35" s="156"/>
      <c r="F35" s="156"/>
      <c r="G35" s="156"/>
      <c r="H35" s="156"/>
      <c r="I35" s="156"/>
    </row>
    <row r="39" spans="1:9" ht="15" customHeight="1" x14ac:dyDescent="0.25">
      <c r="H39" s="160" t="s">
        <v>72</v>
      </c>
    </row>
    <row r="40" spans="1:9" ht="15" customHeight="1" x14ac:dyDescent="0.25">
      <c r="B40" s="9" t="s">
        <v>66</v>
      </c>
    </row>
    <row r="41" spans="1:9" ht="15" customHeight="1" x14ac:dyDescent="0.25">
      <c r="A41" s="22" t="s">
        <v>24</v>
      </c>
      <c r="B41" s="153">
        <v>6.7615156328373187</v>
      </c>
    </row>
    <row r="42" spans="1:9" ht="15" customHeight="1" x14ac:dyDescent="0.25">
      <c r="A42" s="22" t="s">
        <v>21</v>
      </c>
      <c r="B42" s="153">
        <v>7.0393328073932153</v>
      </c>
    </row>
    <row r="43" spans="1:9" ht="15" customHeight="1" x14ac:dyDescent="0.25">
      <c r="A43" s="22" t="s">
        <v>16</v>
      </c>
      <c r="B43" s="153">
        <v>7.8312916037366449</v>
      </c>
    </row>
    <row r="44" spans="1:9" ht="15" customHeight="1" x14ac:dyDescent="0.25">
      <c r="A44" s="22" t="s">
        <v>22</v>
      </c>
      <c r="B44" s="153">
        <v>8.04111245465538</v>
      </c>
    </row>
    <row r="45" spans="1:9" ht="15" customHeight="1" x14ac:dyDescent="0.25">
      <c r="A45" s="22" t="s">
        <v>13</v>
      </c>
      <c r="B45" s="153">
        <v>8.2437275985663092</v>
      </c>
    </row>
    <row r="46" spans="1:9" ht="15" customHeight="1" x14ac:dyDescent="0.25">
      <c r="A46" s="22" t="s">
        <v>19</v>
      </c>
      <c r="B46" s="153">
        <v>8.2709447415329755</v>
      </c>
    </row>
    <row r="47" spans="1:9" ht="15" customHeight="1" x14ac:dyDescent="0.25">
      <c r="A47" s="22" t="s">
        <v>17</v>
      </c>
      <c r="B47" s="153">
        <v>8.321019401638873</v>
      </c>
    </row>
    <row r="48" spans="1:9" ht="15" customHeight="1" x14ac:dyDescent="0.25">
      <c r="A48" s="22" t="s">
        <v>26</v>
      </c>
      <c r="B48" s="153">
        <v>8.6176356528210132</v>
      </c>
    </row>
    <row r="49" spans="1:6" ht="15" customHeight="1" x14ac:dyDescent="0.25">
      <c r="A49" s="22" t="s">
        <v>42</v>
      </c>
      <c r="B49" s="153">
        <v>8.9542204021759062</v>
      </c>
    </row>
    <row r="50" spans="1:6" ht="15" customHeight="1" x14ac:dyDescent="0.25">
      <c r="A50" s="22" t="s">
        <v>18</v>
      </c>
      <c r="B50" s="153">
        <v>9.0807840807840812</v>
      </c>
    </row>
    <row r="51" spans="1:6" ht="15" customHeight="1" x14ac:dyDescent="0.25">
      <c r="A51" s="35" t="s">
        <v>29</v>
      </c>
      <c r="B51" s="158">
        <v>9.2776118769283027</v>
      </c>
    </row>
    <row r="52" spans="1:6" ht="15" customHeight="1" x14ac:dyDescent="0.25">
      <c r="A52" s="22" t="s">
        <v>27</v>
      </c>
      <c r="B52" s="153">
        <v>9.4681374271060221</v>
      </c>
    </row>
    <row r="53" spans="1:6" ht="15" customHeight="1" x14ac:dyDescent="0.25">
      <c r="A53" s="22" t="s">
        <v>20</v>
      </c>
      <c r="B53" s="153">
        <v>9.7710776102735899</v>
      </c>
    </row>
    <row r="54" spans="1:6" ht="15" customHeight="1" x14ac:dyDescent="0.25">
      <c r="A54" s="22" t="s">
        <v>25</v>
      </c>
      <c r="B54" s="153">
        <v>10.168688961231133</v>
      </c>
    </row>
    <row r="55" spans="1:6" ht="15" customHeight="1" x14ac:dyDescent="0.25">
      <c r="A55" s="22" t="s">
        <v>23</v>
      </c>
      <c r="B55" s="153">
        <v>10.946210732570634</v>
      </c>
    </row>
    <row r="56" spans="1:6" ht="15" customHeight="1" x14ac:dyDescent="0.25">
      <c r="A56" s="22" t="s">
        <v>15</v>
      </c>
      <c r="B56" s="153">
        <v>10.98225404732254</v>
      </c>
    </row>
    <row r="57" spans="1:6" ht="15" customHeight="1" x14ac:dyDescent="0.25">
      <c r="A57" s="22" t="s">
        <v>10</v>
      </c>
      <c r="B57" s="153">
        <v>11.504424778761061</v>
      </c>
    </row>
    <row r="58" spans="1:6" ht="15" customHeight="1" x14ac:dyDescent="0.25">
      <c r="A58" s="22" t="s">
        <v>8</v>
      </c>
      <c r="B58" s="153">
        <v>11.768126053840341</v>
      </c>
    </row>
    <row r="59" spans="1:6" ht="15" customHeight="1" x14ac:dyDescent="0.25">
      <c r="A59" s="22" t="s">
        <v>67</v>
      </c>
      <c r="B59" s="153">
        <v>13.869447221825453</v>
      </c>
      <c r="F59" s="159" t="s">
        <v>70</v>
      </c>
    </row>
    <row r="60" spans="1:6" ht="15" customHeight="1" x14ac:dyDescent="0.25">
      <c r="A60" s="22" t="s">
        <v>68</v>
      </c>
      <c r="B60" s="153">
        <v>14.115297972557853</v>
      </c>
    </row>
    <row r="61" spans="1:6" ht="15" customHeight="1" x14ac:dyDescent="0.25">
      <c r="A61" s="29" t="s">
        <v>28</v>
      </c>
      <c r="B61" s="153">
        <v>15.092286354422276</v>
      </c>
    </row>
    <row r="62" spans="1:6" ht="15" customHeight="1" x14ac:dyDescent="0.25">
      <c r="A62" s="22" t="s">
        <v>39</v>
      </c>
      <c r="B62" s="153">
        <v>15.742971887550199</v>
      </c>
    </row>
  </sheetData>
  <mergeCells count="5">
    <mergeCell ref="A1:I1"/>
    <mergeCell ref="A2:A4"/>
    <mergeCell ref="B2:C2"/>
    <mergeCell ref="E2:F2"/>
    <mergeCell ref="H2:I2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29"/>
  <sheetViews>
    <sheetView zoomScaleNormal="100" workbookViewId="0">
      <selection activeCell="B1" sqref="B1"/>
    </sheetView>
  </sheetViews>
  <sheetFormatPr defaultRowHeight="12.75" x14ac:dyDescent="0.2"/>
  <cols>
    <col min="1" max="1" width="9.140625" style="163"/>
    <col min="2" max="2" width="36.5703125" style="163" customWidth="1"/>
    <col min="3" max="3" width="43.7109375" style="163" customWidth="1"/>
    <col min="4" max="4" width="11.85546875" style="163" customWidth="1"/>
    <col min="5" max="5" width="9.140625" style="163"/>
    <col min="6" max="6" width="11.7109375" style="163" customWidth="1"/>
    <col min="7" max="16384" width="9.140625" style="163"/>
  </cols>
  <sheetData>
    <row r="1" spans="2:11" x14ac:dyDescent="0.2">
      <c r="B1" s="426" t="s">
        <v>353</v>
      </c>
    </row>
    <row r="2" spans="2:11" x14ac:dyDescent="0.2">
      <c r="C2" s="162" t="s">
        <v>74</v>
      </c>
    </row>
    <row r="5" spans="2:11" x14ac:dyDescent="0.2">
      <c r="D5" s="163" t="s">
        <v>102</v>
      </c>
      <c r="F5" s="163" t="s">
        <v>103</v>
      </c>
    </row>
    <row r="6" spans="2:11" ht="45" x14ac:dyDescent="0.2">
      <c r="D6" s="164" t="s">
        <v>75</v>
      </c>
      <c r="E6" s="165"/>
      <c r="F6" s="164" t="s">
        <v>77</v>
      </c>
      <c r="G6" s="165"/>
      <c r="K6" s="174" t="s">
        <v>140</v>
      </c>
    </row>
    <row r="7" spans="2:11" ht="25.5" x14ac:dyDescent="0.2">
      <c r="C7" s="175" t="s">
        <v>104</v>
      </c>
      <c r="D7" s="176">
        <v>3.0173318296141578</v>
      </c>
      <c r="E7" s="177"/>
      <c r="F7" s="176">
        <v>2.2123031570820104</v>
      </c>
      <c r="G7" s="177"/>
    </row>
    <row r="8" spans="2:11" ht="21" x14ac:dyDescent="0.2">
      <c r="B8" s="167" t="s">
        <v>80</v>
      </c>
      <c r="C8" s="167" t="s">
        <v>105</v>
      </c>
      <c r="D8" s="168">
        <v>4.54823782134289</v>
      </c>
      <c r="E8" s="169"/>
      <c r="F8" s="168">
        <v>2.9784991974485009</v>
      </c>
      <c r="G8" s="169"/>
    </row>
    <row r="9" spans="2:11" ht="21" x14ac:dyDescent="0.2">
      <c r="B9" s="167" t="s">
        <v>81</v>
      </c>
      <c r="C9" s="167" t="s">
        <v>106</v>
      </c>
      <c r="D9" s="168">
        <v>2.7912019750867523</v>
      </c>
      <c r="E9" s="169"/>
      <c r="F9" s="168">
        <v>3.0823047020077845</v>
      </c>
      <c r="G9" s="169"/>
    </row>
    <row r="10" spans="2:11" ht="21" x14ac:dyDescent="0.2">
      <c r="B10" s="167" t="s">
        <v>82</v>
      </c>
      <c r="C10" s="167" t="s">
        <v>107</v>
      </c>
      <c r="D10" s="168">
        <v>5.1590713671539126</v>
      </c>
      <c r="E10" s="169"/>
      <c r="F10" s="168">
        <v>4.2694390556300421</v>
      </c>
      <c r="G10" s="169"/>
    </row>
    <row r="11" spans="2:11" x14ac:dyDescent="0.2">
      <c r="B11" s="167" t="s">
        <v>83</v>
      </c>
      <c r="C11" s="167" t="s">
        <v>108</v>
      </c>
      <c r="D11" s="168">
        <v>8.0909748095423453</v>
      </c>
      <c r="E11" s="169"/>
      <c r="F11" s="168">
        <v>6.5580516638297075</v>
      </c>
      <c r="G11" s="169"/>
    </row>
    <row r="12" spans="2:11" ht="21" x14ac:dyDescent="0.2">
      <c r="B12" s="167" t="s">
        <v>84</v>
      </c>
      <c r="C12" s="167" t="s">
        <v>109</v>
      </c>
      <c r="D12" s="168">
        <v>3.6008437123342709</v>
      </c>
      <c r="E12" s="169"/>
      <c r="F12" s="168">
        <v>2.8995786312044536</v>
      </c>
      <c r="G12" s="169"/>
    </row>
    <row r="13" spans="2:11" x14ac:dyDescent="0.2">
      <c r="B13" s="167" t="s">
        <v>85</v>
      </c>
      <c r="C13" s="167" t="s">
        <v>110</v>
      </c>
      <c r="D13" s="168">
        <v>1.3039482022504363</v>
      </c>
      <c r="E13" s="169"/>
      <c r="F13" s="168">
        <v>1.0465602250205699</v>
      </c>
      <c r="G13" s="169"/>
    </row>
    <row r="14" spans="2:11" x14ac:dyDescent="0.2">
      <c r="B14" s="167" t="s">
        <v>87</v>
      </c>
      <c r="C14" s="167" t="s">
        <v>111</v>
      </c>
      <c r="D14" s="168">
        <v>2.1842203398859943</v>
      </c>
      <c r="E14" s="169"/>
      <c r="F14" s="168">
        <v>1.5853478652059927</v>
      </c>
      <c r="G14" s="169"/>
    </row>
    <row r="15" spans="2:11" x14ac:dyDescent="0.2">
      <c r="B15" s="170" t="s">
        <v>89</v>
      </c>
      <c r="C15" s="170" t="s">
        <v>112</v>
      </c>
      <c r="D15" s="178">
        <v>0.95474758043421393</v>
      </c>
      <c r="E15" s="179"/>
      <c r="F15" s="180">
        <v>0.82160818936637581</v>
      </c>
      <c r="G15" s="275"/>
      <c r="H15" s="228"/>
    </row>
    <row r="16" spans="2:11" x14ac:dyDescent="0.2">
      <c r="B16" s="167" t="s">
        <v>92</v>
      </c>
      <c r="C16" s="167" t="s">
        <v>113</v>
      </c>
      <c r="D16" s="168">
        <v>1.0567910310604669</v>
      </c>
      <c r="E16" s="169"/>
      <c r="F16" s="168">
        <v>0.95445112902331941</v>
      </c>
      <c r="G16" s="275"/>
      <c r="H16" s="228"/>
    </row>
    <row r="17" spans="2:11" x14ac:dyDescent="0.2">
      <c r="B17" s="167" t="s">
        <v>93</v>
      </c>
      <c r="C17" s="167" t="s">
        <v>114</v>
      </c>
      <c r="D17" s="168">
        <v>3.3386558281318042</v>
      </c>
      <c r="E17" s="169"/>
      <c r="F17" s="168">
        <v>3.309504898067249</v>
      </c>
      <c r="G17" s="275"/>
      <c r="H17" s="228"/>
    </row>
    <row r="18" spans="2:11" x14ac:dyDescent="0.2">
      <c r="B18" s="167" t="s">
        <v>94</v>
      </c>
      <c r="C18" s="167" t="s">
        <v>115</v>
      </c>
      <c r="D18" s="168">
        <v>3.7226970560303894</v>
      </c>
      <c r="E18" s="169"/>
      <c r="F18" s="168">
        <v>3.8384658878244182</v>
      </c>
      <c r="G18" s="275"/>
      <c r="H18" s="228"/>
    </row>
    <row r="19" spans="2:11" x14ac:dyDescent="0.2">
      <c r="B19" s="167" t="s">
        <v>95</v>
      </c>
      <c r="C19" s="167" t="s">
        <v>116</v>
      </c>
      <c r="D19" s="168">
        <v>6.9973954236369682</v>
      </c>
      <c r="E19" s="169"/>
      <c r="F19" s="168">
        <v>12.811492342036154</v>
      </c>
      <c r="G19" s="275"/>
      <c r="H19" s="228"/>
    </row>
    <row r="20" spans="2:11" x14ac:dyDescent="0.2">
      <c r="B20" s="167" t="s">
        <v>97</v>
      </c>
      <c r="C20" s="167" t="s">
        <v>117</v>
      </c>
      <c r="D20" s="168">
        <v>0.38528896672504381</v>
      </c>
      <c r="E20" s="169"/>
      <c r="F20" s="168">
        <v>0.39325179912698099</v>
      </c>
      <c r="G20" s="275"/>
      <c r="H20" s="228"/>
    </row>
    <row r="21" spans="2:11" x14ac:dyDescent="0.2">
      <c r="B21" s="170" t="s">
        <v>98</v>
      </c>
      <c r="C21" s="170" t="s">
        <v>118</v>
      </c>
      <c r="D21" s="178">
        <v>5.2449338706930799</v>
      </c>
      <c r="E21" s="179"/>
      <c r="F21" s="180">
        <v>6.0382195142373165</v>
      </c>
      <c r="G21" s="275"/>
      <c r="H21" s="228"/>
    </row>
    <row r="22" spans="2:11" x14ac:dyDescent="0.2">
      <c r="B22" s="167" t="s">
        <v>100</v>
      </c>
      <c r="C22" s="167" t="s">
        <v>119</v>
      </c>
      <c r="D22" s="168">
        <v>13.514317147869527</v>
      </c>
      <c r="E22" s="169"/>
      <c r="F22" s="168">
        <v>15.800696900252268</v>
      </c>
      <c r="G22" s="169"/>
    </row>
    <row r="23" spans="2:11" x14ac:dyDescent="0.2">
      <c r="B23" s="173" t="s">
        <v>101</v>
      </c>
      <c r="C23" s="173" t="s">
        <v>120</v>
      </c>
      <c r="D23" s="168">
        <v>0.4591368227731864</v>
      </c>
      <c r="E23" s="169"/>
      <c r="F23" s="168">
        <v>0.45363637060252415</v>
      </c>
      <c r="G23" s="169"/>
      <c r="K23" s="181" t="s">
        <v>141</v>
      </c>
    </row>
    <row r="29" spans="2:11" ht="15" x14ac:dyDescent="0.25">
      <c r="B29" s="159" t="s">
        <v>192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107"/>
  <sheetViews>
    <sheetView zoomScaleNormal="100" workbookViewId="0">
      <selection activeCell="B1" sqref="B1"/>
    </sheetView>
  </sheetViews>
  <sheetFormatPr defaultRowHeight="12.75" x14ac:dyDescent="0.2"/>
  <cols>
    <col min="1" max="1" width="9.140625" style="163"/>
    <col min="2" max="2" width="37.85546875" style="163" customWidth="1"/>
    <col min="3" max="16384" width="9.140625" style="163"/>
  </cols>
  <sheetData>
    <row r="1" spans="2:15" x14ac:dyDescent="0.2">
      <c r="B1" s="426" t="s">
        <v>353</v>
      </c>
    </row>
    <row r="3" spans="2:15" x14ac:dyDescent="0.2">
      <c r="B3" s="182" t="s">
        <v>21</v>
      </c>
      <c r="C3" s="183" t="s">
        <v>121</v>
      </c>
      <c r="D3" s="184"/>
      <c r="E3" s="184"/>
      <c r="F3" s="184"/>
      <c r="G3" s="184"/>
      <c r="H3" s="185" t="s">
        <v>122</v>
      </c>
      <c r="I3" s="184"/>
      <c r="J3" s="184"/>
      <c r="K3" s="184"/>
      <c r="L3" s="186"/>
    </row>
    <row r="4" spans="2:15" x14ac:dyDescent="0.2">
      <c r="B4" s="187"/>
      <c r="C4" s="188" t="s">
        <v>123</v>
      </c>
      <c r="D4" s="188" t="s">
        <v>124</v>
      </c>
      <c r="E4" s="188" t="s">
        <v>125</v>
      </c>
      <c r="F4" s="188" t="s">
        <v>126</v>
      </c>
      <c r="G4" s="189" t="s">
        <v>127</v>
      </c>
      <c r="H4" s="190" t="s">
        <v>123</v>
      </c>
      <c r="I4" s="188" t="s">
        <v>124</v>
      </c>
      <c r="J4" s="188" t="s">
        <v>125</v>
      </c>
      <c r="K4" s="188" t="s">
        <v>126</v>
      </c>
      <c r="L4" s="191" t="s">
        <v>127</v>
      </c>
    </row>
    <row r="5" spans="2:15" x14ac:dyDescent="0.2">
      <c r="B5" s="166" t="s">
        <v>79</v>
      </c>
      <c r="C5" s="192">
        <f t="shared" ref="C5:L5" si="0">SUM(C6:C15)</f>
        <v>86126</v>
      </c>
      <c r="D5" s="192">
        <f t="shared" si="0"/>
        <v>86106</v>
      </c>
      <c r="E5" s="192">
        <f t="shared" si="0"/>
        <v>86053</v>
      </c>
      <c r="F5" s="192">
        <f t="shared" si="0"/>
        <v>89868</v>
      </c>
      <c r="G5" s="193">
        <f t="shared" si="0"/>
        <v>92863</v>
      </c>
      <c r="H5" s="192">
        <f t="shared" si="0"/>
        <v>3453806</v>
      </c>
      <c r="I5" s="192">
        <f t="shared" si="0"/>
        <v>3519207</v>
      </c>
      <c r="J5" s="192">
        <f t="shared" si="0"/>
        <v>3572730</v>
      </c>
      <c r="K5" s="192">
        <f t="shared" si="0"/>
        <v>3650218</v>
      </c>
      <c r="L5" s="193">
        <f t="shared" si="0"/>
        <v>3576829</v>
      </c>
    </row>
    <row r="6" spans="2:15" x14ac:dyDescent="0.2">
      <c r="B6" s="167" t="s">
        <v>80</v>
      </c>
      <c r="C6" s="194">
        <v>22605</v>
      </c>
      <c r="D6" s="194">
        <v>22623</v>
      </c>
      <c r="E6" s="194">
        <v>22655</v>
      </c>
      <c r="F6" s="194">
        <v>22655</v>
      </c>
      <c r="G6" s="195">
        <v>22648</v>
      </c>
      <c r="H6" s="196">
        <v>863020</v>
      </c>
      <c r="I6" s="194">
        <v>913120</v>
      </c>
      <c r="J6" s="194">
        <v>915055</v>
      </c>
      <c r="K6" s="194">
        <v>915055</v>
      </c>
      <c r="L6" s="197">
        <v>873424</v>
      </c>
    </row>
    <row r="7" spans="2:15" x14ac:dyDescent="0.2">
      <c r="B7" s="167" t="s">
        <v>81</v>
      </c>
      <c r="C7" s="198">
        <v>34345</v>
      </c>
      <c r="D7" s="198">
        <v>34325</v>
      </c>
      <c r="E7" s="198">
        <v>34240</v>
      </c>
      <c r="F7" s="198">
        <v>34290</v>
      </c>
      <c r="G7" s="199">
        <v>35155</v>
      </c>
      <c r="H7" s="200">
        <v>1197740</v>
      </c>
      <c r="I7" s="198">
        <v>1220600</v>
      </c>
      <c r="J7" s="198">
        <v>1272250</v>
      </c>
      <c r="K7" s="198">
        <v>1275250</v>
      </c>
      <c r="L7" s="201">
        <v>1231600</v>
      </c>
      <c r="O7" s="202"/>
    </row>
    <row r="8" spans="2:15" ht="21" x14ac:dyDescent="0.2">
      <c r="B8" s="167" t="s">
        <v>82</v>
      </c>
      <c r="C8" s="194" t="s">
        <v>128</v>
      </c>
      <c r="D8" s="194" t="s">
        <v>128</v>
      </c>
      <c r="E8" s="194" t="s">
        <v>128</v>
      </c>
      <c r="F8" s="194">
        <v>180</v>
      </c>
      <c r="G8" s="195">
        <v>180</v>
      </c>
      <c r="H8" s="196" t="s">
        <v>128</v>
      </c>
      <c r="I8" s="194" t="s">
        <v>128</v>
      </c>
      <c r="J8" s="194" t="s">
        <v>128</v>
      </c>
      <c r="K8" s="194">
        <v>5700</v>
      </c>
      <c r="L8" s="197">
        <v>5700</v>
      </c>
      <c r="O8" s="174"/>
    </row>
    <row r="9" spans="2:15" x14ac:dyDescent="0.2">
      <c r="B9" s="167" t="s">
        <v>83</v>
      </c>
      <c r="C9" s="198">
        <v>20375</v>
      </c>
      <c r="D9" s="198">
        <v>20370</v>
      </c>
      <c r="E9" s="198">
        <v>20370</v>
      </c>
      <c r="F9" s="198">
        <v>20370</v>
      </c>
      <c r="G9" s="199">
        <v>20170</v>
      </c>
      <c r="H9" s="200">
        <v>714750</v>
      </c>
      <c r="I9" s="198">
        <v>701200</v>
      </c>
      <c r="J9" s="198">
        <v>701200</v>
      </c>
      <c r="K9" s="198">
        <v>701200</v>
      </c>
      <c r="L9" s="201">
        <v>706220</v>
      </c>
    </row>
    <row r="10" spans="2:15" ht="31.5" x14ac:dyDescent="0.2">
      <c r="B10" s="167" t="s">
        <v>84</v>
      </c>
      <c r="C10" s="194" t="s">
        <v>128</v>
      </c>
      <c r="D10" s="194" t="s">
        <v>128</v>
      </c>
      <c r="E10" s="194" t="s">
        <v>128</v>
      </c>
      <c r="F10" s="194">
        <v>3585</v>
      </c>
      <c r="G10" s="195">
        <v>3745</v>
      </c>
      <c r="H10" s="196" t="s">
        <v>128</v>
      </c>
      <c r="I10" s="194" t="s">
        <v>128</v>
      </c>
      <c r="J10" s="194" t="s">
        <v>128</v>
      </c>
      <c r="K10" s="194">
        <v>68600</v>
      </c>
      <c r="L10" s="197">
        <v>68550</v>
      </c>
    </row>
    <row r="11" spans="2:15" x14ac:dyDescent="0.2">
      <c r="B11" s="167" t="s">
        <v>85</v>
      </c>
      <c r="C11" s="198">
        <v>7681</v>
      </c>
      <c r="D11" s="198">
        <v>7671</v>
      </c>
      <c r="E11" s="198">
        <v>7671</v>
      </c>
      <c r="F11" s="198">
        <v>7675</v>
      </c>
      <c r="G11" s="199">
        <v>9960</v>
      </c>
      <c r="H11" s="200">
        <v>634296</v>
      </c>
      <c r="I11" s="198">
        <v>640900</v>
      </c>
      <c r="J11" s="198">
        <v>640900</v>
      </c>
      <c r="K11" s="198">
        <v>641080</v>
      </c>
      <c r="L11" s="201">
        <v>651640</v>
      </c>
    </row>
    <row r="12" spans="2:15" x14ac:dyDescent="0.2">
      <c r="B12" s="167" t="s">
        <v>86</v>
      </c>
      <c r="C12" s="194" t="s">
        <v>128</v>
      </c>
      <c r="D12" s="194">
        <v>5</v>
      </c>
      <c r="E12" s="194">
        <v>5</v>
      </c>
      <c r="F12" s="194">
        <v>1</v>
      </c>
      <c r="G12" s="195" t="s">
        <v>128</v>
      </c>
      <c r="H12" s="196" t="s">
        <v>128</v>
      </c>
      <c r="I12" s="194">
        <v>62</v>
      </c>
      <c r="J12" s="194" t="s">
        <v>128</v>
      </c>
      <c r="K12" s="194">
        <v>8</v>
      </c>
      <c r="L12" s="197" t="s">
        <v>128</v>
      </c>
    </row>
    <row r="13" spans="2:15" x14ac:dyDescent="0.2">
      <c r="B13" s="167" t="s">
        <v>87</v>
      </c>
      <c r="C13" s="198">
        <v>828</v>
      </c>
      <c r="D13" s="198">
        <v>820</v>
      </c>
      <c r="E13" s="198">
        <v>820</v>
      </c>
      <c r="F13" s="198">
        <v>820</v>
      </c>
      <c r="G13" s="199">
        <v>832</v>
      </c>
      <c r="H13" s="200">
        <v>36350</v>
      </c>
      <c r="I13" s="198">
        <v>35575</v>
      </c>
      <c r="J13" s="198">
        <v>35575</v>
      </c>
      <c r="K13" s="198">
        <v>35575</v>
      </c>
      <c r="L13" s="201">
        <v>35770</v>
      </c>
    </row>
    <row r="14" spans="2:15" x14ac:dyDescent="0.2">
      <c r="B14" s="167" t="s">
        <v>88</v>
      </c>
      <c r="C14" s="194" t="s">
        <v>128</v>
      </c>
      <c r="D14" s="194" t="s">
        <v>128</v>
      </c>
      <c r="E14" s="194" t="s">
        <v>128</v>
      </c>
      <c r="F14" s="194" t="s">
        <v>128</v>
      </c>
      <c r="G14" s="195" t="s">
        <v>128</v>
      </c>
      <c r="H14" s="196" t="s">
        <v>128</v>
      </c>
      <c r="I14" s="194" t="s">
        <v>128</v>
      </c>
      <c r="J14" s="194" t="s">
        <v>128</v>
      </c>
      <c r="K14" s="194" t="s">
        <v>128</v>
      </c>
      <c r="L14" s="197" t="s">
        <v>128</v>
      </c>
    </row>
    <row r="15" spans="2:15" x14ac:dyDescent="0.2">
      <c r="B15" s="170" t="s">
        <v>89</v>
      </c>
      <c r="C15" s="203">
        <v>292</v>
      </c>
      <c r="D15" s="203">
        <v>292</v>
      </c>
      <c r="E15" s="203">
        <v>292</v>
      </c>
      <c r="F15" s="203">
        <v>292</v>
      </c>
      <c r="G15" s="204">
        <v>173</v>
      </c>
      <c r="H15" s="205">
        <v>7650</v>
      </c>
      <c r="I15" s="203">
        <v>7750</v>
      </c>
      <c r="J15" s="203">
        <v>7750</v>
      </c>
      <c r="K15" s="203">
        <v>7750</v>
      </c>
      <c r="L15" s="206">
        <v>3925</v>
      </c>
    </row>
    <row r="18" spans="2:17" x14ac:dyDescent="0.2">
      <c r="B18" s="162" t="s">
        <v>143</v>
      </c>
    </row>
    <row r="20" spans="2:17" ht="12.75" customHeight="1" x14ac:dyDescent="0.2">
      <c r="B20" s="207" t="s">
        <v>21</v>
      </c>
      <c r="C20" s="208" t="s">
        <v>121</v>
      </c>
      <c r="D20" s="208"/>
      <c r="E20" s="209" t="s">
        <v>122</v>
      </c>
      <c r="F20" s="208"/>
      <c r="Q20" s="210"/>
    </row>
    <row r="21" spans="2:17" ht="13.5" thickBot="1" x14ac:dyDescent="0.25">
      <c r="B21" s="211"/>
      <c r="C21" s="212" t="s">
        <v>123</v>
      </c>
      <c r="D21" s="212" t="s">
        <v>126</v>
      </c>
      <c r="E21" s="213" t="s">
        <v>123</v>
      </c>
      <c r="F21" s="212" t="s">
        <v>126</v>
      </c>
    </row>
    <row r="22" spans="2:17" x14ac:dyDescent="0.2">
      <c r="B22" s="214" t="s">
        <v>129</v>
      </c>
      <c r="C22" s="215">
        <v>22605</v>
      </c>
      <c r="D22" s="215">
        <v>22655</v>
      </c>
      <c r="E22" s="216">
        <v>863020</v>
      </c>
      <c r="F22" s="217">
        <v>915055</v>
      </c>
    </row>
    <row r="23" spans="2:17" x14ac:dyDescent="0.2">
      <c r="B23" s="218" t="s">
        <v>130</v>
      </c>
      <c r="C23" s="219">
        <v>34345</v>
      </c>
      <c r="D23" s="219">
        <v>34290</v>
      </c>
      <c r="E23" s="220">
        <v>1197740</v>
      </c>
      <c r="F23" s="221">
        <v>1275250</v>
      </c>
    </row>
    <row r="24" spans="2:17" x14ac:dyDescent="0.2">
      <c r="B24" s="214" t="s">
        <v>131</v>
      </c>
      <c r="C24" s="215" t="s">
        <v>128</v>
      </c>
      <c r="D24" s="215">
        <v>180</v>
      </c>
      <c r="E24" s="216" t="s">
        <v>128</v>
      </c>
      <c r="F24" s="217">
        <v>5700</v>
      </c>
    </row>
    <row r="25" spans="2:17" x14ac:dyDescent="0.2">
      <c r="B25" s="218" t="s">
        <v>108</v>
      </c>
      <c r="C25" s="219">
        <v>20375</v>
      </c>
      <c r="D25" s="219">
        <v>20370</v>
      </c>
      <c r="E25" s="220">
        <v>714750</v>
      </c>
      <c r="F25" s="221">
        <v>701200</v>
      </c>
    </row>
    <row r="26" spans="2:17" x14ac:dyDescent="0.2">
      <c r="B26" s="214" t="s">
        <v>132</v>
      </c>
      <c r="C26" s="215" t="s">
        <v>128</v>
      </c>
      <c r="D26" s="215">
        <v>3585</v>
      </c>
      <c r="E26" s="216" t="s">
        <v>128</v>
      </c>
      <c r="F26" s="217">
        <v>68600</v>
      </c>
    </row>
    <row r="27" spans="2:17" x14ac:dyDescent="0.2">
      <c r="B27" s="222" t="s">
        <v>110</v>
      </c>
      <c r="C27" s="221">
        <v>7681</v>
      </c>
      <c r="D27" s="223">
        <v>7675</v>
      </c>
      <c r="E27" s="221">
        <v>634296</v>
      </c>
      <c r="F27" s="221">
        <v>641080</v>
      </c>
    </row>
    <row r="28" spans="2:17" x14ac:dyDescent="0.2">
      <c r="B28" s="214" t="s">
        <v>133</v>
      </c>
      <c r="C28" s="215" t="s">
        <v>128</v>
      </c>
      <c r="D28" s="215">
        <v>1</v>
      </c>
      <c r="E28" s="216" t="s">
        <v>128</v>
      </c>
      <c r="F28" s="217">
        <v>8</v>
      </c>
    </row>
    <row r="29" spans="2:17" x14ac:dyDescent="0.2">
      <c r="B29" s="218" t="s">
        <v>111</v>
      </c>
      <c r="C29" s="219">
        <v>828</v>
      </c>
      <c r="D29" s="219">
        <v>820</v>
      </c>
      <c r="E29" s="220">
        <v>36350</v>
      </c>
      <c r="F29" s="221">
        <v>35575</v>
      </c>
    </row>
    <row r="30" spans="2:17" x14ac:dyDescent="0.2">
      <c r="B30" s="214" t="s">
        <v>112</v>
      </c>
      <c r="C30" s="215">
        <v>292</v>
      </c>
      <c r="D30" s="215">
        <v>292</v>
      </c>
      <c r="E30" s="216">
        <v>7650</v>
      </c>
      <c r="F30" s="217">
        <v>7750</v>
      </c>
    </row>
    <row r="31" spans="2:17" x14ac:dyDescent="0.2">
      <c r="B31" s="224" t="s">
        <v>79</v>
      </c>
      <c r="C31" s="225">
        <f>SUM(C22:C30)</f>
        <v>86126</v>
      </c>
      <c r="D31" s="225">
        <f>SUM(D22:D30)</f>
        <v>89868</v>
      </c>
      <c r="E31" s="226">
        <f>SUM(E22:E30)</f>
        <v>3453806</v>
      </c>
      <c r="F31" s="227">
        <f>SUM(F22:F30)</f>
        <v>3650218</v>
      </c>
      <c r="G31" s="228"/>
      <c r="H31" s="228"/>
      <c r="I31" s="228"/>
      <c r="J31" s="228"/>
    </row>
    <row r="32" spans="2:17" x14ac:dyDescent="0.2"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</row>
    <row r="33" spans="2:12" x14ac:dyDescent="0.2">
      <c r="C33" s="228"/>
      <c r="D33" s="228"/>
      <c r="E33" s="228"/>
      <c r="F33" s="228"/>
      <c r="G33" s="228"/>
      <c r="H33" s="228"/>
      <c r="I33" s="228"/>
      <c r="J33" s="228"/>
      <c r="K33" s="228"/>
      <c r="L33" s="228"/>
    </row>
    <row r="34" spans="2:12" ht="15" x14ac:dyDescent="0.25">
      <c r="B34" s="159"/>
      <c r="C34" s="228"/>
      <c r="D34" s="228"/>
      <c r="E34" s="228"/>
      <c r="F34" s="228"/>
      <c r="G34" s="228"/>
      <c r="H34" s="228"/>
      <c r="I34" s="228"/>
      <c r="J34" s="228"/>
      <c r="K34" s="228"/>
      <c r="L34" s="228"/>
    </row>
    <row r="35" spans="2:12" x14ac:dyDescent="0.2">
      <c r="B35" s="174" t="s">
        <v>144</v>
      </c>
      <c r="C35" s="228"/>
      <c r="D35" s="228"/>
      <c r="E35" s="228"/>
      <c r="F35" s="228"/>
      <c r="G35" s="228"/>
      <c r="H35" s="228"/>
      <c r="I35" s="228"/>
      <c r="J35" s="228"/>
      <c r="K35" s="228"/>
      <c r="L35" s="228"/>
    </row>
    <row r="36" spans="2:12" x14ac:dyDescent="0.2"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</row>
    <row r="37" spans="2:12" x14ac:dyDescent="0.2"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</row>
    <row r="38" spans="2:12" x14ac:dyDescent="0.2"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</row>
    <row r="39" spans="2:12" x14ac:dyDescent="0.2"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</row>
    <row r="40" spans="2:12" x14ac:dyDescent="0.2"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</row>
    <row r="41" spans="2:12" x14ac:dyDescent="0.2"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</row>
    <row r="42" spans="2:12" x14ac:dyDescent="0.2"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</row>
    <row r="43" spans="2:12" x14ac:dyDescent="0.2"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</row>
    <row r="44" spans="2:12" x14ac:dyDescent="0.2"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</row>
    <row r="45" spans="2:12" x14ac:dyDescent="0.2"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</row>
    <row r="46" spans="2:12" x14ac:dyDescent="0.2"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</row>
    <row r="47" spans="2:12" x14ac:dyDescent="0.2"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</row>
    <row r="48" spans="2:12" x14ac:dyDescent="0.2"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</row>
    <row r="49" spans="2:12" x14ac:dyDescent="0.2"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</row>
    <row r="50" spans="2:12" x14ac:dyDescent="0.2"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</row>
    <row r="96" spans="2:10" ht="12.75" customHeight="1" x14ac:dyDescent="0.2">
      <c r="B96" s="207" t="s">
        <v>134</v>
      </c>
      <c r="C96" s="229" t="s">
        <v>135</v>
      </c>
      <c r="D96" s="229"/>
      <c r="E96" s="229"/>
      <c r="F96" s="230"/>
      <c r="G96" s="229" t="s">
        <v>136</v>
      </c>
      <c r="H96" s="229"/>
      <c r="I96" s="229"/>
      <c r="J96" s="229"/>
    </row>
    <row r="97" spans="2:10" ht="13.5" thickBot="1" x14ac:dyDescent="0.25">
      <c r="B97" s="211"/>
      <c r="C97" s="231" t="s">
        <v>123</v>
      </c>
      <c r="D97" s="231" t="s">
        <v>124</v>
      </c>
      <c r="E97" s="231" t="s">
        <v>125</v>
      </c>
      <c r="F97" s="232" t="s">
        <v>126</v>
      </c>
      <c r="G97" s="231" t="s">
        <v>123</v>
      </c>
      <c r="H97" s="231" t="s">
        <v>124</v>
      </c>
      <c r="I97" s="231" t="s">
        <v>125</v>
      </c>
      <c r="J97" s="231" t="s">
        <v>126</v>
      </c>
    </row>
    <row r="98" spans="2:10" x14ac:dyDescent="0.2">
      <c r="B98" s="233" t="s">
        <v>129</v>
      </c>
      <c r="C98" s="234">
        <v>22605</v>
      </c>
      <c r="D98" s="234">
        <v>22623</v>
      </c>
      <c r="E98" s="234">
        <v>22655</v>
      </c>
      <c r="F98" s="235">
        <v>22655</v>
      </c>
      <c r="G98" s="234">
        <v>863020</v>
      </c>
      <c r="H98" s="234">
        <v>913120</v>
      </c>
      <c r="I98" s="234">
        <v>915055</v>
      </c>
      <c r="J98" s="234">
        <v>915055</v>
      </c>
    </row>
    <row r="99" spans="2:10" x14ac:dyDescent="0.2">
      <c r="B99" s="236" t="s">
        <v>130</v>
      </c>
      <c r="C99" s="217">
        <v>34345</v>
      </c>
      <c r="D99" s="217">
        <v>34325</v>
      </c>
      <c r="E99" s="217">
        <v>34240</v>
      </c>
      <c r="F99" s="237">
        <v>34290</v>
      </c>
      <c r="G99" s="217">
        <v>1197740</v>
      </c>
      <c r="H99" s="217">
        <v>1220600</v>
      </c>
      <c r="I99" s="217">
        <v>1272250</v>
      </c>
      <c r="J99" s="217">
        <v>1275250</v>
      </c>
    </row>
    <row r="100" spans="2:10" x14ac:dyDescent="0.2">
      <c r="B100" s="233" t="s">
        <v>131</v>
      </c>
      <c r="C100" s="234" t="s">
        <v>128</v>
      </c>
      <c r="D100" s="234" t="s">
        <v>128</v>
      </c>
      <c r="E100" s="234" t="s">
        <v>128</v>
      </c>
      <c r="F100" s="235">
        <v>180</v>
      </c>
      <c r="G100" s="234" t="s">
        <v>128</v>
      </c>
      <c r="H100" s="234" t="s">
        <v>128</v>
      </c>
      <c r="I100" s="234" t="s">
        <v>128</v>
      </c>
      <c r="J100" s="234">
        <v>5700</v>
      </c>
    </row>
    <row r="101" spans="2:10" x14ac:dyDescent="0.2">
      <c r="B101" s="236" t="s">
        <v>108</v>
      </c>
      <c r="C101" s="217">
        <v>20375</v>
      </c>
      <c r="D101" s="217">
        <v>20370</v>
      </c>
      <c r="E101" s="217">
        <v>20370</v>
      </c>
      <c r="F101" s="237">
        <v>20370</v>
      </c>
      <c r="G101" s="217">
        <v>714750</v>
      </c>
      <c r="H101" s="217">
        <v>701200</v>
      </c>
      <c r="I101" s="217">
        <v>701200</v>
      </c>
      <c r="J101" s="217">
        <v>701200</v>
      </c>
    </row>
    <row r="102" spans="2:10" x14ac:dyDescent="0.2">
      <c r="B102" s="233" t="s">
        <v>132</v>
      </c>
      <c r="C102" s="234" t="s">
        <v>128</v>
      </c>
      <c r="D102" s="234" t="s">
        <v>128</v>
      </c>
      <c r="E102" s="234" t="s">
        <v>128</v>
      </c>
      <c r="F102" s="235">
        <v>3585</v>
      </c>
      <c r="G102" s="234" t="s">
        <v>128</v>
      </c>
      <c r="H102" s="234" t="s">
        <v>128</v>
      </c>
      <c r="I102" s="234" t="s">
        <v>128</v>
      </c>
      <c r="J102" s="234">
        <v>68600</v>
      </c>
    </row>
    <row r="103" spans="2:10" x14ac:dyDescent="0.2">
      <c r="B103" s="236" t="s">
        <v>110</v>
      </c>
      <c r="C103" s="217">
        <v>7681</v>
      </c>
      <c r="D103" s="217">
        <v>7671</v>
      </c>
      <c r="E103" s="217">
        <v>7671</v>
      </c>
      <c r="F103" s="237">
        <v>7675</v>
      </c>
      <c r="G103" s="217">
        <v>634296</v>
      </c>
      <c r="H103" s="217">
        <v>640900</v>
      </c>
      <c r="I103" s="217">
        <v>640900</v>
      </c>
      <c r="J103" s="217">
        <v>641080</v>
      </c>
    </row>
    <row r="104" spans="2:10" x14ac:dyDescent="0.2">
      <c r="B104" s="233" t="s">
        <v>133</v>
      </c>
      <c r="C104" s="234" t="s">
        <v>128</v>
      </c>
      <c r="D104" s="234">
        <v>5</v>
      </c>
      <c r="E104" s="234">
        <v>5</v>
      </c>
      <c r="F104" s="235">
        <v>1</v>
      </c>
      <c r="G104" s="234" t="s">
        <v>128</v>
      </c>
      <c r="H104" s="234">
        <v>62</v>
      </c>
      <c r="I104" s="234" t="s">
        <v>128</v>
      </c>
      <c r="J104" s="234">
        <v>8</v>
      </c>
    </row>
    <row r="105" spans="2:10" x14ac:dyDescent="0.2">
      <c r="B105" s="236" t="s">
        <v>111</v>
      </c>
      <c r="C105" s="217">
        <v>828</v>
      </c>
      <c r="D105" s="217">
        <v>820</v>
      </c>
      <c r="E105" s="217">
        <v>820</v>
      </c>
      <c r="F105" s="237">
        <v>820</v>
      </c>
      <c r="G105" s="217">
        <v>36350</v>
      </c>
      <c r="H105" s="217">
        <v>35575</v>
      </c>
      <c r="I105" s="217">
        <v>35575</v>
      </c>
      <c r="J105" s="217">
        <v>35575</v>
      </c>
    </row>
    <row r="106" spans="2:10" x14ac:dyDescent="0.2">
      <c r="B106" s="233" t="s">
        <v>112</v>
      </c>
      <c r="C106" s="234">
        <v>292</v>
      </c>
      <c r="D106" s="234">
        <v>292</v>
      </c>
      <c r="E106" s="234">
        <v>292</v>
      </c>
      <c r="F106" s="235">
        <v>292</v>
      </c>
      <c r="G106" s="234">
        <v>7650</v>
      </c>
      <c r="H106" s="234">
        <v>7750</v>
      </c>
      <c r="I106" s="234">
        <v>7750</v>
      </c>
      <c r="J106" s="234">
        <v>7750</v>
      </c>
    </row>
    <row r="107" spans="2:10" x14ac:dyDescent="0.2">
      <c r="B107" s="238" t="s">
        <v>137</v>
      </c>
      <c r="C107" s="239">
        <f t="shared" ref="C107:J107" si="1">SUM(C98:C106)</f>
        <v>86126</v>
      </c>
      <c r="D107" s="239">
        <f t="shared" si="1"/>
        <v>86106</v>
      </c>
      <c r="E107" s="239">
        <f t="shared" si="1"/>
        <v>86053</v>
      </c>
      <c r="F107" s="240">
        <f t="shared" si="1"/>
        <v>89868</v>
      </c>
      <c r="G107" s="239">
        <f t="shared" si="1"/>
        <v>3453806</v>
      </c>
      <c r="H107" s="239">
        <f t="shared" si="1"/>
        <v>3519207</v>
      </c>
      <c r="I107" s="239">
        <f t="shared" si="1"/>
        <v>3572730</v>
      </c>
      <c r="J107" s="239">
        <f t="shared" si="1"/>
        <v>3650218</v>
      </c>
    </row>
  </sheetData>
  <mergeCells count="7">
    <mergeCell ref="B3:B4"/>
    <mergeCell ref="C3:G3"/>
    <mergeCell ref="H3:L3"/>
    <mergeCell ref="B20:B21"/>
    <mergeCell ref="B96:B97"/>
    <mergeCell ref="C96:F96"/>
    <mergeCell ref="G96:J9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34"/>
  <sheetViews>
    <sheetView workbookViewId="0">
      <selection activeCell="B1" sqref="B1"/>
    </sheetView>
  </sheetViews>
  <sheetFormatPr defaultRowHeight="12.75" x14ac:dyDescent="0.2"/>
  <cols>
    <col min="1" max="1" width="9.140625" style="163"/>
    <col min="2" max="2" width="31.28515625" style="163" customWidth="1"/>
    <col min="3" max="5" width="9.28515625" style="163" bestFit="1" customWidth="1"/>
    <col min="6" max="6" width="9.28515625" style="163" customWidth="1"/>
    <col min="7" max="10" width="10.85546875" style="163" bestFit="1" customWidth="1"/>
    <col min="11" max="16384" width="9.140625" style="163"/>
  </cols>
  <sheetData>
    <row r="1" spans="2:12" x14ac:dyDescent="0.2">
      <c r="B1" s="426" t="s">
        <v>353</v>
      </c>
    </row>
    <row r="2" spans="2:12" ht="15" x14ac:dyDescent="0.25">
      <c r="B2" s="159"/>
    </row>
    <row r="3" spans="2:12" x14ac:dyDescent="0.2">
      <c r="B3" s="182" t="s">
        <v>21</v>
      </c>
      <c r="C3" s="183" t="s">
        <v>121</v>
      </c>
      <c r="D3" s="184"/>
      <c r="E3" s="184"/>
      <c r="F3" s="184"/>
      <c r="G3" s="184"/>
      <c r="H3" s="185" t="s">
        <v>122</v>
      </c>
      <c r="I3" s="184"/>
      <c r="J3" s="184"/>
      <c r="K3" s="184"/>
      <c r="L3" s="186"/>
    </row>
    <row r="4" spans="2:12" x14ac:dyDescent="0.2">
      <c r="B4" s="187"/>
      <c r="C4" s="188" t="s">
        <v>123</v>
      </c>
      <c r="D4" s="188" t="s">
        <v>124</v>
      </c>
      <c r="E4" s="188" t="s">
        <v>125</v>
      </c>
      <c r="F4" s="188" t="s">
        <v>126</v>
      </c>
      <c r="G4" s="241" t="s">
        <v>127</v>
      </c>
      <c r="H4" s="190" t="s">
        <v>123</v>
      </c>
      <c r="I4" s="188" t="s">
        <v>124</v>
      </c>
      <c r="J4" s="188" t="s">
        <v>125</v>
      </c>
      <c r="K4" s="188" t="s">
        <v>126</v>
      </c>
      <c r="L4" s="188" t="s">
        <v>127</v>
      </c>
    </row>
    <row r="5" spans="2:12" x14ac:dyDescent="0.2">
      <c r="B5" s="171" t="s">
        <v>90</v>
      </c>
      <c r="C5" s="242" t="s">
        <v>128</v>
      </c>
      <c r="D5" s="242" t="s">
        <v>128</v>
      </c>
      <c r="E5" s="242" t="s">
        <v>128</v>
      </c>
      <c r="F5" s="242" t="s">
        <v>128</v>
      </c>
      <c r="G5" s="243" t="s">
        <v>128</v>
      </c>
      <c r="H5" s="244" t="s">
        <v>128</v>
      </c>
      <c r="I5" s="242" t="s">
        <v>128</v>
      </c>
      <c r="J5" s="242" t="s">
        <v>128</v>
      </c>
      <c r="K5" s="242" t="s">
        <v>128</v>
      </c>
      <c r="L5" s="242" t="s">
        <v>128</v>
      </c>
    </row>
    <row r="6" spans="2:12" x14ac:dyDescent="0.2">
      <c r="B6" s="172" t="s">
        <v>91</v>
      </c>
      <c r="C6" s="198" t="s">
        <v>128</v>
      </c>
      <c r="D6" s="198" t="s">
        <v>128</v>
      </c>
      <c r="E6" s="198" t="s">
        <v>128</v>
      </c>
      <c r="F6" s="198" t="s">
        <v>128</v>
      </c>
      <c r="G6" s="245" t="s">
        <v>128</v>
      </c>
      <c r="H6" s="200" t="s">
        <v>128</v>
      </c>
      <c r="I6" s="198" t="s">
        <v>128</v>
      </c>
      <c r="J6" s="198" t="s">
        <v>128</v>
      </c>
      <c r="K6" s="198" t="s">
        <v>128</v>
      </c>
      <c r="L6" s="198" t="s">
        <v>128</v>
      </c>
    </row>
    <row r="7" spans="2:12" x14ac:dyDescent="0.2">
      <c r="B7" s="167" t="s">
        <v>92</v>
      </c>
      <c r="C7" s="194">
        <v>123</v>
      </c>
      <c r="D7" s="246">
        <v>123</v>
      </c>
      <c r="E7" s="246">
        <v>120</v>
      </c>
      <c r="F7" s="194">
        <v>115</v>
      </c>
      <c r="G7" s="247">
        <v>350</v>
      </c>
      <c r="H7" s="196">
        <v>3220</v>
      </c>
      <c r="I7" s="246">
        <v>3200</v>
      </c>
      <c r="J7" s="246">
        <v>3200</v>
      </c>
      <c r="K7" s="194">
        <v>3100</v>
      </c>
      <c r="L7" s="246">
        <v>7200</v>
      </c>
    </row>
    <row r="8" spans="2:12" x14ac:dyDescent="0.2">
      <c r="B8" s="167" t="s">
        <v>93</v>
      </c>
      <c r="C8" s="198">
        <v>220</v>
      </c>
      <c r="D8" s="248">
        <v>215</v>
      </c>
      <c r="E8" s="248">
        <v>230</v>
      </c>
      <c r="F8" s="198">
        <v>230</v>
      </c>
      <c r="G8" s="249">
        <v>4</v>
      </c>
      <c r="H8" s="200">
        <v>5800</v>
      </c>
      <c r="I8" s="248">
        <v>5000</v>
      </c>
      <c r="J8" s="248">
        <v>6000</v>
      </c>
      <c r="K8" s="198">
        <v>6000</v>
      </c>
      <c r="L8" s="248">
        <v>130</v>
      </c>
    </row>
    <row r="9" spans="2:12" x14ac:dyDescent="0.2">
      <c r="B9" s="167" t="s">
        <v>94</v>
      </c>
      <c r="C9" s="194">
        <v>194</v>
      </c>
      <c r="D9" s="246">
        <v>196</v>
      </c>
      <c r="E9" s="246">
        <v>196</v>
      </c>
      <c r="F9" s="194">
        <v>196</v>
      </c>
      <c r="G9" s="247">
        <v>187</v>
      </c>
      <c r="H9" s="196">
        <v>5239</v>
      </c>
      <c r="I9" s="246">
        <v>4837</v>
      </c>
      <c r="J9" s="246">
        <v>4840</v>
      </c>
      <c r="K9" s="194">
        <v>4820</v>
      </c>
      <c r="L9" s="246">
        <v>4642</v>
      </c>
    </row>
    <row r="10" spans="2:12" x14ac:dyDescent="0.2">
      <c r="B10" s="167" t="s">
        <v>95</v>
      </c>
      <c r="C10" s="198">
        <v>3861</v>
      </c>
      <c r="D10" s="248">
        <v>3861</v>
      </c>
      <c r="E10" s="248">
        <v>3853</v>
      </c>
      <c r="F10" s="198">
        <v>4003</v>
      </c>
      <c r="G10" s="249">
        <v>3906</v>
      </c>
      <c r="H10" s="200">
        <v>141387</v>
      </c>
      <c r="I10" s="248">
        <v>139041</v>
      </c>
      <c r="J10" s="248">
        <v>125326</v>
      </c>
      <c r="K10" s="198">
        <v>135326</v>
      </c>
      <c r="L10" s="248">
        <v>129530</v>
      </c>
    </row>
    <row r="11" spans="2:12" x14ac:dyDescent="0.2">
      <c r="B11" s="167" t="s">
        <v>96</v>
      </c>
      <c r="C11" s="194" t="s">
        <v>128</v>
      </c>
      <c r="D11" s="246" t="s">
        <v>128</v>
      </c>
      <c r="E11" s="246" t="s">
        <v>128</v>
      </c>
      <c r="F11" s="194" t="s">
        <v>128</v>
      </c>
      <c r="G11" s="247" t="s">
        <v>128</v>
      </c>
      <c r="H11" s="196" t="s">
        <v>128</v>
      </c>
      <c r="I11" s="246" t="s">
        <v>128</v>
      </c>
      <c r="J11" s="246" t="s">
        <v>128</v>
      </c>
      <c r="K11" s="194" t="s">
        <v>128</v>
      </c>
      <c r="L11" s="246" t="s">
        <v>128</v>
      </c>
    </row>
    <row r="12" spans="2:12" x14ac:dyDescent="0.2">
      <c r="B12" s="167" t="s">
        <v>97</v>
      </c>
      <c r="C12" s="198">
        <v>21</v>
      </c>
      <c r="D12" s="248">
        <v>21</v>
      </c>
      <c r="E12" s="248">
        <v>21</v>
      </c>
      <c r="F12" s="198">
        <v>22</v>
      </c>
      <c r="G12" s="249">
        <v>25</v>
      </c>
      <c r="H12" s="200">
        <v>170</v>
      </c>
      <c r="I12" s="248">
        <v>170</v>
      </c>
      <c r="J12" s="248">
        <v>190</v>
      </c>
      <c r="K12" s="198">
        <v>200</v>
      </c>
      <c r="L12" s="248">
        <v>250</v>
      </c>
    </row>
    <row r="13" spans="2:12" x14ac:dyDescent="0.2">
      <c r="B13" s="170" t="s">
        <v>98</v>
      </c>
      <c r="C13" s="250">
        <v>935</v>
      </c>
      <c r="D13" s="251">
        <v>937</v>
      </c>
      <c r="E13" s="251">
        <v>924</v>
      </c>
      <c r="F13" s="250">
        <v>924</v>
      </c>
      <c r="G13" s="252">
        <v>904</v>
      </c>
      <c r="H13" s="253">
        <v>18645</v>
      </c>
      <c r="I13" s="251">
        <v>18635</v>
      </c>
      <c r="J13" s="251">
        <v>18730</v>
      </c>
      <c r="K13" s="250">
        <v>18750</v>
      </c>
      <c r="L13" s="251">
        <v>19100</v>
      </c>
    </row>
    <row r="14" spans="2:12" x14ac:dyDescent="0.2">
      <c r="D14" s="254"/>
      <c r="E14" s="254"/>
      <c r="G14" s="254"/>
      <c r="I14" s="254"/>
      <c r="J14" s="254"/>
      <c r="L14" s="254"/>
    </row>
    <row r="15" spans="2:12" x14ac:dyDescent="0.2">
      <c r="B15" s="171" t="s">
        <v>99</v>
      </c>
      <c r="C15" s="255" t="s">
        <v>128</v>
      </c>
      <c r="D15" s="256" t="s">
        <v>128</v>
      </c>
      <c r="E15" s="256" t="s">
        <v>128</v>
      </c>
      <c r="F15" s="255" t="s">
        <v>128</v>
      </c>
      <c r="G15" s="257" t="s">
        <v>128</v>
      </c>
      <c r="H15" s="258" t="s">
        <v>128</v>
      </c>
      <c r="I15" s="256" t="s">
        <v>128</v>
      </c>
      <c r="J15" s="256" t="s">
        <v>128</v>
      </c>
      <c r="K15" s="255" t="s">
        <v>128</v>
      </c>
      <c r="L15" s="256" t="s">
        <v>128</v>
      </c>
    </row>
    <row r="16" spans="2:12" x14ac:dyDescent="0.2">
      <c r="B16" s="167" t="s">
        <v>100</v>
      </c>
      <c r="C16" s="194">
        <v>4543</v>
      </c>
      <c r="D16" s="246">
        <v>4543</v>
      </c>
      <c r="E16" s="246">
        <v>4543</v>
      </c>
      <c r="F16" s="194">
        <v>4545</v>
      </c>
      <c r="G16" s="247">
        <v>4466</v>
      </c>
      <c r="H16" s="196">
        <v>1726354</v>
      </c>
      <c r="I16" s="246">
        <v>1723328</v>
      </c>
      <c r="J16" s="246">
        <v>1723328</v>
      </c>
      <c r="K16" s="194">
        <v>1718328</v>
      </c>
      <c r="L16" s="246">
        <v>1717316</v>
      </c>
    </row>
    <row r="17" spans="2:12" x14ac:dyDescent="0.2">
      <c r="B17" s="173" t="s">
        <v>101</v>
      </c>
      <c r="C17" s="259">
        <v>56</v>
      </c>
      <c r="D17" s="260">
        <v>59</v>
      </c>
      <c r="E17" s="260">
        <v>60</v>
      </c>
      <c r="F17" s="259">
        <v>60</v>
      </c>
      <c r="G17" s="261">
        <v>61</v>
      </c>
      <c r="H17" s="262">
        <v>12679</v>
      </c>
      <c r="I17" s="260">
        <v>13427</v>
      </c>
      <c r="J17" s="260">
        <v>13616</v>
      </c>
      <c r="K17" s="259">
        <v>13616</v>
      </c>
      <c r="L17" s="260">
        <v>13666</v>
      </c>
    </row>
    <row r="18" spans="2:12" x14ac:dyDescent="0.2">
      <c r="L18" s="254"/>
    </row>
    <row r="20" spans="2:12" x14ac:dyDescent="0.2">
      <c r="B20" s="162" t="s">
        <v>142</v>
      </c>
    </row>
    <row r="21" spans="2:12" x14ac:dyDescent="0.2">
      <c r="B21" s="207" t="s">
        <v>134</v>
      </c>
      <c r="C21" s="208" t="s">
        <v>135</v>
      </c>
      <c r="D21" s="208"/>
      <c r="E21" s="209" t="s">
        <v>136</v>
      </c>
      <c r="F21" s="208"/>
      <c r="H21" s="218"/>
      <c r="I21" s="218"/>
      <c r="J21" s="218"/>
      <c r="K21" s="218"/>
      <c r="L21" s="218"/>
    </row>
    <row r="22" spans="2:12" ht="13.5" thickBot="1" x14ac:dyDescent="0.25">
      <c r="B22" s="211"/>
      <c r="C22" s="212" t="s">
        <v>123</v>
      </c>
      <c r="D22" s="212" t="s">
        <v>126</v>
      </c>
      <c r="E22" s="213" t="s">
        <v>123</v>
      </c>
      <c r="F22" s="212" t="s">
        <v>126</v>
      </c>
      <c r="H22" s="218"/>
    </row>
    <row r="23" spans="2:12" x14ac:dyDescent="0.2">
      <c r="B23" s="218" t="s">
        <v>113</v>
      </c>
      <c r="C23" s="263">
        <v>123</v>
      </c>
      <c r="D23" s="263">
        <v>115</v>
      </c>
      <c r="E23" s="264">
        <v>3220</v>
      </c>
      <c r="F23" s="265">
        <v>3100</v>
      </c>
      <c r="H23" s="218"/>
    </row>
    <row r="24" spans="2:12" x14ac:dyDescent="0.2">
      <c r="B24" s="214" t="s">
        <v>114</v>
      </c>
      <c r="C24" s="266">
        <v>220</v>
      </c>
      <c r="D24" s="266">
        <v>230</v>
      </c>
      <c r="E24" s="267">
        <v>5800</v>
      </c>
      <c r="F24" s="268">
        <v>6000</v>
      </c>
      <c r="H24" s="218"/>
    </row>
    <row r="25" spans="2:12" x14ac:dyDescent="0.2">
      <c r="B25" s="218" t="s">
        <v>115</v>
      </c>
      <c r="C25" s="263">
        <v>194</v>
      </c>
      <c r="D25" s="263">
        <v>196</v>
      </c>
      <c r="E25" s="264">
        <v>5239</v>
      </c>
      <c r="F25" s="265">
        <v>4820</v>
      </c>
      <c r="H25" s="218"/>
    </row>
    <row r="26" spans="2:12" x14ac:dyDescent="0.2">
      <c r="B26" s="214" t="s">
        <v>116</v>
      </c>
      <c r="C26" s="266">
        <v>3861</v>
      </c>
      <c r="D26" s="266">
        <v>4003</v>
      </c>
      <c r="E26" s="267">
        <v>141387</v>
      </c>
      <c r="F26" s="268">
        <v>135326</v>
      </c>
      <c r="H26" s="218"/>
    </row>
    <row r="27" spans="2:12" x14ac:dyDescent="0.2">
      <c r="B27" s="218" t="s">
        <v>117</v>
      </c>
      <c r="C27" s="263">
        <v>21</v>
      </c>
      <c r="D27" s="263">
        <v>22</v>
      </c>
      <c r="E27" s="264">
        <v>170</v>
      </c>
      <c r="F27" s="265">
        <v>200</v>
      </c>
      <c r="H27" s="218"/>
    </row>
    <row r="28" spans="2:12" x14ac:dyDescent="0.2">
      <c r="B28" s="214" t="s">
        <v>138</v>
      </c>
      <c r="C28" s="266">
        <v>935</v>
      </c>
      <c r="D28" s="266">
        <v>924</v>
      </c>
      <c r="E28" s="267">
        <v>18645</v>
      </c>
      <c r="F28" s="268">
        <v>18750</v>
      </c>
      <c r="H28" s="218"/>
    </row>
    <row r="29" spans="2:12" x14ac:dyDescent="0.2">
      <c r="B29" s="269" t="s">
        <v>139</v>
      </c>
      <c r="C29" s="270">
        <f t="shared" ref="C29:F29" si="0">SUM(C23:C28)</f>
        <v>5354</v>
      </c>
      <c r="D29" s="270">
        <f t="shared" si="0"/>
        <v>5490</v>
      </c>
      <c r="E29" s="270">
        <f t="shared" si="0"/>
        <v>174461</v>
      </c>
      <c r="F29" s="270">
        <f t="shared" si="0"/>
        <v>168196</v>
      </c>
      <c r="H29" s="218"/>
    </row>
    <row r="30" spans="2:12" x14ac:dyDescent="0.2">
      <c r="B30" s="271" t="s">
        <v>119</v>
      </c>
      <c r="C30" s="272">
        <v>4543</v>
      </c>
      <c r="D30" s="272">
        <v>4545</v>
      </c>
      <c r="E30" s="273">
        <v>1726354</v>
      </c>
      <c r="F30" s="274">
        <v>1718328</v>
      </c>
      <c r="H30" s="218"/>
    </row>
    <row r="31" spans="2:12" x14ac:dyDescent="0.2">
      <c r="B31" s="218" t="s">
        <v>120</v>
      </c>
      <c r="C31" s="263">
        <v>56</v>
      </c>
      <c r="D31" s="263">
        <v>60</v>
      </c>
      <c r="E31" s="264">
        <v>12679</v>
      </c>
      <c r="F31" s="265">
        <v>13616</v>
      </c>
      <c r="H31" s="218"/>
    </row>
    <row r="34" spans="5:5" x14ac:dyDescent="0.2">
      <c r="E34" s="162" t="s">
        <v>145</v>
      </c>
    </row>
  </sheetData>
  <mergeCells count="4">
    <mergeCell ref="B3:B4"/>
    <mergeCell ref="C3:G3"/>
    <mergeCell ref="H3:L3"/>
    <mergeCell ref="B21:B2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68"/>
  <sheetViews>
    <sheetView zoomScaleNormal="100" workbookViewId="0">
      <selection activeCell="B2" sqref="B2"/>
    </sheetView>
  </sheetViews>
  <sheetFormatPr defaultRowHeight="12.75" x14ac:dyDescent="0.2"/>
  <cols>
    <col min="1" max="1" width="12.85546875" style="163" customWidth="1"/>
    <col min="2" max="2" width="32.140625" style="163" customWidth="1"/>
    <col min="3" max="6" width="9.5703125" style="163" bestFit="1" customWidth="1"/>
    <col min="7" max="7" width="9.140625" style="163"/>
    <col min="8" max="9" width="12" style="163" customWidth="1"/>
    <col min="10" max="10" width="11.28515625" style="163" bestFit="1" customWidth="1"/>
    <col min="11" max="16384" width="9.140625" style="163"/>
  </cols>
  <sheetData>
    <row r="2" spans="1:10" x14ac:dyDescent="0.2">
      <c r="B2" s="426" t="s">
        <v>353</v>
      </c>
    </row>
    <row r="3" spans="1:10" ht="15" x14ac:dyDescent="0.25">
      <c r="B3" s="159"/>
    </row>
    <row r="4" spans="1:10" x14ac:dyDescent="0.2">
      <c r="C4" s="183" t="s">
        <v>121</v>
      </c>
      <c r="D4" s="184"/>
      <c r="E4" s="184"/>
      <c r="F4" s="184"/>
      <c r="G4" s="186"/>
      <c r="H4" s="277" t="s">
        <v>182</v>
      </c>
      <c r="I4" s="278"/>
      <c r="J4" s="279"/>
    </row>
    <row r="5" spans="1:10" x14ac:dyDescent="0.2">
      <c r="C5" s="188" t="s">
        <v>123</v>
      </c>
      <c r="D5" s="188" t="s">
        <v>124</v>
      </c>
      <c r="E5" s="188" t="s">
        <v>125</v>
      </c>
      <c r="F5" s="188" t="s">
        <v>126</v>
      </c>
      <c r="G5" s="188" t="s">
        <v>127</v>
      </c>
      <c r="H5" s="188" t="s">
        <v>125</v>
      </c>
      <c r="I5" s="188" t="s">
        <v>126</v>
      </c>
      <c r="J5" s="188" t="s">
        <v>127</v>
      </c>
    </row>
    <row r="6" spans="1:10" x14ac:dyDescent="0.2">
      <c r="A6" s="280" t="s">
        <v>183</v>
      </c>
      <c r="B6" s="281" t="s">
        <v>184</v>
      </c>
      <c r="C6" s="255" t="s">
        <v>128</v>
      </c>
      <c r="D6" s="255" t="s">
        <v>128</v>
      </c>
      <c r="E6" s="255" t="s">
        <v>128</v>
      </c>
      <c r="F6" s="255" t="s">
        <v>128</v>
      </c>
      <c r="G6" s="255" t="s">
        <v>128</v>
      </c>
      <c r="H6" s="255" t="s">
        <v>128</v>
      </c>
      <c r="I6" s="255" t="s">
        <v>128</v>
      </c>
      <c r="J6" s="255" t="s">
        <v>128</v>
      </c>
    </row>
    <row r="7" spans="1:10" ht="21" x14ac:dyDescent="0.2">
      <c r="A7" s="280"/>
      <c r="B7" s="167" t="s">
        <v>185</v>
      </c>
      <c r="C7" s="194" t="s">
        <v>128</v>
      </c>
      <c r="D7" s="194" t="s">
        <v>128</v>
      </c>
      <c r="E7" s="194" t="s">
        <v>128</v>
      </c>
      <c r="F7" s="194" t="s">
        <v>128</v>
      </c>
      <c r="G7" s="194" t="s">
        <v>128</v>
      </c>
      <c r="H7" s="194" t="s">
        <v>128</v>
      </c>
      <c r="I7" s="194" t="s">
        <v>128</v>
      </c>
      <c r="J7" s="194" t="s">
        <v>128</v>
      </c>
    </row>
    <row r="8" spans="1:10" ht="21" x14ac:dyDescent="0.2">
      <c r="A8" s="280"/>
      <c r="B8" s="167" t="s">
        <v>146</v>
      </c>
      <c r="C8" s="198" t="s">
        <v>128</v>
      </c>
      <c r="D8" s="198" t="s">
        <v>128</v>
      </c>
      <c r="E8" s="198">
        <v>10</v>
      </c>
      <c r="F8" s="198">
        <v>10</v>
      </c>
      <c r="G8" s="198" t="s">
        <v>128</v>
      </c>
      <c r="H8" s="198">
        <v>3000</v>
      </c>
      <c r="I8" s="198">
        <v>3000</v>
      </c>
      <c r="J8" s="198" t="s">
        <v>128</v>
      </c>
    </row>
    <row r="9" spans="1:10" x14ac:dyDescent="0.2">
      <c r="A9" s="280"/>
      <c r="B9" s="167" t="s">
        <v>147</v>
      </c>
      <c r="C9" s="194">
        <v>699</v>
      </c>
      <c r="D9" s="194">
        <v>704</v>
      </c>
      <c r="E9" s="194">
        <v>704</v>
      </c>
      <c r="F9" s="194">
        <v>704</v>
      </c>
      <c r="G9" s="194">
        <v>644</v>
      </c>
      <c r="H9" s="194">
        <v>337875</v>
      </c>
      <c r="I9" s="194">
        <v>337875</v>
      </c>
      <c r="J9" s="194">
        <v>317420</v>
      </c>
    </row>
    <row r="10" spans="1:10" x14ac:dyDescent="0.2">
      <c r="A10" s="280"/>
      <c r="B10" s="167" t="s">
        <v>148</v>
      </c>
      <c r="C10" s="198" t="s">
        <v>128</v>
      </c>
      <c r="D10" s="198" t="s">
        <v>128</v>
      </c>
      <c r="E10" s="198" t="s">
        <v>128</v>
      </c>
      <c r="F10" s="198" t="s">
        <v>128</v>
      </c>
      <c r="G10" s="198" t="s">
        <v>128</v>
      </c>
      <c r="H10" s="198" t="s">
        <v>128</v>
      </c>
      <c r="I10" s="198" t="s">
        <v>128</v>
      </c>
      <c r="J10" s="198" t="s">
        <v>128</v>
      </c>
    </row>
    <row r="11" spans="1:10" x14ac:dyDescent="0.2">
      <c r="A11" s="280"/>
      <c r="B11" s="167" t="s">
        <v>149</v>
      </c>
      <c r="C11" s="194">
        <v>9</v>
      </c>
      <c r="D11" s="194">
        <v>10</v>
      </c>
      <c r="E11" s="194" t="s">
        <v>128</v>
      </c>
      <c r="F11" s="194" t="s">
        <v>128</v>
      </c>
      <c r="G11" s="194" t="s">
        <v>128</v>
      </c>
      <c r="H11" s="194" t="s">
        <v>128</v>
      </c>
      <c r="I11" s="194" t="s">
        <v>128</v>
      </c>
      <c r="J11" s="194" t="s">
        <v>128</v>
      </c>
    </row>
    <row r="12" spans="1:10" x14ac:dyDescent="0.2">
      <c r="A12" s="280"/>
      <c r="B12" s="167" t="s">
        <v>150</v>
      </c>
      <c r="C12" s="198">
        <v>6</v>
      </c>
      <c r="D12" s="198">
        <v>6</v>
      </c>
      <c r="E12" s="198">
        <v>6</v>
      </c>
      <c r="F12" s="198">
        <v>6</v>
      </c>
      <c r="G12" s="198">
        <v>6</v>
      </c>
      <c r="H12" s="198">
        <v>1500</v>
      </c>
      <c r="I12" s="198">
        <v>1500</v>
      </c>
      <c r="J12" s="198">
        <v>1500</v>
      </c>
    </row>
    <row r="13" spans="1:10" x14ac:dyDescent="0.2">
      <c r="A13" s="280"/>
      <c r="B13" s="167" t="s">
        <v>151</v>
      </c>
      <c r="C13" s="194">
        <v>2016</v>
      </c>
      <c r="D13" s="194">
        <v>2016</v>
      </c>
      <c r="E13" s="194">
        <v>2016</v>
      </c>
      <c r="F13" s="194">
        <v>2016</v>
      </c>
      <c r="G13" s="194">
        <v>2015</v>
      </c>
      <c r="H13" s="194">
        <v>603300</v>
      </c>
      <c r="I13" s="194">
        <v>603300</v>
      </c>
      <c r="J13" s="194">
        <v>601730</v>
      </c>
    </row>
    <row r="14" spans="1:10" x14ac:dyDescent="0.2">
      <c r="A14" s="280"/>
      <c r="B14" s="167" t="s">
        <v>152</v>
      </c>
      <c r="C14" s="198">
        <v>407</v>
      </c>
      <c r="D14" s="198">
        <v>400</v>
      </c>
      <c r="E14" s="198">
        <v>403</v>
      </c>
      <c r="F14" s="198">
        <v>403</v>
      </c>
      <c r="G14" s="198">
        <v>423</v>
      </c>
      <c r="H14" s="198">
        <v>70950</v>
      </c>
      <c r="I14" s="198">
        <v>70950</v>
      </c>
      <c r="J14" s="198">
        <v>70100</v>
      </c>
    </row>
    <row r="15" spans="1:10" x14ac:dyDescent="0.2">
      <c r="A15" s="280"/>
      <c r="B15" s="167" t="s">
        <v>153</v>
      </c>
      <c r="C15" s="194">
        <v>670</v>
      </c>
      <c r="D15" s="194">
        <v>670</v>
      </c>
      <c r="E15" s="194">
        <v>672</v>
      </c>
      <c r="F15" s="194">
        <v>672</v>
      </c>
      <c r="G15" s="194">
        <v>672</v>
      </c>
      <c r="H15" s="194">
        <v>76540</v>
      </c>
      <c r="I15" s="194">
        <v>76540</v>
      </c>
      <c r="J15" s="194">
        <v>74990</v>
      </c>
    </row>
    <row r="16" spans="1:10" x14ac:dyDescent="0.2">
      <c r="A16" s="280"/>
      <c r="B16" s="167" t="s">
        <v>154</v>
      </c>
      <c r="C16" s="198">
        <v>2006</v>
      </c>
      <c r="D16" s="198">
        <v>2015</v>
      </c>
      <c r="E16" s="198">
        <v>2017</v>
      </c>
      <c r="F16" s="198">
        <v>2017</v>
      </c>
      <c r="G16" s="198">
        <v>2003</v>
      </c>
      <c r="H16" s="198">
        <v>479550</v>
      </c>
      <c r="I16" s="198">
        <v>479550</v>
      </c>
      <c r="J16" s="198">
        <v>537700</v>
      </c>
    </row>
    <row r="17" spans="1:10" x14ac:dyDescent="0.2">
      <c r="A17" s="280"/>
      <c r="B17" s="167" t="s">
        <v>155</v>
      </c>
      <c r="C17" s="194">
        <v>24050</v>
      </c>
      <c r="D17" s="194">
        <v>24045</v>
      </c>
      <c r="E17" s="194">
        <v>24045</v>
      </c>
      <c r="F17" s="194">
        <v>24045</v>
      </c>
      <c r="G17" s="194">
        <v>23642</v>
      </c>
      <c r="H17" s="194">
        <v>2986625</v>
      </c>
      <c r="I17" s="194">
        <v>2986625</v>
      </c>
      <c r="J17" s="194">
        <v>4071260</v>
      </c>
    </row>
    <row r="18" spans="1:10" x14ac:dyDescent="0.2">
      <c r="A18" s="280"/>
      <c r="B18" s="167" t="s">
        <v>156</v>
      </c>
      <c r="C18" s="198">
        <v>1633</v>
      </c>
      <c r="D18" s="198">
        <v>1634</v>
      </c>
      <c r="E18" s="198">
        <v>1635</v>
      </c>
      <c r="F18" s="198">
        <v>1635</v>
      </c>
      <c r="G18" s="198">
        <v>773</v>
      </c>
      <c r="H18" s="198">
        <v>135850</v>
      </c>
      <c r="I18" s="198">
        <v>135850</v>
      </c>
      <c r="J18" s="198">
        <v>83160</v>
      </c>
    </row>
    <row r="19" spans="1:10" x14ac:dyDescent="0.2">
      <c r="A19" s="280"/>
      <c r="B19" s="167" t="s">
        <v>157</v>
      </c>
      <c r="C19" s="194">
        <v>5260</v>
      </c>
      <c r="D19" s="194">
        <v>5158</v>
      </c>
      <c r="E19" s="194">
        <v>5258</v>
      </c>
      <c r="F19" s="194">
        <v>5258</v>
      </c>
      <c r="G19" s="194">
        <v>4705</v>
      </c>
      <c r="H19" s="194">
        <v>669300</v>
      </c>
      <c r="I19" s="194">
        <v>669300</v>
      </c>
      <c r="J19" s="194">
        <v>635750</v>
      </c>
    </row>
    <row r="20" spans="1:10" ht="21" x14ac:dyDescent="0.2">
      <c r="A20" s="280"/>
      <c r="B20" s="167" t="s">
        <v>158</v>
      </c>
      <c r="C20" s="198">
        <v>2163</v>
      </c>
      <c r="D20" s="198">
        <v>2163</v>
      </c>
      <c r="E20" s="198">
        <v>2163</v>
      </c>
      <c r="F20" s="198">
        <v>2163</v>
      </c>
      <c r="G20" s="198">
        <v>2130</v>
      </c>
      <c r="H20" s="198">
        <v>356650</v>
      </c>
      <c r="I20" s="198">
        <v>356650</v>
      </c>
      <c r="J20" s="198">
        <v>339700</v>
      </c>
    </row>
    <row r="21" spans="1:10" ht="21" x14ac:dyDescent="0.2">
      <c r="A21" s="280"/>
      <c r="B21" s="167" t="s">
        <v>159</v>
      </c>
      <c r="C21" s="194">
        <v>4899</v>
      </c>
      <c r="D21" s="194">
        <v>4899</v>
      </c>
      <c r="E21" s="194">
        <v>4899</v>
      </c>
      <c r="F21" s="194">
        <v>4899</v>
      </c>
      <c r="G21" s="194">
        <v>5004</v>
      </c>
      <c r="H21" s="194">
        <v>313100</v>
      </c>
      <c r="I21" s="194">
        <v>313100</v>
      </c>
      <c r="J21" s="194">
        <v>299800</v>
      </c>
    </row>
    <row r="22" spans="1:10" x14ac:dyDescent="0.2">
      <c r="A22" s="280"/>
      <c r="B22" s="167" t="s">
        <v>160</v>
      </c>
      <c r="C22" s="198" t="s">
        <v>128</v>
      </c>
      <c r="D22" s="198" t="s">
        <v>128</v>
      </c>
      <c r="E22" s="198" t="s">
        <v>128</v>
      </c>
      <c r="F22" s="198" t="s">
        <v>128</v>
      </c>
      <c r="G22" s="198" t="s">
        <v>128</v>
      </c>
      <c r="H22" s="198" t="s">
        <v>128</v>
      </c>
      <c r="I22" s="198" t="s">
        <v>128</v>
      </c>
      <c r="J22" s="198" t="s">
        <v>128</v>
      </c>
    </row>
    <row r="23" spans="1:10" ht="21" x14ac:dyDescent="0.2">
      <c r="A23" s="280"/>
      <c r="B23" s="167" t="s">
        <v>161</v>
      </c>
      <c r="C23" s="194" t="s">
        <v>128</v>
      </c>
      <c r="D23" s="194" t="s">
        <v>128</v>
      </c>
      <c r="E23" s="194" t="s">
        <v>128</v>
      </c>
      <c r="F23" s="194" t="s">
        <v>128</v>
      </c>
      <c r="G23" s="194" t="s">
        <v>128</v>
      </c>
      <c r="H23" s="194" t="s">
        <v>128</v>
      </c>
      <c r="I23" s="194" t="s">
        <v>128</v>
      </c>
      <c r="J23" s="194" t="s">
        <v>128</v>
      </c>
    </row>
    <row r="24" spans="1:10" ht="21" x14ac:dyDescent="0.2">
      <c r="A24" s="280"/>
      <c r="B24" s="167" t="s">
        <v>162</v>
      </c>
      <c r="C24" s="198" t="s">
        <v>128</v>
      </c>
      <c r="D24" s="198" t="s">
        <v>128</v>
      </c>
      <c r="E24" s="198" t="s">
        <v>128</v>
      </c>
      <c r="F24" s="198" t="s">
        <v>128</v>
      </c>
      <c r="G24" s="198" t="s">
        <v>128</v>
      </c>
      <c r="H24" s="198" t="s">
        <v>128</v>
      </c>
      <c r="I24" s="198" t="s">
        <v>128</v>
      </c>
      <c r="J24" s="198" t="s">
        <v>128</v>
      </c>
    </row>
    <row r="25" spans="1:10" ht="21" x14ac:dyDescent="0.2">
      <c r="A25" s="280"/>
      <c r="B25" s="167" t="s">
        <v>163</v>
      </c>
      <c r="C25" s="194" t="s">
        <v>128</v>
      </c>
      <c r="D25" s="194" t="s">
        <v>128</v>
      </c>
      <c r="E25" s="194" t="s">
        <v>128</v>
      </c>
      <c r="F25" s="194" t="s">
        <v>128</v>
      </c>
      <c r="G25" s="194" t="s">
        <v>128</v>
      </c>
      <c r="H25" s="194" t="s">
        <v>128</v>
      </c>
      <c r="I25" s="194" t="s">
        <v>128</v>
      </c>
      <c r="J25" s="194" t="s">
        <v>128</v>
      </c>
    </row>
    <row r="26" spans="1:10" x14ac:dyDescent="0.2">
      <c r="A26" s="280"/>
      <c r="B26" s="167" t="s">
        <v>164</v>
      </c>
      <c r="C26" s="198">
        <v>168811</v>
      </c>
      <c r="D26" s="198">
        <v>168821</v>
      </c>
      <c r="E26" s="198">
        <v>168825</v>
      </c>
      <c r="F26" s="198">
        <v>168825</v>
      </c>
      <c r="G26" s="198">
        <v>168765</v>
      </c>
      <c r="H26" s="198">
        <v>4037600</v>
      </c>
      <c r="I26" s="198">
        <v>4037600</v>
      </c>
      <c r="J26" s="198">
        <v>3740225</v>
      </c>
    </row>
    <row r="27" spans="1:10" x14ac:dyDescent="0.2">
      <c r="A27" s="280"/>
      <c r="B27" s="167" t="s">
        <v>165</v>
      </c>
      <c r="C27" s="194">
        <v>44470</v>
      </c>
      <c r="D27" s="194">
        <v>44450</v>
      </c>
      <c r="E27" s="194">
        <v>44460</v>
      </c>
      <c r="F27" s="194">
        <v>44460</v>
      </c>
      <c r="G27" s="194">
        <v>5130</v>
      </c>
      <c r="H27" s="194">
        <v>938500</v>
      </c>
      <c r="I27" s="194">
        <v>938500</v>
      </c>
      <c r="J27" s="194">
        <v>139000</v>
      </c>
    </row>
    <row r="28" spans="1:10" x14ac:dyDescent="0.2">
      <c r="A28" s="282"/>
      <c r="B28" s="167" t="s">
        <v>166</v>
      </c>
      <c r="C28" s="198">
        <v>19963</v>
      </c>
      <c r="D28" s="198">
        <v>19968</v>
      </c>
      <c r="E28" s="198">
        <v>19970</v>
      </c>
      <c r="F28" s="198">
        <v>19970</v>
      </c>
      <c r="G28" s="198">
        <v>19980</v>
      </c>
      <c r="H28" s="198">
        <v>644400</v>
      </c>
      <c r="I28" s="198">
        <v>644400</v>
      </c>
      <c r="J28" s="198">
        <v>540100</v>
      </c>
    </row>
    <row r="29" spans="1:10" x14ac:dyDescent="0.2">
      <c r="C29" s="283">
        <f>SUM(C8:C28)</f>
        <v>277062</v>
      </c>
      <c r="D29" s="283">
        <f t="shared" ref="D29:J29" si="0">SUM(D8:D28)</f>
        <v>276959</v>
      </c>
      <c r="E29" s="283">
        <f t="shared" si="0"/>
        <v>277083</v>
      </c>
      <c r="F29" s="283">
        <f t="shared" si="0"/>
        <v>277083</v>
      </c>
      <c r="G29" s="283">
        <f t="shared" si="0"/>
        <v>235892</v>
      </c>
      <c r="H29" s="283">
        <f t="shared" si="0"/>
        <v>11654740</v>
      </c>
      <c r="I29" s="283">
        <f t="shared" si="0"/>
        <v>11654740</v>
      </c>
      <c r="J29" s="283">
        <f t="shared" si="0"/>
        <v>11452435</v>
      </c>
    </row>
    <row r="31" spans="1:10" x14ac:dyDescent="0.2">
      <c r="B31" s="174" t="s">
        <v>186</v>
      </c>
    </row>
    <row r="33" spans="1:10" x14ac:dyDescent="0.2">
      <c r="A33" s="218"/>
      <c r="B33" s="207" t="s">
        <v>134</v>
      </c>
      <c r="C33" s="208" t="s">
        <v>121</v>
      </c>
      <c r="D33" s="208"/>
      <c r="E33" s="284" t="s">
        <v>182</v>
      </c>
      <c r="F33" s="285"/>
      <c r="J33" s="224" t="s">
        <v>187</v>
      </c>
    </row>
    <row r="34" spans="1:10" ht="13.5" thickBot="1" x14ac:dyDescent="0.25">
      <c r="A34" s="218"/>
      <c r="B34" s="211"/>
      <c r="C34" s="286" t="s">
        <v>123</v>
      </c>
      <c r="D34" s="286" t="s">
        <v>126</v>
      </c>
      <c r="E34" s="287"/>
      <c r="F34" s="286" t="s">
        <v>126</v>
      </c>
      <c r="J34" s="218"/>
    </row>
    <row r="35" spans="1:10" x14ac:dyDescent="0.2">
      <c r="A35" s="288" t="s">
        <v>188</v>
      </c>
      <c r="B35" s="218" t="s">
        <v>168</v>
      </c>
      <c r="C35" s="263" t="s">
        <v>128</v>
      </c>
      <c r="D35" s="263">
        <v>10</v>
      </c>
      <c r="E35" s="264"/>
      <c r="F35" s="265">
        <v>3000</v>
      </c>
      <c r="J35" s="218"/>
    </row>
    <row r="36" spans="1:10" x14ac:dyDescent="0.2">
      <c r="A36" s="288"/>
      <c r="B36" s="214" t="s">
        <v>169</v>
      </c>
      <c r="C36" s="266">
        <v>699</v>
      </c>
      <c r="D36" s="266">
        <v>704</v>
      </c>
      <c r="E36" s="267"/>
      <c r="F36" s="268">
        <v>337875</v>
      </c>
      <c r="J36" s="218"/>
    </row>
    <row r="37" spans="1:10" x14ac:dyDescent="0.2">
      <c r="A37" s="288"/>
      <c r="B37" s="218" t="s">
        <v>189</v>
      </c>
      <c r="C37" s="263">
        <v>6</v>
      </c>
      <c r="D37" s="263">
        <v>6</v>
      </c>
      <c r="E37" s="264"/>
      <c r="F37" s="265">
        <v>1500</v>
      </c>
      <c r="J37" s="218"/>
    </row>
    <row r="38" spans="1:10" x14ac:dyDescent="0.2">
      <c r="A38" s="288"/>
      <c r="B38" s="214" t="s">
        <v>170</v>
      </c>
      <c r="C38" s="266">
        <v>2016</v>
      </c>
      <c r="D38" s="266">
        <v>2016</v>
      </c>
      <c r="E38" s="267"/>
      <c r="F38" s="268">
        <v>603300</v>
      </c>
      <c r="J38" s="218"/>
    </row>
    <row r="39" spans="1:10" x14ac:dyDescent="0.2">
      <c r="A39" s="288"/>
      <c r="B39" s="218" t="s">
        <v>171</v>
      </c>
      <c r="C39" s="263">
        <v>407</v>
      </c>
      <c r="D39" s="263">
        <v>403</v>
      </c>
      <c r="E39" s="264"/>
      <c r="F39" s="265">
        <v>70950</v>
      </c>
      <c r="J39" s="218"/>
    </row>
    <row r="40" spans="1:10" x14ac:dyDescent="0.2">
      <c r="A40" s="288"/>
      <c r="B40" s="214" t="s">
        <v>172</v>
      </c>
      <c r="C40" s="266">
        <v>670</v>
      </c>
      <c r="D40" s="266">
        <v>672</v>
      </c>
      <c r="E40" s="267"/>
      <c r="F40" s="268">
        <v>76540</v>
      </c>
      <c r="J40" s="218"/>
    </row>
    <row r="41" spans="1:10" x14ac:dyDescent="0.2">
      <c r="A41" s="288"/>
      <c r="B41" s="218" t="s">
        <v>173</v>
      </c>
      <c r="C41" s="263">
        <v>2006</v>
      </c>
      <c r="D41" s="263">
        <v>2017</v>
      </c>
      <c r="E41" s="264"/>
      <c r="F41" s="265">
        <v>479550</v>
      </c>
      <c r="J41" s="218"/>
    </row>
    <row r="42" spans="1:10" x14ac:dyDescent="0.2">
      <c r="A42" s="288"/>
      <c r="B42" s="214" t="s">
        <v>174</v>
      </c>
      <c r="C42" s="266">
        <v>24050</v>
      </c>
      <c r="D42" s="266">
        <v>24045</v>
      </c>
      <c r="E42" s="267"/>
      <c r="F42" s="268">
        <v>2986625</v>
      </c>
      <c r="J42" s="218"/>
    </row>
    <row r="43" spans="1:10" x14ac:dyDescent="0.2">
      <c r="A43" s="288"/>
      <c r="B43" s="218" t="s">
        <v>175</v>
      </c>
      <c r="C43" s="263">
        <v>1633</v>
      </c>
      <c r="D43" s="263">
        <v>1635</v>
      </c>
      <c r="E43" s="264"/>
      <c r="F43" s="265">
        <v>135850</v>
      </c>
      <c r="J43" s="218"/>
    </row>
    <row r="44" spans="1:10" x14ac:dyDescent="0.2">
      <c r="A44" s="288"/>
      <c r="B44" s="214" t="s">
        <v>176</v>
      </c>
      <c r="C44" s="266">
        <v>5260</v>
      </c>
      <c r="D44" s="266">
        <v>5258</v>
      </c>
      <c r="E44" s="267"/>
      <c r="F44" s="268">
        <v>669300</v>
      </c>
      <c r="J44" s="218"/>
    </row>
    <row r="45" spans="1:10" x14ac:dyDescent="0.2">
      <c r="A45" s="288"/>
      <c r="B45" s="218" t="s">
        <v>190</v>
      </c>
      <c r="C45" s="263">
        <v>2163</v>
      </c>
      <c r="D45" s="263">
        <v>2163</v>
      </c>
      <c r="E45" s="264"/>
      <c r="F45" s="265">
        <v>356650</v>
      </c>
      <c r="J45" s="218"/>
    </row>
    <row r="46" spans="1:10" x14ac:dyDescent="0.2">
      <c r="A46" s="288"/>
      <c r="B46" s="289" t="s">
        <v>178</v>
      </c>
      <c r="C46" s="290">
        <v>4899</v>
      </c>
      <c r="D46" s="290">
        <v>4899</v>
      </c>
      <c r="E46" s="291"/>
      <c r="F46" s="290">
        <v>313100</v>
      </c>
      <c r="H46" s="283"/>
      <c r="J46" s="218"/>
    </row>
    <row r="47" spans="1:10" x14ac:dyDescent="0.2">
      <c r="A47" s="292" t="s">
        <v>191</v>
      </c>
      <c r="B47" s="293" t="s">
        <v>179</v>
      </c>
      <c r="C47" s="294">
        <v>168811</v>
      </c>
      <c r="D47" s="294">
        <v>168825</v>
      </c>
      <c r="E47" s="295"/>
      <c r="F47" s="296">
        <v>4037600</v>
      </c>
      <c r="J47" s="218"/>
    </row>
    <row r="48" spans="1:10" x14ac:dyDescent="0.2">
      <c r="A48" s="297"/>
      <c r="B48" s="271" t="s">
        <v>180</v>
      </c>
      <c r="C48" s="272">
        <v>44470</v>
      </c>
      <c r="D48" s="272">
        <v>44460</v>
      </c>
      <c r="E48" s="273"/>
      <c r="F48" s="274">
        <v>938500</v>
      </c>
      <c r="H48" s="283"/>
      <c r="J48" s="218"/>
    </row>
    <row r="49" spans="1:10" x14ac:dyDescent="0.2">
      <c r="A49" s="297"/>
      <c r="B49" s="293" t="s">
        <v>181</v>
      </c>
      <c r="C49" s="294">
        <v>19963</v>
      </c>
      <c r="D49" s="294">
        <v>19970</v>
      </c>
      <c r="E49" s="295"/>
      <c r="F49" s="296">
        <v>644400</v>
      </c>
      <c r="H49" s="283"/>
      <c r="J49" s="218"/>
    </row>
    <row r="57" spans="1:10" ht="12.75" customHeight="1" x14ac:dyDescent="0.2"/>
    <row r="68" ht="12.75" customHeight="1" x14ac:dyDescent="0.2"/>
  </sheetData>
  <mergeCells count="6">
    <mergeCell ref="C4:G4"/>
    <mergeCell ref="H4:J4"/>
    <mergeCell ref="A6:A28"/>
    <mergeCell ref="B33:B34"/>
    <mergeCell ref="A35:A46"/>
    <mergeCell ref="A47:A49"/>
  </mergeCells>
  <hyperlinks>
    <hyperlink ref="H4" r:id="rId1" tooltip="Click once to display linked information. Click and hold to select this cell." display="http://dati.istat.it/OECDStat_Metadata/ShowMetadata.ashx?Dataset=DCSP_COLTIVAZIONI&amp;Coords=[TIPO_DATO5].[HP_Q_EXT]&amp;ShowOnWeb=true&amp;Lang=it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:J23"/>
  <sheetViews>
    <sheetView workbookViewId="0">
      <selection activeCell="C2" sqref="C2"/>
    </sheetView>
  </sheetViews>
  <sheetFormatPr defaultRowHeight="12.75" x14ac:dyDescent="0.2"/>
  <cols>
    <col min="1" max="2" width="9.140625" style="163"/>
    <col min="3" max="3" width="29.140625" style="163" customWidth="1"/>
    <col min="4" max="4" width="30.5703125" style="163" customWidth="1"/>
    <col min="5" max="5" width="16.85546875" style="163" customWidth="1"/>
    <col min="6" max="16384" width="9.140625" style="163"/>
  </cols>
  <sheetData>
    <row r="2" spans="3:10" x14ac:dyDescent="0.2">
      <c r="C2" s="426" t="s">
        <v>353</v>
      </c>
    </row>
    <row r="4" spans="3:10" ht="56.25" x14ac:dyDescent="0.2">
      <c r="E4" s="164" t="s">
        <v>75</v>
      </c>
      <c r="F4" s="164" t="s">
        <v>77</v>
      </c>
      <c r="H4" s="165"/>
      <c r="J4" s="181" t="s">
        <v>167</v>
      </c>
    </row>
    <row r="5" spans="3:10" x14ac:dyDescent="0.2">
      <c r="D5" s="167"/>
      <c r="E5" s="168" t="s">
        <v>102</v>
      </c>
      <c r="F5" s="168" t="s">
        <v>103</v>
      </c>
      <c r="G5" s="168"/>
      <c r="H5" s="168"/>
    </row>
    <row r="6" spans="3:10" ht="21" x14ac:dyDescent="0.2">
      <c r="C6" s="167" t="s">
        <v>146</v>
      </c>
      <c r="D6" s="167" t="s">
        <v>168</v>
      </c>
      <c r="E6" s="168">
        <v>5.8156440825821457E-2</v>
      </c>
      <c r="F6" s="168">
        <v>6.1762351646831339E-2</v>
      </c>
      <c r="G6" s="168"/>
      <c r="H6" s="168"/>
    </row>
    <row r="7" spans="3:10" x14ac:dyDescent="0.2">
      <c r="C7" s="167" t="s">
        <v>147</v>
      </c>
      <c r="D7" s="167" t="s">
        <v>169</v>
      </c>
      <c r="E7" s="168">
        <v>0.18745340291830867</v>
      </c>
      <c r="F7" s="168">
        <v>0.16788949015120871</v>
      </c>
      <c r="G7" s="168"/>
      <c r="H7" s="168"/>
    </row>
    <row r="8" spans="3:10" ht="21" x14ac:dyDescent="0.2">
      <c r="C8" s="167" t="s">
        <v>151</v>
      </c>
      <c r="D8" s="167" t="s">
        <v>170</v>
      </c>
      <c r="E8" s="168">
        <v>0.67785440252312468</v>
      </c>
      <c r="F8" s="168">
        <v>1.1866013530441724</v>
      </c>
      <c r="H8" s="168"/>
    </row>
    <row r="9" spans="3:10" x14ac:dyDescent="0.2">
      <c r="C9" s="167" t="s">
        <v>152</v>
      </c>
      <c r="D9" s="167" t="s">
        <v>171</v>
      </c>
      <c r="E9" s="168">
        <v>0.3973065964725484</v>
      </c>
      <c r="F9" s="168">
        <v>0.64400507071166602</v>
      </c>
      <c r="H9" s="168"/>
    </row>
    <row r="10" spans="3:10" x14ac:dyDescent="0.2">
      <c r="C10" s="167" t="s">
        <v>153</v>
      </c>
      <c r="D10" s="167" t="s">
        <v>172</v>
      </c>
      <c r="E10" s="168">
        <v>0.72982395169260517</v>
      </c>
      <c r="F10" s="168">
        <v>0.70454298595884668</v>
      </c>
      <c r="H10" s="168"/>
    </row>
    <row r="11" spans="3:10" x14ac:dyDescent="0.2">
      <c r="C11" s="167" t="s">
        <v>154</v>
      </c>
      <c r="D11" s="167" t="s">
        <v>173</v>
      </c>
      <c r="E11" s="168">
        <v>0.7253699674536529</v>
      </c>
      <c r="F11" s="168">
        <v>1.3183799456911589</v>
      </c>
      <c r="H11" s="168"/>
    </row>
    <row r="12" spans="3:10" x14ac:dyDescent="0.2">
      <c r="C12" s="167" t="s">
        <v>155</v>
      </c>
      <c r="D12" s="167" t="s">
        <v>174</v>
      </c>
      <c r="E12" s="168">
        <v>3.4580205367158516</v>
      </c>
      <c r="F12" s="168">
        <v>1.6215303857868433</v>
      </c>
      <c r="H12" s="168"/>
    </row>
    <row r="13" spans="3:10" x14ac:dyDescent="0.2">
      <c r="C13" s="167" t="s">
        <v>156</v>
      </c>
      <c r="D13" s="167" t="s">
        <v>175</v>
      </c>
      <c r="E13" s="168">
        <v>11.444771104577908</v>
      </c>
      <c r="F13" s="168">
        <v>7.5308134165446186</v>
      </c>
      <c r="H13" s="168"/>
    </row>
    <row r="14" spans="3:10" x14ac:dyDescent="0.2">
      <c r="C14" s="167" t="s">
        <v>157</v>
      </c>
      <c r="D14" s="167" t="s">
        <v>176</v>
      </c>
      <c r="E14" s="168">
        <v>5.4870858335507435</v>
      </c>
      <c r="F14" s="168">
        <v>6.0736272812854413</v>
      </c>
      <c r="H14" s="168"/>
    </row>
    <row r="15" spans="3:10" ht="21" x14ac:dyDescent="0.2">
      <c r="C15" s="167" t="s">
        <v>158</v>
      </c>
      <c r="D15" s="167" t="s">
        <v>177</v>
      </c>
      <c r="E15" s="168">
        <v>3.3606786613218982</v>
      </c>
      <c r="F15" s="168">
        <v>4.1634928278539016</v>
      </c>
      <c r="H15" s="168"/>
    </row>
    <row r="16" spans="3:10" ht="21" x14ac:dyDescent="0.2">
      <c r="C16" s="167" t="s">
        <v>159</v>
      </c>
      <c r="D16" s="167" t="s">
        <v>178</v>
      </c>
      <c r="E16" s="168">
        <v>1.4184581976112922</v>
      </c>
      <c r="F16" s="168">
        <v>0.83466152302615471</v>
      </c>
      <c r="H16" s="168"/>
    </row>
    <row r="17" spans="3:8" x14ac:dyDescent="0.2">
      <c r="C17" s="167" t="s">
        <v>164</v>
      </c>
      <c r="D17" s="167" t="s">
        <v>179</v>
      </c>
      <c r="E17" s="168">
        <v>9.8768617292011118</v>
      </c>
      <c r="F17" s="168">
        <v>9.3413121008350863</v>
      </c>
      <c r="H17" s="168"/>
    </row>
    <row r="18" spans="3:8" x14ac:dyDescent="0.2">
      <c r="C18" s="167" t="s">
        <v>165</v>
      </c>
      <c r="D18" s="167" t="s">
        <v>180</v>
      </c>
      <c r="E18" s="168">
        <v>4.004994081688908</v>
      </c>
      <c r="F18" s="168">
        <v>2.2928760865264248</v>
      </c>
      <c r="H18" s="168"/>
    </row>
    <row r="19" spans="3:8" x14ac:dyDescent="0.2">
      <c r="C19" s="167" t="s">
        <v>166</v>
      </c>
      <c r="D19" s="167" t="s">
        <v>181</v>
      </c>
      <c r="E19" s="168">
        <v>2.4667172279879144</v>
      </c>
      <c r="F19" s="168">
        <v>0.70924358016517786</v>
      </c>
      <c r="H19" s="168"/>
    </row>
    <row r="23" spans="3:8" x14ac:dyDescent="0.2">
      <c r="E23" s="164"/>
      <c r="F23" s="164"/>
      <c r="H23" s="27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D2:J69"/>
  <sheetViews>
    <sheetView topLeftCell="D1" zoomScaleNormal="100" workbookViewId="0">
      <selection activeCell="D2" sqref="D2"/>
    </sheetView>
  </sheetViews>
  <sheetFormatPr defaultRowHeight="12.75" x14ac:dyDescent="0.2"/>
  <cols>
    <col min="1" max="2" width="9.140625" style="163"/>
    <col min="3" max="3" width="47.7109375" style="163" customWidth="1"/>
    <col min="4" max="4" width="45.7109375" style="163" customWidth="1"/>
    <col min="5" max="5" width="11.140625" style="163" customWidth="1"/>
    <col min="6" max="6" width="9.140625" style="163"/>
    <col min="7" max="8" width="10.85546875" style="163" customWidth="1"/>
    <col min="9" max="12" width="9.140625" style="163"/>
    <col min="13" max="13" width="23.28515625" style="163" bestFit="1" customWidth="1"/>
    <col min="14" max="16384" width="9.140625" style="163"/>
  </cols>
  <sheetData>
    <row r="2" spans="4:10" x14ac:dyDescent="0.2">
      <c r="D2" s="426" t="s">
        <v>353</v>
      </c>
    </row>
    <row r="3" spans="4:10" ht="12.75" customHeight="1" x14ac:dyDescent="0.2">
      <c r="D3" s="162" t="s">
        <v>228</v>
      </c>
      <c r="E3" s="310" t="s">
        <v>121</v>
      </c>
    </row>
    <row r="4" spans="4:10" x14ac:dyDescent="0.2">
      <c r="E4" s="188" t="s">
        <v>126</v>
      </c>
    </row>
    <row r="5" spans="4:10" x14ac:dyDescent="0.2">
      <c r="D5" s="298" t="s">
        <v>201</v>
      </c>
      <c r="E5" s="304">
        <v>2542</v>
      </c>
      <c r="J5" s="163" t="s">
        <v>236</v>
      </c>
    </row>
    <row r="6" spans="4:10" x14ac:dyDescent="0.2">
      <c r="D6" s="167" t="s">
        <v>229</v>
      </c>
      <c r="E6" s="305">
        <v>2160</v>
      </c>
    </row>
    <row r="7" spans="4:10" x14ac:dyDescent="0.2">
      <c r="D7" s="298" t="s">
        <v>195</v>
      </c>
      <c r="E7" s="304">
        <v>1800</v>
      </c>
    </row>
    <row r="8" spans="4:10" x14ac:dyDescent="0.2">
      <c r="D8" s="298" t="s">
        <v>225</v>
      </c>
      <c r="E8" s="305">
        <v>1633</v>
      </c>
    </row>
    <row r="9" spans="4:10" x14ac:dyDescent="0.2">
      <c r="D9" s="298" t="s">
        <v>230</v>
      </c>
      <c r="E9" s="304">
        <v>1455</v>
      </c>
    </row>
    <row r="10" spans="4:10" x14ac:dyDescent="0.2">
      <c r="D10" s="298" t="s">
        <v>199</v>
      </c>
      <c r="E10" s="304">
        <v>1360</v>
      </c>
    </row>
    <row r="11" spans="4:10" x14ac:dyDescent="0.2">
      <c r="D11" s="167" t="s">
        <v>231</v>
      </c>
      <c r="E11" s="305">
        <v>1338</v>
      </c>
      <c r="H11" s="311" t="s">
        <v>232</v>
      </c>
    </row>
    <row r="12" spans="4:10" x14ac:dyDescent="0.2">
      <c r="D12" s="298" t="s">
        <v>208</v>
      </c>
      <c r="E12" s="304">
        <v>800</v>
      </c>
      <c r="H12" s="311" t="s">
        <v>233</v>
      </c>
    </row>
    <row r="13" spans="4:10" x14ac:dyDescent="0.2">
      <c r="D13" s="298" t="s">
        <v>211</v>
      </c>
      <c r="E13" s="305">
        <v>581</v>
      </c>
      <c r="H13" s="312"/>
    </row>
    <row r="14" spans="4:10" x14ac:dyDescent="0.2">
      <c r="D14" s="298" t="s">
        <v>205</v>
      </c>
      <c r="E14" s="305">
        <v>527</v>
      </c>
    </row>
    <row r="15" spans="4:10" x14ac:dyDescent="0.2">
      <c r="D15" s="298" t="s">
        <v>206</v>
      </c>
      <c r="E15" s="305">
        <v>518</v>
      </c>
    </row>
    <row r="16" spans="4:10" x14ac:dyDescent="0.2">
      <c r="D16" s="167" t="s">
        <v>200</v>
      </c>
      <c r="E16" s="304">
        <v>516</v>
      </c>
    </row>
    <row r="17" spans="4:5" x14ac:dyDescent="0.2">
      <c r="D17" s="298" t="s">
        <v>212</v>
      </c>
      <c r="E17" s="305">
        <v>511</v>
      </c>
    </row>
    <row r="18" spans="4:5" x14ac:dyDescent="0.2">
      <c r="D18" s="298" t="s">
        <v>207</v>
      </c>
      <c r="E18" s="305">
        <v>490</v>
      </c>
    </row>
    <row r="19" spans="4:5" x14ac:dyDescent="0.2">
      <c r="D19" s="298" t="s">
        <v>204</v>
      </c>
      <c r="E19" s="304">
        <v>468</v>
      </c>
    </row>
    <row r="20" spans="4:5" x14ac:dyDescent="0.2">
      <c r="D20" s="298" t="s">
        <v>217</v>
      </c>
      <c r="E20" s="305">
        <v>438</v>
      </c>
    </row>
    <row r="21" spans="4:5" x14ac:dyDescent="0.2">
      <c r="D21" s="298" t="s">
        <v>223</v>
      </c>
      <c r="E21" s="304">
        <v>406</v>
      </c>
    </row>
    <row r="22" spans="4:5" x14ac:dyDescent="0.2">
      <c r="D22" s="298" t="s">
        <v>197</v>
      </c>
      <c r="E22" s="304">
        <v>391</v>
      </c>
    </row>
    <row r="23" spans="4:5" x14ac:dyDescent="0.2">
      <c r="D23" s="298" t="s">
        <v>214</v>
      </c>
      <c r="E23" s="304">
        <v>300</v>
      </c>
    </row>
    <row r="24" spans="4:5" x14ac:dyDescent="0.2">
      <c r="D24" s="167" t="s">
        <v>202</v>
      </c>
      <c r="E24" s="305">
        <v>239</v>
      </c>
    </row>
    <row r="25" spans="4:5" x14ac:dyDescent="0.2">
      <c r="D25" s="298" t="s">
        <v>218</v>
      </c>
      <c r="E25" s="304">
        <v>212</v>
      </c>
    </row>
    <row r="26" spans="4:5" x14ac:dyDescent="0.2">
      <c r="D26" s="298" t="s">
        <v>209</v>
      </c>
      <c r="E26" s="305">
        <v>202</v>
      </c>
    </row>
    <row r="27" spans="4:5" x14ac:dyDescent="0.2">
      <c r="D27" s="298" t="s">
        <v>216</v>
      </c>
      <c r="E27" s="304">
        <v>148</v>
      </c>
    </row>
    <row r="28" spans="4:5" x14ac:dyDescent="0.2">
      <c r="D28" s="299" t="s">
        <v>220</v>
      </c>
      <c r="E28" s="309">
        <v>108</v>
      </c>
    </row>
    <row r="29" spans="4:5" x14ac:dyDescent="0.2">
      <c r="D29" s="298" t="s">
        <v>224</v>
      </c>
      <c r="E29" s="304">
        <v>32</v>
      </c>
    </row>
    <row r="30" spans="4:5" x14ac:dyDescent="0.2">
      <c r="D30" s="298" t="s">
        <v>215</v>
      </c>
      <c r="E30" s="304">
        <v>21</v>
      </c>
    </row>
    <row r="31" spans="4:5" x14ac:dyDescent="0.2">
      <c r="D31" s="306" t="s">
        <v>221</v>
      </c>
      <c r="E31" s="307">
        <v>14</v>
      </c>
    </row>
    <row r="32" spans="4:5" x14ac:dyDescent="0.2">
      <c r="D32" s="298" t="s">
        <v>222</v>
      </c>
      <c r="E32" s="305">
        <v>8</v>
      </c>
    </row>
    <row r="33" spans="4:8" x14ac:dyDescent="0.2">
      <c r="E33" s="313">
        <f>SUM(E5:E32)</f>
        <v>19218</v>
      </c>
    </row>
    <row r="37" spans="4:8" x14ac:dyDescent="0.2">
      <c r="D37" s="162" t="s">
        <v>234</v>
      </c>
    </row>
    <row r="38" spans="4:8" x14ac:dyDescent="0.2">
      <c r="D38" s="162"/>
    </row>
    <row r="39" spans="4:8" ht="30.75" customHeight="1" x14ac:dyDescent="0.2">
      <c r="D39" s="314" t="s">
        <v>134</v>
      </c>
      <c r="E39" s="315" t="s">
        <v>135</v>
      </c>
      <c r="F39" s="316"/>
      <c r="G39" s="317" t="s">
        <v>136</v>
      </c>
      <c r="H39" s="316"/>
    </row>
    <row r="40" spans="4:8" ht="13.5" thickBot="1" x14ac:dyDescent="0.25">
      <c r="D40" s="318"/>
      <c r="E40" s="319" t="s">
        <v>123</v>
      </c>
      <c r="F40" s="319" t="s">
        <v>126</v>
      </c>
      <c r="G40" s="320" t="s">
        <v>123</v>
      </c>
      <c r="H40" s="319" t="s">
        <v>126</v>
      </c>
    </row>
    <row r="41" spans="4:8" x14ac:dyDescent="0.2">
      <c r="D41" s="321" t="s">
        <v>202</v>
      </c>
      <c r="E41" s="322" t="s">
        <v>128</v>
      </c>
      <c r="F41" s="322">
        <v>239</v>
      </c>
      <c r="G41" s="323" t="s">
        <v>128</v>
      </c>
      <c r="H41" s="322">
        <v>29950</v>
      </c>
    </row>
    <row r="42" spans="4:8" x14ac:dyDescent="0.2">
      <c r="D42" s="324" t="s">
        <v>221</v>
      </c>
      <c r="E42" s="325">
        <v>14</v>
      </c>
      <c r="F42" s="325">
        <v>14</v>
      </c>
      <c r="G42" s="326">
        <v>1125</v>
      </c>
      <c r="H42" s="325">
        <v>1125</v>
      </c>
    </row>
    <row r="43" spans="4:8" x14ac:dyDescent="0.2">
      <c r="D43" s="327" t="s">
        <v>197</v>
      </c>
      <c r="E43" s="328">
        <v>391</v>
      </c>
      <c r="F43" s="328">
        <v>391</v>
      </c>
      <c r="G43" s="329">
        <v>101605</v>
      </c>
      <c r="H43" s="328">
        <v>99805</v>
      </c>
    </row>
    <row r="44" spans="4:8" x14ac:dyDescent="0.2">
      <c r="D44" s="324" t="s">
        <v>207</v>
      </c>
      <c r="E44" s="325">
        <v>490</v>
      </c>
      <c r="F44" s="325">
        <v>490</v>
      </c>
      <c r="G44" s="326">
        <v>106720</v>
      </c>
      <c r="H44" s="325">
        <v>103520</v>
      </c>
    </row>
    <row r="45" spans="4:8" x14ac:dyDescent="0.2">
      <c r="D45" s="327" t="s">
        <v>217</v>
      </c>
      <c r="E45" s="328">
        <v>443</v>
      </c>
      <c r="F45" s="328">
        <v>438</v>
      </c>
      <c r="G45" s="329">
        <v>60166</v>
      </c>
      <c r="H45" s="328">
        <v>60696</v>
      </c>
    </row>
    <row r="46" spans="4:8" x14ac:dyDescent="0.2">
      <c r="D46" s="324" t="s">
        <v>195</v>
      </c>
      <c r="E46" s="325">
        <v>1750</v>
      </c>
      <c r="F46" s="325">
        <v>1800</v>
      </c>
      <c r="G46" s="326">
        <v>1200000</v>
      </c>
      <c r="H46" s="325">
        <v>1200000</v>
      </c>
    </row>
    <row r="47" spans="4:8" x14ac:dyDescent="0.2">
      <c r="D47" s="321" t="s">
        <v>226</v>
      </c>
      <c r="E47" s="322">
        <v>2160</v>
      </c>
      <c r="F47" s="322">
        <v>2160</v>
      </c>
      <c r="G47" s="323">
        <v>664700</v>
      </c>
      <c r="H47" s="322">
        <v>644200</v>
      </c>
    </row>
    <row r="48" spans="4:8" x14ac:dyDescent="0.2">
      <c r="D48" s="324" t="s">
        <v>200</v>
      </c>
      <c r="E48" s="325">
        <v>516</v>
      </c>
      <c r="F48" s="325">
        <v>516</v>
      </c>
      <c r="G48" s="326">
        <v>135140</v>
      </c>
      <c r="H48" s="325">
        <v>133140</v>
      </c>
    </row>
    <row r="49" spans="4:8" x14ac:dyDescent="0.2">
      <c r="D49" s="327" t="s">
        <v>215</v>
      </c>
      <c r="E49" s="328">
        <v>21</v>
      </c>
      <c r="F49" s="328">
        <v>21</v>
      </c>
      <c r="G49" s="329">
        <v>3680</v>
      </c>
      <c r="H49" s="328">
        <v>3700</v>
      </c>
    </row>
    <row r="50" spans="4:8" x14ac:dyDescent="0.2">
      <c r="D50" s="324" t="s">
        <v>218</v>
      </c>
      <c r="E50" s="325">
        <v>212</v>
      </c>
      <c r="F50" s="325">
        <v>212</v>
      </c>
      <c r="G50" s="326">
        <v>54490</v>
      </c>
      <c r="H50" s="325">
        <v>55050</v>
      </c>
    </row>
    <row r="51" spans="4:8" x14ac:dyDescent="0.2">
      <c r="D51" s="327" t="s">
        <v>220</v>
      </c>
      <c r="E51" s="328">
        <v>108</v>
      </c>
      <c r="F51" s="328">
        <v>108</v>
      </c>
      <c r="G51" s="329">
        <v>46800</v>
      </c>
      <c r="H51" s="328">
        <v>47300</v>
      </c>
    </row>
    <row r="52" spans="4:8" x14ac:dyDescent="0.2">
      <c r="D52" s="324" t="s">
        <v>211</v>
      </c>
      <c r="E52" s="325">
        <v>580</v>
      </c>
      <c r="F52" s="325">
        <v>581</v>
      </c>
      <c r="G52" s="326">
        <v>50754</v>
      </c>
      <c r="H52" s="325">
        <v>52172</v>
      </c>
    </row>
    <row r="53" spans="4:8" x14ac:dyDescent="0.2">
      <c r="D53" s="321" t="s">
        <v>223</v>
      </c>
      <c r="E53" s="322">
        <v>116</v>
      </c>
      <c r="F53" s="322">
        <v>406</v>
      </c>
      <c r="G53" s="323">
        <v>9187</v>
      </c>
      <c r="H53" s="322">
        <v>9425</v>
      </c>
    </row>
    <row r="54" spans="4:8" x14ac:dyDescent="0.2">
      <c r="D54" s="324" t="s">
        <v>201</v>
      </c>
      <c r="E54" s="325">
        <v>2494</v>
      </c>
      <c r="F54" s="325">
        <v>2542</v>
      </c>
      <c r="G54" s="326">
        <v>650931</v>
      </c>
      <c r="H54" s="325">
        <v>667218</v>
      </c>
    </row>
    <row r="55" spans="4:8" x14ac:dyDescent="0.2">
      <c r="D55" s="327" t="s">
        <v>225</v>
      </c>
      <c r="E55" s="328">
        <v>1604</v>
      </c>
      <c r="F55" s="328">
        <v>1633</v>
      </c>
      <c r="G55" s="329">
        <v>411500</v>
      </c>
      <c r="H55" s="328">
        <v>399020</v>
      </c>
    </row>
    <row r="56" spans="4:8" x14ac:dyDescent="0.2">
      <c r="D56" s="324" t="s">
        <v>208</v>
      </c>
      <c r="E56" s="325">
        <v>803</v>
      </c>
      <c r="F56" s="325">
        <v>800</v>
      </c>
      <c r="G56" s="326">
        <v>178540</v>
      </c>
      <c r="H56" s="325">
        <v>171060</v>
      </c>
    </row>
    <row r="57" spans="4:8" x14ac:dyDescent="0.2">
      <c r="D57" s="327" t="s">
        <v>216</v>
      </c>
      <c r="E57" s="328">
        <v>151</v>
      </c>
      <c r="F57" s="328">
        <v>148</v>
      </c>
      <c r="G57" s="329">
        <v>37682</v>
      </c>
      <c r="H57" s="328">
        <v>36685</v>
      </c>
    </row>
    <row r="58" spans="4:8" x14ac:dyDescent="0.2">
      <c r="D58" s="324" t="s">
        <v>206</v>
      </c>
      <c r="E58" s="325">
        <v>519</v>
      </c>
      <c r="F58" s="325">
        <v>518</v>
      </c>
      <c r="G58" s="326">
        <v>117263</v>
      </c>
      <c r="H58" s="325">
        <v>117330</v>
      </c>
    </row>
    <row r="59" spans="4:8" x14ac:dyDescent="0.2">
      <c r="D59" s="321" t="s">
        <v>204</v>
      </c>
      <c r="E59" s="322">
        <v>465</v>
      </c>
      <c r="F59" s="322">
        <v>468</v>
      </c>
      <c r="G59" s="323">
        <v>39031</v>
      </c>
      <c r="H59" s="322">
        <v>78104</v>
      </c>
    </row>
    <row r="60" spans="4:8" x14ac:dyDescent="0.2">
      <c r="D60" s="324" t="s">
        <v>227</v>
      </c>
      <c r="E60" s="325" t="s">
        <v>128</v>
      </c>
      <c r="F60" s="325">
        <v>1338</v>
      </c>
      <c r="G60" s="326" t="s">
        <v>128</v>
      </c>
      <c r="H60" s="325">
        <v>540400</v>
      </c>
    </row>
    <row r="61" spans="4:8" x14ac:dyDescent="0.2">
      <c r="D61" s="327" t="s">
        <v>230</v>
      </c>
      <c r="E61" s="328">
        <v>1118</v>
      </c>
      <c r="F61" s="328">
        <v>1455</v>
      </c>
      <c r="G61" s="329">
        <v>540305</v>
      </c>
      <c r="H61" s="328">
        <v>648000</v>
      </c>
    </row>
    <row r="62" spans="4:8" x14ac:dyDescent="0.2">
      <c r="D62" s="324" t="s">
        <v>212</v>
      </c>
      <c r="E62" s="325">
        <v>512</v>
      </c>
      <c r="F62" s="325">
        <v>511</v>
      </c>
      <c r="G62" s="326">
        <v>163055</v>
      </c>
      <c r="H62" s="325">
        <v>160059</v>
      </c>
    </row>
    <row r="63" spans="4:8" x14ac:dyDescent="0.2">
      <c r="D63" s="327" t="s">
        <v>224</v>
      </c>
      <c r="E63" s="328">
        <v>20</v>
      </c>
      <c r="F63" s="328">
        <v>32</v>
      </c>
      <c r="G63" s="329">
        <v>7000</v>
      </c>
      <c r="H63" s="328">
        <v>7350</v>
      </c>
    </row>
    <row r="64" spans="4:8" x14ac:dyDescent="0.2">
      <c r="D64" s="324" t="s">
        <v>199</v>
      </c>
      <c r="E64" s="325">
        <v>1410</v>
      </c>
      <c r="F64" s="325">
        <v>1360</v>
      </c>
      <c r="G64" s="326">
        <v>379900</v>
      </c>
      <c r="H64" s="325">
        <v>348400</v>
      </c>
    </row>
    <row r="65" spans="4:8" x14ac:dyDescent="0.2">
      <c r="D65" s="321" t="s">
        <v>222</v>
      </c>
      <c r="E65" s="322">
        <v>7</v>
      </c>
      <c r="F65" s="322">
        <v>8</v>
      </c>
      <c r="G65" s="323">
        <v>1400</v>
      </c>
      <c r="H65" s="322">
        <v>1450</v>
      </c>
    </row>
    <row r="66" spans="4:8" x14ac:dyDescent="0.2">
      <c r="D66" s="324" t="s">
        <v>209</v>
      </c>
      <c r="E66" s="325">
        <v>202</v>
      </c>
      <c r="F66" s="325">
        <v>202</v>
      </c>
      <c r="G66" s="326">
        <v>40400</v>
      </c>
      <c r="H66" s="325">
        <v>40400</v>
      </c>
    </row>
    <row r="67" spans="4:8" x14ac:dyDescent="0.2">
      <c r="D67" s="327" t="s">
        <v>205</v>
      </c>
      <c r="E67" s="328">
        <v>526</v>
      </c>
      <c r="F67" s="328">
        <v>527</v>
      </c>
      <c r="G67" s="329">
        <v>79147</v>
      </c>
      <c r="H67" s="328">
        <v>77288</v>
      </c>
    </row>
    <row r="68" spans="4:8" x14ac:dyDescent="0.2">
      <c r="D68" s="324" t="s">
        <v>214</v>
      </c>
      <c r="E68" s="325">
        <v>296</v>
      </c>
      <c r="F68" s="325">
        <v>300</v>
      </c>
      <c r="G68" s="326">
        <v>86050</v>
      </c>
      <c r="H68" s="325">
        <v>86700</v>
      </c>
    </row>
    <row r="69" spans="4:8" x14ac:dyDescent="0.2">
      <c r="D69" s="330" t="s">
        <v>235</v>
      </c>
      <c r="E69" s="331">
        <f>SUM(E41:E68)</f>
        <v>16928</v>
      </c>
      <c r="F69" s="331">
        <f t="shared" ref="F69:H69" si="0">SUM(F41:F68)</f>
        <v>19218</v>
      </c>
      <c r="G69" s="332">
        <f t="shared" si="0"/>
        <v>5166571</v>
      </c>
      <c r="H69" s="331">
        <f t="shared" si="0"/>
        <v>5819547</v>
      </c>
    </row>
  </sheetData>
  <mergeCells count="3">
    <mergeCell ref="D39:D40"/>
    <mergeCell ref="E39:F39"/>
    <mergeCell ref="G39:H3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</vt:i4>
      </vt:variant>
    </vt:vector>
  </HeadingPairs>
  <TitlesOfParts>
    <vt:vector size="16" baseType="lpstr">
      <vt:lpstr>Tab 2.1</vt:lpstr>
      <vt:lpstr>Graf 2.1</vt:lpstr>
      <vt:lpstr>Graf 2.2</vt:lpstr>
      <vt:lpstr>Graf 2.4 2.6 %</vt:lpstr>
      <vt:lpstr>Tab 2.2 Graf 2.3 Cereali </vt:lpstr>
      <vt:lpstr>Tab 2.3 Graf 2.5_Legumi patate</vt:lpstr>
      <vt:lpstr>Tab 2.4 Graf 2.7 Foraggere</vt:lpstr>
      <vt:lpstr>Graf 2.8 %</vt:lpstr>
      <vt:lpstr>Tab 2.5 Graf 2.9</vt:lpstr>
      <vt:lpstr>Graf 2.10 %</vt:lpstr>
      <vt:lpstr>Graf 2.12 %</vt:lpstr>
      <vt:lpstr>Tab 2.6 Graf 2.11 Fruttifere</vt:lpstr>
      <vt:lpstr>Graf 2.15 %</vt:lpstr>
      <vt:lpstr>Tab 2.7</vt:lpstr>
      <vt:lpstr>Graf 2.14 ProduzVino</vt:lpstr>
      <vt:lpstr>'Graf 2.2'!Area_stampa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2023-01-10T13:47:16Z</dcterms:created>
  <dcterms:modified xsi:type="dcterms:W3CDTF">2023-01-10T16:12:20Z</dcterms:modified>
</cp:coreProperties>
</file>