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Annuari_statistici\Annuario 2022\DATI x sito\"/>
    </mc:Choice>
  </mc:AlternateContent>
  <bookViews>
    <workbookView xWindow="0" yWindow="0" windowWidth="21600" windowHeight="9000" activeTab="4"/>
  </bookViews>
  <sheets>
    <sheet name="Tab 1.1, Gr 1.1" sheetId="1" r:id="rId1"/>
    <sheet name="Tab 1.2, Gr 1.2" sheetId="2" r:id="rId2"/>
    <sheet name="Tab 1.3, Gr 1.3" sheetId="3" r:id="rId3"/>
    <sheet name="Tab 1.4, Gr 1.4" sheetId="4" r:id="rId4"/>
    <sheet name="Gr 1.5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G21" i="4"/>
  <c r="F21" i="4"/>
  <c r="E21" i="4"/>
  <c r="D21" i="4"/>
  <c r="C21" i="4"/>
  <c r="G20" i="4"/>
  <c r="F20" i="4"/>
  <c r="E20" i="4"/>
  <c r="D20" i="4"/>
  <c r="C20" i="4"/>
  <c r="G11" i="4"/>
  <c r="F11" i="4"/>
  <c r="E11" i="4"/>
  <c r="D11" i="4"/>
  <c r="C11" i="4"/>
  <c r="G9" i="4"/>
  <c r="F9" i="4"/>
  <c r="E9" i="4"/>
  <c r="D9" i="4"/>
  <c r="C9" i="4"/>
  <c r="L25" i="3"/>
  <c r="J25" i="3"/>
  <c r="H25" i="3"/>
  <c r="F25" i="3"/>
  <c r="D25" i="3"/>
  <c r="N25" i="3" s="1"/>
  <c r="L24" i="3"/>
  <c r="J24" i="3"/>
  <c r="H24" i="3"/>
  <c r="F24" i="3"/>
  <c r="D24" i="3"/>
  <c r="N24" i="3" s="1"/>
  <c r="L23" i="3"/>
  <c r="J23" i="3"/>
  <c r="H23" i="3"/>
  <c r="F23" i="3"/>
  <c r="D23" i="3"/>
  <c r="N23" i="3" s="1"/>
  <c r="L22" i="3"/>
  <c r="J22" i="3"/>
  <c r="H22" i="3"/>
  <c r="F22" i="3"/>
  <c r="D22" i="3"/>
  <c r="N22" i="3" s="1"/>
  <c r="L21" i="3"/>
  <c r="J21" i="3"/>
  <c r="H21" i="3"/>
  <c r="F21" i="3"/>
  <c r="D21" i="3"/>
  <c r="N21" i="3" s="1"/>
  <c r="L20" i="3"/>
  <c r="J20" i="3"/>
  <c r="H20" i="3"/>
  <c r="F20" i="3"/>
  <c r="D20" i="3"/>
  <c r="N20" i="3" s="1"/>
  <c r="L19" i="3"/>
  <c r="J19" i="3"/>
  <c r="H19" i="3"/>
  <c r="F19" i="3"/>
  <c r="D19" i="3"/>
  <c r="N19" i="3" s="1"/>
  <c r="L18" i="3"/>
  <c r="J18" i="3"/>
  <c r="H18" i="3"/>
  <c r="F18" i="3"/>
  <c r="D18" i="3"/>
  <c r="N18" i="3" s="1"/>
  <c r="L17" i="3"/>
  <c r="J17" i="3"/>
  <c r="H17" i="3"/>
  <c r="F17" i="3"/>
  <c r="D17" i="3"/>
  <c r="N17" i="3" s="1"/>
  <c r="L16" i="3"/>
  <c r="J16" i="3"/>
  <c r="H16" i="3"/>
  <c r="F16" i="3"/>
  <c r="D16" i="3"/>
  <c r="N16" i="3" s="1"/>
  <c r="L15" i="3"/>
  <c r="J15" i="3"/>
  <c r="H15" i="3"/>
  <c r="F15" i="3"/>
  <c r="D15" i="3"/>
  <c r="N15" i="3" s="1"/>
  <c r="L14" i="3"/>
  <c r="J14" i="3"/>
  <c r="H14" i="3"/>
  <c r="F14" i="3"/>
  <c r="D14" i="3"/>
  <c r="N14" i="3" s="1"/>
  <c r="L13" i="3"/>
  <c r="J13" i="3"/>
  <c r="H13" i="3"/>
  <c r="F13" i="3"/>
  <c r="D13" i="3"/>
  <c r="N13" i="3" s="1"/>
  <c r="L12" i="3"/>
  <c r="J12" i="3"/>
  <c r="H12" i="3"/>
  <c r="F12" i="3"/>
  <c r="D12" i="3"/>
  <c r="N12" i="3" s="1"/>
  <c r="L11" i="3"/>
  <c r="J11" i="3"/>
  <c r="H11" i="3"/>
  <c r="F11" i="3"/>
  <c r="D11" i="3"/>
  <c r="N11" i="3" s="1"/>
  <c r="L10" i="3"/>
  <c r="J10" i="3"/>
  <c r="H10" i="3"/>
  <c r="F10" i="3"/>
  <c r="D10" i="3"/>
  <c r="N10" i="3" s="1"/>
  <c r="L9" i="3"/>
  <c r="J9" i="3"/>
  <c r="H9" i="3"/>
  <c r="D9" i="3"/>
  <c r="N9" i="3" s="1"/>
  <c r="L8" i="3"/>
  <c r="J8" i="3"/>
  <c r="H8" i="3"/>
  <c r="D8" i="3"/>
  <c r="N8" i="3" s="1"/>
  <c r="L7" i="3"/>
  <c r="J7" i="3"/>
  <c r="H7" i="3"/>
  <c r="F7" i="3"/>
  <c r="D7" i="3"/>
  <c r="N7" i="3" s="1"/>
  <c r="L6" i="3"/>
  <c r="J6" i="3"/>
  <c r="H6" i="3"/>
  <c r="F6" i="3"/>
  <c r="D6" i="3"/>
  <c r="N6" i="3" s="1"/>
  <c r="L5" i="3"/>
  <c r="J5" i="3"/>
  <c r="H5" i="3"/>
  <c r="F5" i="3"/>
  <c r="D5" i="3"/>
  <c r="N5" i="3" s="1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6" i="2"/>
  <c r="L5" i="2"/>
  <c r="H27" i="1"/>
  <c r="G27" i="1"/>
  <c r="D27" i="1"/>
  <c r="E27" i="1" s="1"/>
  <c r="C27" i="1"/>
  <c r="J26" i="1"/>
  <c r="I26" i="1"/>
  <c r="E26" i="1"/>
  <c r="F26" i="1" s="1"/>
  <c r="J25" i="1"/>
  <c r="I25" i="1"/>
  <c r="E25" i="1"/>
  <c r="F25" i="1" s="1"/>
  <c r="I24" i="1"/>
  <c r="F24" i="1"/>
  <c r="E24" i="1"/>
  <c r="I23" i="1"/>
  <c r="F23" i="1"/>
  <c r="E23" i="1"/>
  <c r="J22" i="1"/>
  <c r="I22" i="1"/>
  <c r="E22" i="1"/>
  <c r="J21" i="1"/>
  <c r="I21" i="1"/>
  <c r="E21" i="1"/>
  <c r="F21" i="1" s="1"/>
  <c r="I20" i="1"/>
  <c r="F20" i="1"/>
  <c r="E20" i="1"/>
  <c r="I19" i="1"/>
  <c r="F19" i="1"/>
  <c r="E19" i="1"/>
  <c r="J18" i="1"/>
  <c r="I18" i="1"/>
  <c r="E18" i="1"/>
  <c r="J17" i="1"/>
  <c r="I17" i="1"/>
  <c r="E17" i="1"/>
  <c r="F17" i="1" s="1"/>
  <c r="I16" i="1"/>
  <c r="F16" i="1"/>
  <c r="E16" i="1"/>
  <c r="I15" i="1"/>
  <c r="F15" i="1"/>
  <c r="E15" i="1"/>
  <c r="J14" i="1"/>
  <c r="I14" i="1"/>
  <c r="E14" i="1"/>
  <c r="F14" i="1" s="1"/>
  <c r="J13" i="1"/>
  <c r="I13" i="1"/>
  <c r="E13" i="1"/>
  <c r="F13" i="1" s="1"/>
  <c r="I12" i="1"/>
  <c r="F12" i="1"/>
  <c r="E12" i="1"/>
  <c r="I11" i="1"/>
  <c r="F11" i="1"/>
  <c r="E11" i="1"/>
  <c r="J10" i="1"/>
  <c r="I10" i="1"/>
  <c r="E10" i="1"/>
  <c r="J9" i="1"/>
  <c r="I9" i="1"/>
  <c r="E9" i="1"/>
  <c r="F9" i="1" s="1"/>
  <c r="I8" i="1"/>
  <c r="F8" i="1"/>
  <c r="E8" i="1"/>
  <c r="I7" i="1"/>
  <c r="F7" i="1"/>
  <c r="E7" i="1"/>
  <c r="F27" i="1" l="1"/>
  <c r="J8" i="1"/>
  <c r="F10" i="1"/>
  <c r="J7" i="1"/>
  <c r="J11" i="1"/>
  <c r="J15" i="1"/>
  <c r="J19" i="1"/>
  <c r="J23" i="1"/>
  <c r="J12" i="1"/>
  <c r="J16" i="1"/>
  <c r="F18" i="1"/>
  <c r="J20" i="1"/>
  <c r="F22" i="1"/>
  <c r="J24" i="1"/>
  <c r="I27" i="1"/>
  <c r="H28" i="1" s="1"/>
  <c r="J27" i="1" l="1"/>
</calcChain>
</file>

<file path=xl/sharedStrings.xml><?xml version="1.0" encoding="utf-8"?>
<sst xmlns="http://schemas.openxmlformats.org/spreadsheetml/2006/main" count="223" uniqueCount="73">
  <si>
    <t>Fonte: Terna - Annuario statistico 2020-cap 9 Regioni</t>
  </si>
  <si>
    <t>Tabella 1.1: Bilancio dell'energia elettrica nelle regioni in Gwh. Anni 2019- 2020</t>
  </si>
  <si>
    <t>Abruzzo</t>
  </si>
  <si>
    <t>Regione</t>
  </si>
  <si>
    <t>Fabbisogno energetico (a)</t>
  </si>
  <si>
    <t>Produzione di energia destinata ai consumi (b)</t>
  </si>
  <si>
    <t>Differenza fra produzione e fabbisogno (b-a)</t>
  </si>
  <si>
    <t>Surplus/deficit di energia prodotta rispetto al fabbisogno. 
Valori %
(b-a)/a</t>
  </si>
  <si>
    <t>Piemonte</t>
  </si>
  <si>
    <t>Valle d'Aosta</t>
  </si>
  <si>
    <t>Liguria</t>
  </si>
  <si>
    <t>Lombardia</t>
  </si>
  <si>
    <t>Trentino-Alto Adige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</si>
  <si>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</si>
  <si>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</si>
  <si>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</si>
  <si>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</si>
  <si>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</si>
  <si>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</si>
  <si>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</si>
  <si>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Molise</t>
  </si>
  <si>
    <t>Campania</t>
  </si>
  <si>
    <t>Puglia</t>
  </si>
  <si>
    <t>Basilicata</t>
  </si>
  <si>
    <t>Calabria</t>
  </si>
  <si>
    <t xml:space="preserve">Sicilia </t>
  </si>
  <si>
    <t>Sardegna</t>
  </si>
  <si>
    <t>Italia</t>
  </si>
  <si>
    <t>Friuli Venezia G.</t>
  </si>
  <si>
    <t>Trentino A. Adige</t>
  </si>
  <si>
    <t>Tabella 1.2: Produzione di energia da termoelettrico e rinnovabili per regione in Gwh. Anno 2020</t>
  </si>
  <si>
    <t>Grafico 1.2: Distribuzione percentuale di produzione di energia elettrica rinnovabile per regione - Anno 2020</t>
  </si>
  <si>
    <t>Produzione totale lorda *</t>
  </si>
  <si>
    <t>di cui termoelettrico</t>
  </si>
  <si>
    <t>di cui rinnovabili</t>
  </si>
  <si>
    <t>Valle D'Aosta</t>
  </si>
  <si>
    <t>Trentino-A. Adige</t>
  </si>
  <si>
    <t>Friuli-Venezia G.</t>
  </si>
  <si>
    <t>* La somma della produzione di energia da fonti termoelettriche e da fonti rinnovabili non corrisponde alla produzione totale lorda perché non vengono considerate le perdite di rete</t>
  </si>
  <si>
    <t>Fonte TERNA:Annuario statistico 2020 cap 5 - Produzione</t>
  </si>
  <si>
    <t>Fonte: Terna - Annuario statistico 2020 - cap 5 Produzione</t>
  </si>
  <si>
    <t>Tabella 1.3: Produzione lorda di energia elettrica rinnovabile nelle Regioni - Anno 2020</t>
  </si>
  <si>
    <t>Grafico 1.3: Produzione di energia da fonti rinnovabili in Abruzzo in GWh - Confronto anno 2006 - 2020</t>
  </si>
  <si>
    <t>Idrica</t>
  </si>
  <si>
    <t>Eolica</t>
  </si>
  <si>
    <t>Fotovoltaica</t>
  </si>
  <si>
    <t>Geotermica</t>
  </si>
  <si>
    <t>Bioenergie</t>
  </si>
  <si>
    <t>Totale rinnovabili</t>
  </si>
  <si>
    <t>Produzione</t>
  </si>
  <si>
    <t xml:space="preserve">% </t>
  </si>
  <si>
    <t>-</t>
  </si>
  <si>
    <t xml:space="preserve">Produzione lorda da fonti rinnovabili in Abruzzo (2006 e 2019) </t>
  </si>
  <si>
    <t>Rinnovabili</t>
  </si>
  <si>
    <t>Totale</t>
  </si>
  <si>
    <t>Tabella 1.4: Consumi di energia elettrica per provincia e settore di utilizzo. Anno 2020</t>
  </si>
  <si>
    <t>Grafico 1.4: Energia elettrica consumata per settore di utilizzo. Quote percentuali. Anno 2020</t>
  </si>
  <si>
    <t>GWh</t>
  </si>
  <si>
    <t>Industria</t>
  </si>
  <si>
    <t>Terziario</t>
  </si>
  <si>
    <t>Domestico</t>
  </si>
  <si>
    <t>Agricoltura</t>
  </si>
  <si>
    <t>Chieti</t>
  </si>
  <si>
    <t>L'Aquila</t>
  </si>
  <si>
    <t>Teramo</t>
  </si>
  <si>
    <t>Pescara</t>
  </si>
  <si>
    <t>Tabella 5: Consumi di energia elettrica in Abruzzo e in Italia per settore di utilizzo. Anno 2020</t>
  </si>
  <si>
    <t>Terziario*</t>
  </si>
  <si>
    <r>
      <t xml:space="preserve">Tabella  </t>
    </r>
    <r>
      <rPr>
        <sz val="9"/>
        <color indexed="8"/>
        <rFont val="Calibri"/>
        <family val="2"/>
      </rPr>
      <t>:Evoluzione dei consumi di energia elettrica in Abruzzo per settore di utilizzazione (2006 ÷ 2020)</t>
    </r>
  </si>
  <si>
    <t>Grafico 1.5: Evoluzione dei consumi di energia elettrica in Abruzzo per settore (GWh). Anni 2010-2020</t>
  </si>
  <si>
    <t>Anno</t>
  </si>
  <si>
    <t>Grafico 1.1: Quote % di fabbisogno di energia elettrica regionale rispetto all'Italia - Anno 2020</t>
  </si>
  <si>
    <t xml:space="preserve">Fonte: 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</si>
</sst>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4A4A4A"/>
      <name val="Segoe UI"/>
      <family val="2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0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0" fillId="0" borderId="0" xfId="0" applyNumberFormat="1"/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/>
    <xf numFmtId="0" fontId="10" fillId="0" borderId="1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11" fillId="0" borderId="0" xfId="0" applyNumberFormat="1" applyFont="1" applyBorder="1"/>
    <xf numFmtId="0" fontId="11" fillId="0" borderId="0" xfId="0" applyFont="1" applyBorder="1"/>
    <xf numFmtId="165" fontId="11" fillId="0" borderId="0" xfId="0" applyNumberFormat="1" applyFont="1"/>
    <xf numFmtId="164" fontId="11" fillId="0" borderId="0" xfId="0" applyNumberFormat="1" applyFont="1"/>
    <xf numFmtId="0" fontId="12" fillId="0" borderId="0" xfId="0" applyFont="1" applyBorder="1" applyAlignment="1">
      <alignment vertical="center"/>
    </xf>
    <xf numFmtId="0" fontId="11" fillId="0" borderId="0" xfId="0" applyFont="1"/>
    <xf numFmtId="0" fontId="13" fillId="0" borderId="1" xfId="0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0" fillId="0" borderId="0" xfId="0" applyNumberFormat="1" applyBorder="1"/>
    <xf numFmtId="164" fontId="5" fillId="0" borderId="1" xfId="0" applyNumberFormat="1" applyFont="1" applyBorder="1" applyAlignment="1">
      <alignment vertical="center"/>
    </xf>
    <xf numFmtId="165" fontId="0" fillId="0" borderId="0" xfId="0" applyNumberFormat="1"/>
    <xf numFmtId="0" fontId="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164" fontId="5" fillId="0" borderId="0" xfId="0" applyNumberFormat="1" applyFont="1"/>
    <xf numFmtId="0" fontId="12" fillId="0" borderId="1" xfId="0" applyFont="1" applyBorder="1" applyAlignment="1">
      <alignment vertical="center"/>
    </xf>
    <xf numFmtId="164" fontId="12" fillId="0" borderId="0" xfId="0" applyNumberFormat="1" applyFont="1"/>
    <xf numFmtId="0" fontId="8" fillId="0" borderId="1" xfId="0" applyFont="1" applyBorder="1" applyAlignment="1">
      <alignment vertical="center"/>
    </xf>
    <xf numFmtId="164" fontId="8" fillId="0" borderId="0" xfId="0" applyNumberFormat="1" applyFont="1"/>
    <xf numFmtId="0" fontId="14" fillId="0" borderId="1" xfId="0" applyFont="1" applyBorder="1" applyAlignment="1">
      <alignment vertical="center"/>
    </xf>
    <xf numFmtId="164" fontId="14" fillId="0" borderId="0" xfId="0" applyNumberFormat="1" applyFont="1"/>
    <xf numFmtId="0" fontId="8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0" fillId="2" borderId="0" xfId="0" applyNumberFormat="1" applyFill="1"/>
    <xf numFmtId="0" fontId="14" fillId="0" borderId="7" xfId="0" applyFont="1" applyBorder="1" applyAlignment="1">
      <alignment vertical="center"/>
    </xf>
    <xf numFmtId="164" fontId="14" fillId="0" borderId="8" xfId="0" applyNumberFormat="1" applyFont="1" applyBorder="1" applyAlignment="1">
      <alignment vertical="center"/>
    </xf>
    <xf numFmtId="0" fontId="17" fillId="0" borderId="0" xfId="0" applyFont="1" applyAlignment="1">
      <alignment horizontal="left" vertical="top"/>
    </xf>
    <xf numFmtId="0" fontId="9" fillId="0" borderId="0" xfId="0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64" fontId="5" fillId="0" borderId="9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quotePrefix="1" applyNumberFormat="1" applyFont="1" applyAlignment="1">
      <alignment horizontal="right" vertical="center"/>
    </xf>
    <xf numFmtId="164" fontId="8" fillId="0" borderId="9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2" fontId="0" fillId="0" borderId="0" xfId="0" applyNumberFormat="1" applyBorder="1"/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0" applyNumberFormat="1" applyFont="1" applyBorder="1"/>
    <xf numFmtId="164" fontId="4" fillId="0" borderId="11" xfId="0" applyNumberFormat="1" applyFont="1" applyFill="1" applyBorder="1" applyAlignment="1">
      <alignment horizontal="left" vertical="center"/>
    </xf>
    <xf numFmtId="164" fontId="4" fillId="0" borderId="11" xfId="0" applyNumberFormat="1" applyFont="1" applyFill="1" applyBorder="1"/>
    <xf numFmtId="0" fontId="4" fillId="0" borderId="11" xfId="0" applyFont="1" applyFill="1" applyBorder="1" applyAlignment="1">
      <alignment horizontal="left" vertical="center"/>
    </xf>
    <xf numFmtId="164" fontId="19" fillId="0" borderId="11" xfId="0" applyNumberFormat="1" applyFont="1" applyFill="1" applyBorder="1" applyAlignment="1">
      <alignment horizontal="left" vertical="center" wrapText="1"/>
    </xf>
    <xf numFmtId="164" fontId="0" fillId="0" borderId="11" xfId="0" applyNumberFormat="1" applyBorder="1"/>
    <xf numFmtId="0" fontId="20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5" fillId="0" borderId="0" xfId="0" applyNumberFormat="1" applyFont="1" applyFill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166" fontId="21" fillId="0" borderId="2" xfId="1" applyNumberFormat="1" applyFont="1" applyFill="1" applyBorder="1" applyAlignment="1">
      <alignment horizontal="right" vertical="center"/>
    </xf>
    <xf numFmtId="166" fontId="21" fillId="0" borderId="3" xfId="1" applyNumberFormat="1" applyFont="1" applyFill="1" applyBorder="1" applyAlignment="1">
      <alignment horizontal="right" vertical="center"/>
    </xf>
    <xf numFmtId="0" fontId="22" fillId="0" borderId="8" xfId="0" applyFont="1" applyFill="1" applyBorder="1" applyAlignment="1">
      <alignment horizontal="left" vertical="center"/>
    </xf>
    <xf numFmtId="164" fontId="22" fillId="0" borderId="10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/>
    </xf>
    <xf numFmtId="164" fontId="22" fillId="0" borderId="8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166" fontId="21" fillId="0" borderId="9" xfId="1" applyNumberFormat="1" applyFont="1" applyFill="1" applyBorder="1" applyAlignment="1">
      <alignment horizontal="right" vertical="center"/>
    </xf>
    <xf numFmtId="166" fontId="21" fillId="0" borderId="0" xfId="1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horizontal="right" vertical="center"/>
    </xf>
    <xf numFmtId="0" fontId="22" fillId="0" borderId="1" xfId="0" applyFont="1" applyFill="1" applyBorder="1"/>
    <xf numFmtId="4" fontId="25" fillId="0" borderId="0" xfId="0" applyNumberFormat="1" applyFont="1"/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87795275590553E-2"/>
          <c:y val="5.0926062091503271E-2"/>
          <c:w val="0.92287379702537187"/>
          <c:h val="0.65429133858267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5D0-4DA6-93F4-5559DF54578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5D0-4DA6-93F4-5559DF54578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5D0-4DA6-93F4-5559DF54578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1.1, Gr 1.1'!$B$30:$B$49</c:f>
              <c:strCache>
                <c:ptCount val="20"/>
                <c:pt idx="0">
                  <c:v>Lombardia</c:v>
                </c:pt>
                <c:pt idx="1">
                  <c:v>Veneto</c:v>
                </c:pt>
                <c:pt idx="2">
                  <c:v>Emilia-Romagna</c:v>
                </c:pt>
                <c:pt idx="3">
                  <c:v>Piemonte</c:v>
                </c:pt>
                <c:pt idx="4">
                  <c:v>Lazio</c:v>
                </c:pt>
                <c:pt idx="5">
                  <c:v>Toscana</c:v>
                </c:pt>
                <c:pt idx="6">
                  <c:v>Sicilia </c:v>
                </c:pt>
                <c:pt idx="7">
                  <c:v>Campania</c:v>
                </c:pt>
                <c:pt idx="8">
                  <c:v>Puglia</c:v>
                </c:pt>
                <c:pt idx="9">
                  <c:v>Friuli Venezia G.</c:v>
                </c:pt>
                <c:pt idx="10">
                  <c:v>Sardegna</c:v>
                </c:pt>
                <c:pt idx="11">
                  <c:v>Marche</c:v>
                </c:pt>
                <c:pt idx="12">
                  <c:v>Trentino A. Adige</c:v>
                </c:pt>
                <c:pt idx="13">
                  <c:v>Liguria</c:v>
                </c:pt>
                <c:pt idx="14">
                  <c:v>Abruzzo</c:v>
                </c:pt>
                <c:pt idx="15">
                  <c:v>Calabria</c:v>
                </c:pt>
                <c:pt idx="16">
                  <c:v>Umbria</c:v>
                </c:pt>
                <c:pt idx="17">
                  <c:v>Basilicata</c:v>
                </c:pt>
                <c:pt idx="18">
                  <c:v>Molise</c:v>
                </c:pt>
                <c:pt idx="19">
                  <c:v>Valle d'Aosta</c:v>
                </c:pt>
              </c:strCache>
            </c:strRef>
          </c:cat>
          <c:val>
            <c:numRef>
              <c:f>'Tab 1.1, Gr 1.1'!$C$30:$C$49</c:f>
              <c:numCache>
                <c:formatCode>0.0</c:formatCode>
                <c:ptCount val="20"/>
                <c:pt idx="0">
                  <c:v>21.123659150349472</c:v>
                </c:pt>
                <c:pt idx="1">
                  <c:v>10.00354272839226</c:v>
                </c:pt>
                <c:pt idx="2">
                  <c:v>9.300110266176107</c:v>
                </c:pt>
                <c:pt idx="3">
                  <c:v>7.8843802200874347</c:v>
                </c:pt>
                <c:pt idx="4">
                  <c:v>7.2545581500516461</c:v>
                </c:pt>
                <c:pt idx="5">
                  <c:v>6.3797333358124684</c:v>
                </c:pt>
                <c:pt idx="6">
                  <c:v>6.1101273888099579</c:v>
                </c:pt>
                <c:pt idx="7">
                  <c:v>5.8324199823162388</c:v>
                </c:pt>
                <c:pt idx="8">
                  <c:v>5.7141187521228964</c:v>
                </c:pt>
                <c:pt idx="9">
                  <c:v>3.2701674047074123</c:v>
                </c:pt>
                <c:pt idx="10">
                  <c:v>2.9372439034027122</c:v>
                </c:pt>
                <c:pt idx="11">
                  <c:v>2.3306305226470649</c:v>
                </c:pt>
                <c:pt idx="12">
                  <c:v>2.2102043194724219</c:v>
                </c:pt>
                <c:pt idx="13">
                  <c:v>2.0995397109306282</c:v>
                </c:pt>
                <c:pt idx="14">
                  <c:v>2.0608917648332241</c:v>
                </c:pt>
                <c:pt idx="15">
                  <c:v>1.9305711562144001</c:v>
                </c:pt>
                <c:pt idx="16">
                  <c:v>1.731720168948633</c:v>
                </c:pt>
                <c:pt idx="17">
                  <c:v>1.0021239769002153</c:v>
                </c:pt>
                <c:pt idx="18">
                  <c:v>0.45793167747027275</c:v>
                </c:pt>
                <c:pt idx="19">
                  <c:v>0.36632542035451843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D0-4DA6-93F4-5559DF54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0896"/>
        <c:axId val="188716384"/>
      </c:barChart>
      <c:catAx>
        <c:axId val="18871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6384"/>
        <c:crosses val="autoZero"/>
        <c:auto val="1"/>
        <c:lblAlgn val="ctr"/>
        <c:lblOffset val="100"/>
        <c:noMultiLvlLbl val="0"/>
      </c:catAx>
      <c:valAx>
        <c:axId val="18871638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1478626651638E-2"/>
          <c:y val="7.7592500937382833E-2"/>
          <c:w val="0.93233425925925939"/>
          <c:h val="0.68257757780277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5F-468E-A7CD-3F5768291D3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5F-468E-A7CD-3F5768291D3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75F-468E-A7CD-3F5768291D3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75F-468E-A7CD-3F5768291D3A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75F-468E-A7CD-3F5768291D3A}"/>
              </c:ext>
            </c:extLst>
          </c:dPt>
          <c:dLbls>
            <c:dLbl>
              <c:idx val="2"/>
              <c:layout>
                <c:manualLayout>
                  <c:x val="-2.3518518518518519E-3"/>
                  <c:y val="1.1262609466799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75F-468E-A7CD-3F5768291D3A}"/>
                </c:ext>
              </c:extLst>
            </c:dLbl>
            <c:dLbl>
              <c:idx val="5"/>
              <c:layout>
                <c:manualLayout>
                  <c:x val="-2.3518518518518949E-3"/>
                  <c:y val="1.1262609466799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75F-468E-A7CD-3F5768291D3A}"/>
                </c:ext>
              </c:extLst>
            </c:dLbl>
            <c:dLbl>
              <c:idx val="10"/>
              <c:layout>
                <c:manualLayout>
                  <c:x val="0"/>
                  <c:y val="-1.1262609466799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5F-468E-A7CD-3F5768291D3A}"/>
                </c:ext>
              </c:extLst>
            </c:dLbl>
            <c:dLbl>
              <c:idx val="11"/>
              <c:layout>
                <c:manualLayout>
                  <c:x val="-4.7037037037037039E-3"/>
                  <c:y val="-1.1262609466799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75F-468E-A7CD-3F5768291D3A}"/>
                </c:ext>
              </c:extLst>
            </c:dLbl>
            <c:dLbl>
              <c:idx val="12"/>
              <c:layout>
                <c:manualLayout>
                  <c:x val="-8.6233571723655416E-17"/>
                  <c:y val="-1.12626094667997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5F-468E-A7CD-3F5768291D3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75F-468E-A7CD-3F5768291D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1.2, Gr 1.2'!$K$5:$K$24</c:f>
              <c:strCache>
                <c:ptCount val="20"/>
                <c:pt idx="0">
                  <c:v>Lombardia</c:v>
                </c:pt>
                <c:pt idx="1">
                  <c:v>Trentino-A. Adige</c:v>
                </c:pt>
                <c:pt idx="2">
                  <c:v>Piemonte</c:v>
                </c:pt>
                <c:pt idx="3">
                  <c:v>Puglia</c:v>
                </c:pt>
                <c:pt idx="4">
                  <c:v>Veneto</c:v>
                </c:pt>
                <c:pt idx="5">
                  <c:v>Toscana</c:v>
                </c:pt>
                <c:pt idx="6">
                  <c:v>Emilia-Romagna</c:v>
                </c:pt>
                <c:pt idx="7">
                  <c:v>Campania</c:v>
                </c:pt>
                <c:pt idx="8">
                  <c:v>Sicilia </c:v>
                </c:pt>
                <c:pt idx="9">
                  <c:v>Calabria</c:v>
                </c:pt>
                <c:pt idx="10">
                  <c:v>Sardegna</c:v>
                </c:pt>
                <c:pt idx="11">
                  <c:v>Valle d'Aosta</c:v>
                </c:pt>
                <c:pt idx="12">
                  <c:v>Lazio</c:v>
                </c:pt>
                <c:pt idx="13">
                  <c:v>Basilicata</c:v>
                </c:pt>
                <c:pt idx="14">
                  <c:v>Friuli-Venezia G.</c:v>
                </c:pt>
                <c:pt idx="15">
                  <c:v>Abruzzo</c:v>
                </c:pt>
                <c:pt idx="16">
                  <c:v>Umbria</c:v>
                </c:pt>
                <c:pt idx="17">
                  <c:v>Marche</c:v>
                </c:pt>
                <c:pt idx="18">
                  <c:v>Molise</c:v>
                </c:pt>
                <c:pt idx="19">
                  <c:v>Liguria</c:v>
                </c:pt>
              </c:strCache>
            </c:strRef>
          </c:cat>
          <c:val>
            <c:numRef>
              <c:f>'Tab 1.2, Gr 1.2'!$L$5:$L$24</c:f>
              <c:numCache>
                <c:formatCode>0.0</c:formatCode>
                <c:ptCount val="20"/>
                <c:pt idx="0">
                  <c:v>15.32963776154752</c:v>
                </c:pt>
                <c:pt idx="1">
                  <c:v>10.743131530936658</c:v>
                </c:pt>
                <c:pt idx="2">
                  <c:v>9.30858138454788</c:v>
                </c:pt>
                <c:pt idx="3">
                  <c:v>8.6345857278853728</c:v>
                </c:pt>
                <c:pt idx="4">
                  <c:v>7.6697797625106174</c:v>
                </c:pt>
                <c:pt idx="5">
                  <c:v>7.239038375841532</c:v>
                </c:pt>
                <c:pt idx="6">
                  <c:v>5.4431136546559165</c:v>
                </c:pt>
                <c:pt idx="7">
                  <c:v>4.9658426185928715</c:v>
                </c:pt>
                <c:pt idx="8">
                  <c:v>4.2935576108051423</c:v>
                </c:pt>
                <c:pt idx="9">
                  <c:v>4.2784183682633588</c:v>
                </c:pt>
                <c:pt idx="10">
                  <c:v>3.1682927809762158</c:v>
                </c:pt>
                <c:pt idx="11">
                  <c:v>3.0888331407427811</c:v>
                </c:pt>
                <c:pt idx="12">
                  <c:v>2.9685745248458919</c:v>
                </c:pt>
                <c:pt idx="13">
                  <c:v>2.8812458997884782</c:v>
                </c:pt>
                <c:pt idx="14">
                  <c:v>2.8577244777602817</c:v>
                </c:pt>
                <c:pt idx="15">
                  <c:v>2.302191255676147</c:v>
                </c:pt>
                <c:pt idx="16">
                  <c:v>1.6970492162234518</c:v>
                </c:pt>
                <c:pt idx="17">
                  <c:v>1.619043627533578</c:v>
                </c:pt>
                <c:pt idx="18">
                  <c:v>1.055128225963031</c:v>
                </c:pt>
                <c:pt idx="19">
                  <c:v>0.45623005490327562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5F-468E-A7CD-3F5768291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09328"/>
        <c:axId val="188715208"/>
      </c:barChart>
      <c:catAx>
        <c:axId val="18870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5208"/>
        <c:crosses val="autoZero"/>
        <c:auto val="1"/>
        <c:lblAlgn val="ctr"/>
        <c:lblOffset val="100"/>
        <c:noMultiLvlLbl val="0"/>
      </c:catAx>
      <c:valAx>
        <c:axId val="188715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0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95486111111114E-2"/>
          <c:y val="5.1400554097404488E-2"/>
          <c:w val="0.87199201388888892"/>
          <c:h val="0.78912182852143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1.3, Gr 1.3'!$C$29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1.3, Gr 1.3'!$B$30:$B$35</c:f>
              <c:strCache>
                <c:ptCount val="6"/>
                <c:pt idx="0">
                  <c:v>Geotermica</c:v>
                </c:pt>
                <c:pt idx="1">
                  <c:v>Bioenergie</c:v>
                </c:pt>
                <c:pt idx="2">
                  <c:v>Eolica</c:v>
                </c:pt>
                <c:pt idx="3">
                  <c:v>Fotovoltaica</c:v>
                </c:pt>
                <c:pt idx="4">
                  <c:v>Idrica</c:v>
                </c:pt>
                <c:pt idx="5">
                  <c:v>Totale</c:v>
                </c:pt>
              </c:strCache>
            </c:strRef>
          </c:cat>
          <c:val>
            <c:numRef>
              <c:f>'Tab 1.3, Gr 1.3'!$C$30:$C$35</c:f>
              <c:numCache>
                <c:formatCode>#,##0.0</c:formatCode>
                <c:ptCount val="6"/>
                <c:pt idx="0">
                  <c:v>0</c:v>
                </c:pt>
                <c:pt idx="1">
                  <c:v>37</c:v>
                </c:pt>
                <c:pt idx="2">
                  <c:v>210.2</c:v>
                </c:pt>
                <c:pt idx="3">
                  <c:v>0.9</c:v>
                </c:pt>
                <c:pt idx="4">
                  <c:v>1877.5</c:v>
                </c:pt>
                <c:pt idx="5">
                  <c:v>2125.6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8-470A-8671-BD67D988A592}"/>
            </c:ext>
          </c:extLst>
        </c:ser>
        <c:ser>
          <c:idx val="1"/>
          <c:order val="1"/>
          <c:tx>
            <c:strRef>
              <c:f>'Tab 1.3, Gr 1.3'!$G$29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1.3, Gr 1.3'!$B$30:$B$35</c:f>
              <c:strCache>
                <c:ptCount val="6"/>
                <c:pt idx="0">
                  <c:v>Geotermica</c:v>
                </c:pt>
                <c:pt idx="1">
                  <c:v>Bioenergie</c:v>
                </c:pt>
                <c:pt idx="2">
                  <c:v>Eolica</c:v>
                </c:pt>
                <c:pt idx="3">
                  <c:v>Fotovoltaica</c:v>
                </c:pt>
                <c:pt idx="4">
                  <c:v>Idrica</c:v>
                </c:pt>
                <c:pt idx="5">
                  <c:v>Totale</c:v>
                </c:pt>
              </c:strCache>
            </c:strRef>
          </c:cat>
          <c:val>
            <c:numRef>
              <c:f>'Tab 1.3, Gr 1.3'!$G$30:$G$35</c:f>
              <c:numCache>
                <c:formatCode>#,##0.0</c:formatCode>
                <c:ptCount val="6"/>
                <c:pt idx="0">
                  <c:v>0</c:v>
                </c:pt>
                <c:pt idx="1">
                  <c:v>170.2</c:v>
                </c:pt>
                <c:pt idx="2">
                  <c:v>410.2</c:v>
                </c:pt>
                <c:pt idx="3">
                  <c:v>945.5</c:v>
                </c:pt>
                <c:pt idx="4">
                  <c:v>1165.5999999999999</c:v>
                </c:pt>
                <c:pt idx="5">
                  <c:v>2691.6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8-470A-8671-BD67D988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4032"/>
        <c:axId val="188715992"/>
      </c:barChart>
      <c:catAx>
        <c:axId val="18871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5992"/>
        <c:crosses val="autoZero"/>
        <c:auto val="1"/>
        <c:lblAlgn val="ctr"/>
        <c:lblOffset val="100"/>
        <c:noMultiLvlLbl val="0"/>
      </c:catAx>
      <c:valAx>
        <c:axId val="188715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0"/>
              <c:y val="0.399871242509780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148760693616224"/>
          <c:y val="0.92150111424751147"/>
          <c:w val="0.33962354078125173"/>
          <c:h val="6.3816173921656061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A9D1A2"/>
        </a:gs>
        <a:gs pos="100000">
          <a:schemeClr val="bg1"/>
        </a:gs>
      </a:gsLst>
      <a:lin ang="5400000" scaled="1"/>
      <a:tileRect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3889763779527561E-2"/>
          <c:y val="0.12212817147856518"/>
          <c:w val="0.52623797025371832"/>
          <c:h val="0.87706328375619713"/>
        </c:manualLayout>
      </c:layout>
      <c:pieChart>
        <c:varyColors val="1"/>
        <c:ser>
          <c:idx val="0"/>
          <c:order val="0"/>
          <c:tx>
            <c:strRef>
              <c:f>'Tab 1.4, Gr 1.4'!$B$20</c:f>
              <c:strCache>
                <c:ptCount val="1"/>
                <c:pt idx="0">
                  <c:v>Abruzzo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4EAD-4653-A488-A4021B1E9F6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EAD-4653-A488-A4021B1E9F6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4EAD-4653-A488-A4021B1E9F6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4EAD-4653-A488-A4021B1E9F67}"/>
              </c:ext>
            </c:extLst>
          </c:dPt>
          <c:dLbls>
            <c:dLbl>
              <c:idx val="0"/>
              <c:layout>
                <c:manualLayout>
                  <c:x val="-0.196127341953863"/>
                  <c:y val="9.00406671935393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AD-4653-A488-A4021B1E9F67}"/>
                </c:ext>
              </c:extLst>
            </c:dLbl>
            <c:dLbl>
              <c:idx val="1"/>
              <c:layout>
                <c:manualLayout>
                  <c:x val="0.12336542832181106"/>
                  <c:y val="-0.1915123998190548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AD-4653-A488-A4021B1E9F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1.4, Gr 1.4'!$C$19:$F$19</c:f>
              <c:strCache>
                <c:ptCount val="4"/>
                <c:pt idx="0">
                  <c:v>Industria</c:v>
                </c:pt>
                <c:pt idx="1">
                  <c:v>Terziario*</c:v>
                </c:pt>
                <c:pt idx="2">
                  <c:v>Domestico</c:v>
                </c:pt>
                <c:pt idx="3">
                  <c:v>Agricoltura</c:v>
                </c:pt>
              </c:strCache>
            </c:strRef>
          </c:cat>
          <c:val>
            <c:numRef>
              <c:f>'Tab 1.4, Gr 1.4'!$C$20:$F$20</c:f>
              <c:numCache>
                <c:formatCode>0.0%</c:formatCode>
                <c:ptCount val="4"/>
                <c:pt idx="0">
                  <c:v>0.4774713503587581</c:v>
                </c:pt>
                <c:pt idx="1">
                  <c:v>0.27522358622096782</c:v>
                </c:pt>
                <c:pt idx="2">
                  <c:v>0.22404529533784476</c:v>
                </c:pt>
                <c:pt idx="3">
                  <c:v>2.3259768082429359E-2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AD-4653-A488-A4021B1E9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82346651113057"/>
          <c:y val="0.24980305519364035"/>
          <c:w val="0.29940556041605915"/>
          <c:h val="0.60343662078211446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Italia</a:t>
            </a:r>
          </a:p>
        </c:rich>
      </c:tx>
      <c:layout>
        <c:manualLayout>
          <c:xMode val="edge"/>
          <c:yMode val="edge"/>
          <c:x val="0.50054162584515649"/>
          <c:y val="7.41762279715035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588194444444435E-2"/>
          <c:y val="0.12303792972142327"/>
          <c:w val="0.54579160525918791"/>
          <c:h val="0.84945658799571955"/>
        </c:manualLayout>
      </c:layout>
      <c:pieChart>
        <c:varyColors val="1"/>
        <c:ser>
          <c:idx val="0"/>
          <c:order val="0"/>
          <c:tx>
            <c:strRef>
              <c:f>'Tab 1.4, Gr 1.4'!$B$21</c:f>
              <c:strCache>
                <c:ptCount val="1"/>
                <c:pt idx="0">
                  <c:v>Italia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A4AC-419E-8D7D-C4843FBA733F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4AC-419E-8D7D-C4843FBA733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A4AC-419E-8D7D-C4843FBA733F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A4AC-419E-8D7D-C4843FBA733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1.4, Gr 1.4'!$C$19:$F$19</c:f>
              <c:strCache>
                <c:ptCount val="4"/>
                <c:pt idx="0">
                  <c:v>Industria</c:v>
                </c:pt>
                <c:pt idx="1">
                  <c:v>Terziario*</c:v>
                </c:pt>
                <c:pt idx="2">
                  <c:v>Domestico</c:v>
                </c:pt>
                <c:pt idx="3">
                  <c:v>Agricoltura</c:v>
                </c:pt>
              </c:strCache>
            </c:strRef>
          </c:cat>
          <c:val>
            <c:numRef>
              <c:f>'Tab 1.4, Gr 1.4'!$C$21:$F$21</c:f>
              <c:numCache>
                <c:formatCode>0.0%</c:formatCode>
                <c:ptCount val="4"/>
                <c:pt idx="0">
                  <c:v>0.44924854381521312</c:v>
                </c:pt>
                <c:pt idx="1">
                  <c:v>0.2909747527772375</c:v>
                </c:pt>
                <c:pt idx="2">
                  <c:v>0.23717194425071636</c:v>
                </c:pt>
                <c:pt idx="3">
                  <c:v>2.2604400953822976E-2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AC-419E-8D7D-C4843FBA7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42734908136482935"/>
          <c:y val="0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16922552093051"/>
          <c:y val="0.10441839966772036"/>
          <c:w val="0.86751093613298336"/>
          <c:h val="0.71676173203930282"/>
        </c:manualLayout>
      </c:layout>
      <c:lineChart>
        <c:grouping val="standard"/>
        <c:varyColors val="0"/>
        <c:ser>
          <c:idx val="0"/>
          <c:order val="0"/>
          <c:tx>
            <c:strRef>
              <c:f>'Gr 1.5'!$B$6</c:f>
              <c:strCache>
                <c:ptCount val="1"/>
                <c:pt idx="0">
                  <c:v>Industria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49612403100798E-2"/>
                  <c:y val="-5.049047619047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68-49C3-9061-E75E50024497}"/>
                </c:ext>
              </c:extLst>
            </c:dLbl>
            <c:dLbl>
              <c:idx val="1"/>
              <c:layout>
                <c:manualLayout>
                  <c:x val="-7.0197028423772609E-2"/>
                  <c:y val="6.9074603174603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68-49C3-9061-E75E50024497}"/>
                </c:ext>
              </c:extLst>
            </c:dLbl>
            <c:dLbl>
              <c:idx val="2"/>
              <c:layout>
                <c:manualLayout>
                  <c:x val="-7.9009589985695183E-2"/>
                  <c:y val="-9.216728712476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68-49C3-9061-E75E50024497}"/>
                </c:ext>
              </c:extLst>
            </c:dLbl>
            <c:dLbl>
              <c:idx val="3"/>
              <c:layout>
                <c:manualLayout>
                  <c:x val="-5.4940201288637969E-2"/>
                  <c:y val="-7.7083766055649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68-49C3-9061-E75E50024497}"/>
                </c:ext>
              </c:extLst>
            </c:dLbl>
            <c:dLbl>
              <c:idx val="4"/>
              <c:layout>
                <c:manualLayout>
                  <c:x val="-5.0833979328165371E-2"/>
                  <c:y val="-5.1734920634920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68-49C3-9061-E75E50024497}"/>
                </c:ext>
              </c:extLst>
            </c:dLbl>
            <c:dLbl>
              <c:idx val="5"/>
              <c:layout>
                <c:manualLayout>
                  <c:x val="-7.4688630490956073E-2"/>
                  <c:y val="7.156666666666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68-49C3-9061-E75E50024497}"/>
                </c:ext>
              </c:extLst>
            </c:dLbl>
            <c:dLbl>
              <c:idx val="6"/>
              <c:layout>
                <c:manualLayout>
                  <c:x val="-6.6495727443073041E-2"/>
                  <c:y val="6.700127141348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868-49C3-9061-E75E50024497}"/>
                </c:ext>
              </c:extLst>
            </c:dLbl>
            <c:dLbl>
              <c:idx val="7"/>
              <c:layout>
                <c:manualLayout>
                  <c:x val="-6.6472943756931316E-2"/>
                  <c:y val="-7.9268350681839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68-49C3-9061-E75E50024497}"/>
                </c:ext>
              </c:extLst>
            </c:dLbl>
            <c:dLbl>
              <c:idx val="8"/>
              <c:layout>
                <c:manualLayout>
                  <c:x val="-6.6472943756931469E-2"/>
                  <c:y val="5.0333389347393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868-49C3-9061-E75E50024497}"/>
                </c:ext>
              </c:extLst>
            </c:dLbl>
            <c:dLbl>
              <c:idx val="9"/>
              <c:layout>
                <c:manualLayout>
                  <c:x val="-8.9031976744186045E-2"/>
                  <c:y val="-5.0419841269841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868-49C3-9061-E75E50024497}"/>
                </c:ext>
              </c:extLst>
            </c:dLbl>
            <c:dLbl>
              <c:idx val="10"/>
              <c:layout>
                <c:manualLayout>
                  <c:x val="-1.150904392764858E-2"/>
                  <c:y val="-8.0288095238095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868-49C3-9061-E75E50024497}"/>
                </c:ext>
              </c:extLst>
            </c:dLbl>
            <c:dLbl>
              <c:idx val="11"/>
              <c:layout>
                <c:manualLayout>
                  <c:x val="-3.9322440294912112E-3"/>
                  <c:y val="-6.779661016949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68-49C3-9061-E75E5002449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1.5'!$A$11:$A$21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 1.5'!$B$11:$B$21</c:f>
              <c:numCache>
                <c:formatCode>#,##0</c:formatCode>
                <c:ptCount val="11"/>
                <c:pt idx="0">
                  <c:v>2988.4</c:v>
                </c:pt>
                <c:pt idx="1">
                  <c:v>2999.1</c:v>
                </c:pt>
                <c:pt idx="2">
                  <c:v>2700.4</c:v>
                </c:pt>
                <c:pt idx="3">
                  <c:v>2613.4</c:v>
                </c:pt>
                <c:pt idx="4">
                  <c:v>2439.8000000000002</c:v>
                </c:pt>
                <c:pt idx="5">
                  <c:v>2435</c:v>
                </c:pt>
                <c:pt idx="6">
                  <c:v>2431.3000000000002</c:v>
                </c:pt>
                <c:pt idx="7">
                  <c:v>2489.4</c:v>
                </c:pt>
                <c:pt idx="8">
                  <c:v>2582.4</c:v>
                </c:pt>
                <c:pt idx="9">
                  <c:v>2685.4</c:v>
                </c:pt>
                <c:pt idx="10">
                  <c:v>2808.2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868-49C3-9061-E75E50024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11680"/>
        <c:axId val="188712072"/>
      </c:lineChart>
      <c:catAx>
        <c:axId val="1887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712072"/>
        <c:crosses val="autoZero"/>
        <c:auto val="1"/>
        <c:lblAlgn val="ctr"/>
        <c:lblOffset val="100"/>
        <c:noMultiLvlLbl val="0"/>
      </c:catAx>
      <c:valAx>
        <c:axId val="188712072"/>
        <c:scaling>
          <c:orientation val="minMax"/>
          <c:min val="15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1680"/>
        <c:crosses val="autoZero"/>
        <c:crossBetween val="between"/>
        <c:majorUnit val="1000"/>
        <c:minorUnit val="4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276189831884451"/>
          <c:y val="9.7359040208517007E-3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606327160493827"/>
          <c:y val="0.12679750086243241"/>
          <c:w val="0.83081944444444444"/>
          <c:h val="0.65809191613323625"/>
        </c:manualLayout>
      </c:layout>
      <c:lineChart>
        <c:grouping val="standard"/>
        <c:varyColors val="0"/>
        <c:ser>
          <c:idx val="0"/>
          <c:order val="0"/>
          <c:tx>
            <c:strRef>
              <c:f>'Gr 1.5'!$C$6</c:f>
              <c:strCache>
                <c:ptCount val="1"/>
                <c:pt idx="0">
                  <c:v>Terziario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440691909759379E-2"/>
                  <c:y val="-7.0555555555555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2E-46E8-B688-C35737E7E226}"/>
                </c:ext>
              </c:extLst>
            </c:dLbl>
            <c:dLbl>
              <c:idx val="1"/>
              <c:layout>
                <c:manualLayout>
                  <c:x val="-6.6472943756931316E-2"/>
                  <c:y val="6.0476190476190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2E-46E8-B688-C35737E7E226}"/>
                </c:ext>
              </c:extLst>
            </c:dLbl>
            <c:dLbl>
              <c:idx val="2"/>
              <c:layout>
                <c:manualLayout>
                  <c:x val="-7.4293290081276178E-2"/>
                  <c:y val="-5.039682539682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2E-46E8-B688-C35737E7E226}"/>
                </c:ext>
              </c:extLst>
            </c:dLbl>
            <c:dLbl>
              <c:idx val="3"/>
              <c:layout>
                <c:manualLayout>
                  <c:x val="-7.0402205953438768E-2"/>
                  <c:y val="4.0317460317460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2E-46E8-B688-C35737E7E226}"/>
                </c:ext>
              </c:extLst>
            </c:dLbl>
            <c:dLbl>
              <c:idx val="4"/>
              <c:layout>
                <c:manualLayout>
                  <c:x val="-7.0383116919103816E-2"/>
                  <c:y val="-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2E-46E8-B688-C35737E7E226}"/>
                </c:ext>
              </c:extLst>
            </c:dLbl>
            <c:dLbl>
              <c:idx val="5"/>
              <c:layout>
                <c:manualLayout>
                  <c:x val="-6.6492032791266406E-2"/>
                  <c:y val="6.0476190476190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2E-46E8-B688-C35737E7E226}"/>
                </c:ext>
              </c:extLst>
            </c:dLbl>
            <c:dLbl>
              <c:idx val="6"/>
              <c:layout>
                <c:manualLayout>
                  <c:x val="-6.650157730843384E-2"/>
                  <c:y val="-7.0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2E-46E8-B688-C35737E7E226}"/>
                </c:ext>
              </c:extLst>
            </c:dLbl>
            <c:dLbl>
              <c:idx val="7"/>
              <c:layout>
                <c:manualLayout>
                  <c:x val="-6.6472943756931316E-2"/>
                  <c:y val="7.055555555555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2E-46E8-B688-C35737E7E226}"/>
                </c:ext>
              </c:extLst>
            </c:dLbl>
            <c:dLbl>
              <c:idx val="8"/>
              <c:layout>
                <c:manualLayout>
                  <c:x val="-7.0383116919103747E-2"/>
                  <c:y val="-6.047619047619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D2E-46E8-B688-C35737E7E226}"/>
                </c:ext>
              </c:extLst>
            </c:dLbl>
            <c:dLbl>
              <c:idx val="9"/>
              <c:layout>
                <c:manualLayout>
                  <c:x val="-4.3206074377320131E-2"/>
                  <c:y val="0.122868188053373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2E-46E8-B688-C35737E7E226}"/>
                </c:ext>
              </c:extLst>
            </c:dLbl>
            <c:dLbl>
              <c:idx val="10"/>
              <c:layout>
                <c:manualLayout>
                  <c:x val="-7.8853042144157014E-3"/>
                  <c:y val="-7.0707070707070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D2E-46E8-B688-C35737E7E226}"/>
                </c:ext>
              </c:extLst>
            </c:dLbl>
            <c:dLbl>
              <c:idx val="11"/>
              <c:layout>
                <c:manualLayout>
                  <c:x val="-1.4411524462099035E-16"/>
                  <c:y val="6.060606060606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2E-46E8-B688-C35737E7E22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1.5'!$A$11:$A$21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 1.5'!$C$11:$C$21</c:f>
              <c:numCache>
                <c:formatCode>#,##0</c:formatCode>
                <c:ptCount val="11"/>
                <c:pt idx="0">
                  <c:v>1949.6</c:v>
                </c:pt>
                <c:pt idx="1">
                  <c:v>2026.6</c:v>
                </c:pt>
                <c:pt idx="2">
                  <c:v>2162.9</c:v>
                </c:pt>
                <c:pt idx="3">
                  <c:v>2201.5</c:v>
                </c:pt>
                <c:pt idx="4">
                  <c:v>2182.6999999999998</c:v>
                </c:pt>
                <c:pt idx="5">
                  <c:v>2287.5</c:v>
                </c:pt>
                <c:pt idx="6">
                  <c:v>2266.8000000000002</c:v>
                </c:pt>
                <c:pt idx="7">
                  <c:v>2294</c:v>
                </c:pt>
                <c:pt idx="8">
                  <c:v>2312.5</c:v>
                </c:pt>
                <c:pt idx="9">
                  <c:v>2054.6999999999998</c:v>
                </c:pt>
                <c:pt idx="10">
                  <c:v>1618.7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D2E-46E8-B688-C35737E7E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14816"/>
        <c:axId val="188713640"/>
      </c:lineChart>
      <c:catAx>
        <c:axId val="1887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713640"/>
        <c:crosses val="autoZero"/>
        <c:auto val="1"/>
        <c:lblAlgn val="ctr"/>
        <c:lblOffset val="100"/>
        <c:noMultiLvlLbl val="0"/>
      </c:catAx>
      <c:valAx>
        <c:axId val="188713640"/>
        <c:scaling>
          <c:orientation val="minMax"/>
          <c:max val="2600"/>
          <c:min val="15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4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679198966408269"/>
          <c:y val="3.0238095238095238E-2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832683998278292"/>
          <c:y val="9.5294444444444432E-2"/>
          <c:w val="0.81436118872237739"/>
          <c:h val="0.667100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'Gr 1.5'!$D$6</c:f>
              <c:strCache>
                <c:ptCount val="1"/>
                <c:pt idx="0">
                  <c:v>Domestico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83116919103775E-2"/>
                  <c:y val="8.0634920634920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11-49F4-BA38-3D1AFDD47E08}"/>
                </c:ext>
              </c:extLst>
            </c:dLbl>
            <c:dLbl>
              <c:idx val="1"/>
              <c:layout>
                <c:manualLayout>
                  <c:x val="-7.429329008127622E-2"/>
                  <c:y val="-8.0634920634920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11-49F4-BA38-3D1AFDD47E08}"/>
                </c:ext>
              </c:extLst>
            </c:dLbl>
            <c:dLbl>
              <c:idx val="2"/>
              <c:layout>
                <c:manualLayout>
                  <c:x val="-6.2816040694787537E-2"/>
                  <c:y val="-9.184086481050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11-49F4-BA38-3D1AFDD47E08}"/>
                </c:ext>
              </c:extLst>
            </c:dLbl>
            <c:dLbl>
              <c:idx val="3"/>
              <c:layout>
                <c:manualLayout>
                  <c:x val="-7.487726098191215E-2"/>
                  <c:y val="6.268730158730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11-49F4-BA38-3D1AFDD47E08}"/>
                </c:ext>
              </c:extLst>
            </c:dLbl>
            <c:dLbl>
              <c:idx val="4"/>
              <c:layout>
                <c:manualLayout>
                  <c:x val="-6.6559886433151055E-2"/>
                  <c:y val="0.100793999958100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11-49F4-BA38-3D1AFDD47E08}"/>
                </c:ext>
              </c:extLst>
            </c:dLbl>
            <c:dLbl>
              <c:idx val="5"/>
              <c:layout>
                <c:manualLayout>
                  <c:x val="-5.0701620849229807E-2"/>
                  <c:y val="0.13103136195085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11-49F4-BA38-3D1AFDD47E08}"/>
                </c:ext>
              </c:extLst>
            </c:dLbl>
            <c:dLbl>
              <c:idx val="6"/>
              <c:layout>
                <c:manualLayout>
                  <c:x val="-7.4293281653746851E-2"/>
                  <c:y val="-9.07142857142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11-49F4-BA38-3D1AFDD47E08}"/>
                </c:ext>
              </c:extLst>
            </c:dLbl>
            <c:dLbl>
              <c:idx val="7"/>
              <c:layout>
                <c:manualLayout>
                  <c:x val="-6.6472943756931469E-2"/>
                  <c:y val="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11-49F4-BA38-3D1AFDD47E08}"/>
                </c:ext>
              </c:extLst>
            </c:dLbl>
            <c:dLbl>
              <c:idx val="8"/>
              <c:layout>
                <c:manualLayout>
                  <c:x val="-5.8652454780361754E-2"/>
                  <c:y val="-7.0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11-49F4-BA38-3D1AFDD47E08}"/>
                </c:ext>
              </c:extLst>
            </c:dLbl>
            <c:dLbl>
              <c:idx val="9"/>
              <c:layout>
                <c:manualLayout>
                  <c:x val="-3.5383397932816536E-2"/>
                  <c:y val="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11-49F4-BA38-3D1AFDD47E08}"/>
                </c:ext>
              </c:extLst>
            </c:dLbl>
            <c:dLbl>
              <c:idx val="10"/>
              <c:layout>
                <c:manualLayout>
                  <c:x val="-4.1020671834626826E-3"/>
                  <c:y val="-8.0526984126984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11-49F4-BA38-3D1AFDD47E08}"/>
                </c:ext>
              </c:extLst>
            </c:dLbl>
            <c:dLbl>
              <c:idx val="11"/>
              <c:layout>
                <c:manualLayout>
                  <c:x val="-1.4411524462099035E-16"/>
                  <c:y val="-8.0808080808080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11-49F4-BA38-3D1AFDD47E0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1.5'!$A$11:$A$21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 1.5'!$D$11:$D$21</c:f>
              <c:numCache>
                <c:formatCode>#,##0</c:formatCode>
                <c:ptCount val="11"/>
                <c:pt idx="0">
                  <c:v>1323.2</c:v>
                </c:pt>
                <c:pt idx="1">
                  <c:v>1487.9</c:v>
                </c:pt>
                <c:pt idx="2">
                  <c:v>1402.2</c:v>
                </c:pt>
                <c:pt idx="3">
                  <c:v>1336.7</c:v>
                </c:pt>
                <c:pt idx="4">
                  <c:v>1286.4000000000001</c:v>
                </c:pt>
                <c:pt idx="5">
                  <c:v>1320.8999999999999</c:v>
                </c:pt>
                <c:pt idx="6">
                  <c:v>1286.5999999999999</c:v>
                </c:pt>
                <c:pt idx="7">
                  <c:v>1304.8</c:v>
                </c:pt>
                <c:pt idx="8">
                  <c:v>1294.2</c:v>
                </c:pt>
                <c:pt idx="9">
                  <c:v>1318.1</c:v>
                </c:pt>
                <c:pt idx="10">
                  <c:v>1317.7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11-49F4-BA38-3D1AFDD47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12856"/>
        <c:axId val="190535808"/>
      </c:lineChart>
      <c:catAx>
        <c:axId val="18871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90535808"/>
        <c:crosses val="autoZero"/>
        <c:auto val="1"/>
        <c:lblAlgn val="ctr"/>
        <c:lblOffset val="100"/>
        <c:noMultiLvlLbl val="0"/>
      </c:catAx>
      <c:valAx>
        <c:axId val="190535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2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216729395498885"/>
          <c:y val="2.0895890749043643E-2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25061728395061"/>
          <c:y val="0.12215569780367204"/>
          <c:w val="0.85463209876543211"/>
          <c:h val="0.66273218597876504"/>
        </c:manualLayout>
      </c:layout>
      <c:lineChart>
        <c:grouping val="standard"/>
        <c:varyColors val="0"/>
        <c:ser>
          <c:idx val="0"/>
          <c:order val="0"/>
          <c:tx>
            <c:strRef>
              <c:f>'Gr 1.5'!$E$6</c:f>
              <c:strCache>
                <c:ptCount val="1"/>
                <c:pt idx="0">
                  <c:v>Agricoltura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128209233299901E-2"/>
                  <c:y val="6.946278122202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DB-486F-A11D-D737F65BA9E3}"/>
                </c:ext>
              </c:extLst>
            </c:dLbl>
            <c:dLbl>
              <c:idx val="1"/>
              <c:layout>
                <c:manualLayout>
                  <c:x val="-4.3011904783896736E-2"/>
                  <c:y val="-5.0396825396825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DB-486F-A11D-D737F65BA9E3}"/>
                </c:ext>
              </c:extLst>
            </c:dLbl>
            <c:dLbl>
              <c:idx val="2"/>
              <c:layout>
                <c:manualLayout>
                  <c:x val="-4.3011904783896771E-2"/>
                  <c:y val="0.1007936507936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DB-486F-A11D-D737F65BA9E3}"/>
                </c:ext>
              </c:extLst>
            </c:dLbl>
            <c:dLbl>
              <c:idx val="3"/>
              <c:layout>
                <c:manualLayout>
                  <c:x val="-5.0832251108241598E-2"/>
                  <c:y val="9.071428571428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DB-486F-A11D-D737F65BA9E3}"/>
                </c:ext>
              </c:extLst>
            </c:dLbl>
            <c:dLbl>
              <c:idx val="4"/>
              <c:layout>
                <c:manualLayout>
                  <c:x val="-4.6922077946069167E-2"/>
                  <c:y val="9.07142857142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DB-486F-A11D-D737F65BA9E3}"/>
                </c:ext>
              </c:extLst>
            </c:dLbl>
            <c:dLbl>
              <c:idx val="5"/>
              <c:layout>
                <c:manualLayout>
                  <c:x val="-5.0832251108241668E-2"/>
                  <c:y val="9.07142857142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DB-486F-A11D-D737F65BA9E3}"/>
                </c:ext>
              </c:extLst>
            </c:dLbl>
            <c:dLbl>
              <c:idx val="6"/>
              <c:layout>
                <c:manualLayout>
                  <c:x val="-4.6922077946069236E-2"/>
                  <c:y val="0.110873015873015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DB-486F-A11D-D737F65BA9E3}"/>
                </c:ext>
              </c:extLst>
            </c:dLbl>
            <c:dLbl>
              <c:idx val="7"/>
              <c:layout>
                <c:manualLayout>
                  <c:x val="-5.0832251108241598E-2"/>
                  <c:y val="0.1007936507936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DB-486F-A11D-D737F65BA9E3}"/>
                </c:ext>
              </c:extLst>
            </c:dLbl>
            <c:dLbl>
              <c:idx val="8"/>
              <c:layout>
                <c:manualLayout>
                  <c:x val="-5.0832251108241744E-2"/>
                  <c:y val="0.120952380952380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DB-486F-A11D-D737F65BA9E3}"/>
                </c:ext>
              </c:extLst>
            </c:dLbl>
            <c:dLbl>
              <c:idx val="9"/>
              <c:layout>
                <c:manualLayout>
                  <c:x val="-5.0832251108241598E-2"/>
                  <c:y val="0.110873015873015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DB-486F-A11D-D737F65BA9E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 1.5'!$A$11:$A$21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 1.5'!$E$11:$E$21</c:f>
              <c:numCache>
                <c:formatCode>#,##0</c:formatCode>
                <c:ptCount val="11"/>
                <c:pt idx="0">
                  <c:v>83.6</c:v>
                </c:pt>
                <c:pt idx="1">
                  <c:v>86.5</c:v>
                </c:pt>
                <c:pt idx="2">
                  <c:v>92.1</c:v>
                </c:pt>
                <c:pt idx="3">
                  <c:v>88.5</c:v>
                </c:pt>
                <c:pt idx="4">
                  <c:v>85.6</c:v>
                </c:pt>
                <c:pt idx="5">
                  <c:v>91</c:v>
                </c:pt>
                <c:pt idx="6">
                  <c:v>87.4</c:v>
                </c:pt>
                <c:pt idx="7">
                  <c:v>96</c:v>
                </c:pt>
                <c:pt idx="8">
                  <c:v>94.1</c:v>
                </c:pt>
                <c:pt idx="9">
                  <c:v>103.6</c:v>
                </c:pt>
                <c:pt idx="10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DB-486F-A11D-D737F65B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35024"/>
        <c:axId val="190539728"/>
      </c:lineChart>
      <c:catAx>
        <c:axId val="19053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90539728"/>
        <c:crosses val="autoZero"/>
        <c:auto val="1"/>
        <c:lblAlgn val="ctr"/>
        <c:lblOffset val="100"/>
        <c:noMultiLvlLbl val="0"/>
      </c:catAx>
      <c:valAx>
        <c:axId val="190539728"/>
        <c:scaling>
          <c:orientation val="minMax"/>
          <c:min val="6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05350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30</xdr:row>
      <xdr:rowOff>57150</xdr:rowOff>
    </xdr:from>
    <xdr:to>
      <xdr:col>13</xdr:col>
      <xdr:colOff>585854</xdr:colOff>
      <xdr:row>43</xdr:row>
      <xdr:rowOff>100650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28574</xdr:colOff>
      <xdr:row>3</xdr:row>
      <xdr:rowOff>0</xdr:rowOff>
    </xdr:from>
    <xdr:to>
      <xdr:col>22</xdr:col>
      <xdr:colOff>302174</xdr:colOff>
      <xdr:row>18</xdr:row>
      <xdr:rowOff>97725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33129</xdr:colOff>
      <xdr:row>2</xdr:row>
      <xdr:rowOff>67462</xdr:rowOff>
    </xdr:from>
    <xdr:to>
      <xdr:col>23</xdr:col>
      <xdr:colOff>97179</xdr:colOff>
      <xdr:row>15</xdr:row>
      <xdr:rowOff>101437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48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50984</xdr:colOff>
      <xdr:row>3</xdr:row>
      <xdr:rowOff>13634</xdr:rowOff>
    </xdr:from>
    <xdr:to>
      <xdr:col>17</xdr:col>
      <xdr:colOff>548534</xdr:colOff>
      <xdr:row>11</xdr:row>
      <xdr:rowOff>109634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300-000089480000}"/>
            </a:ext>
          </a:extLst>
        </xdr:cNvPr>
        <xdr:cNvGrpSpPr>
          <a:grpSpLocks/>
        </xdr:cNvGrpSpPr>
      </xdr:nvGrpSpPr>
      <xdr:grpSpPr bwMode="auto">
        <a:xfrm>
          <a:off x="6491349" y="592461"/>
          <a:ext cx="4857070" cy="1620000"/>
          <a:chOff x="5486400" y="3781425"/>
          <a:chExt cx="3962560" cy="1336995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300-00008B480000}"/>
              </a:ext>
            </a:extLst>
          </xdr:cNvPr>
          <xdr:cNvGraphicFramePr>
            <a:graphicFrameLocks/>
          </xdr:cNvGraphicFramePr>
        </xdr:nvGraphicFramePr>
        <xdr:xfrm>
          <a:off x="5486400" y="3781425"/>
          <a:ext cx="1980000" cy="13219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300-00008C480000}"/>
              </a:ext>
            </a:extLst>
          </xdr:cNvPr>
          <xdr:cNvGraphicFramePr>
            <a:graphicFrameLocks/>
          </xdr:cNvGraphicFramePr>
        </xdr:nvGraphicFramePr>
        <xdr:xfrm>
          <a:off x="7468960" y="3791746"/>
          <a:ext cx="1980000" cy="13266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4</xdr:row>
      <xdr:rowOff>9525</xdr:rowOff>
    </xdr:from>
    <xdr:to>
      <xdr:col>14</xdr:col>
      <xdr:colOff>38475</xdr:colOff>
      <xdr:row>10</xdr:row>
      <xdr:rowOff>126525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16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</xdr:colOff>
      <xdr:row>11</xdr:row>
      <xdr:rowOff>60325</xdr:rowOff>
    </xdr:from>
    <xdr:to>
      <xdr:col>14</xdr:col>
      <xdr:colOff>51175</xdr:colOff>
      <xdr:row>17</xdr:row>
      <xdr:rowOff>177325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26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593725</xdr:colOff>
      <xdr:row>18</xdr:row>
      <xdr:rowOff>127000</xdr:rowOff>
    </xdr:from>
    <xdr:to>
      <xdr:col>14</xdr:col>
      <xdr:colOff>32125</xdr:colOff>
      <xdr:row>25</xdr:row>
      <xdr:rowOff>53500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36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85724</xdr:colOff>
      <xdr:row>27</xdr:row>
      <xdr:rowOff>85725</xdr:rowOff>
    </xdr:from>
    <xdr:to>
      <xdr:col>14</xdr:col>
      <xdr:colOff>133724</xdr:colOff>
      <xdr:row>34</xdr:row>
      <xdr:rowOff>12225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46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1_Ambiente%20Energia/Energia/Materiale_Energ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.1, Gr 1.1"/>
      <sheetName val="Tab 1.2, Gr 1.2"/>
      <sheetName val="Tab 1.3, Gr 1.3"/>
      <sheetName val="Tab 1.4, Gr 1.4"/>
      <sheetName val="Gr 1.5"/>
    </sheetNames>
    <sheetDataSet>
      <sheetData sheetId="0">
        <row r="30">
          <cell r="B30" t="str">
            <v>Lombardia</v>
          </cell>
          <cell r="C30">
            <v>21.123659150349472</v>
          </cell>
        </row>
        <row r="31">
          <cell r="B31" t="str">
            <v>Veneto</v>
          </cell>
          <cell r="C31">
            <v>10.00354272839226</v>
          </cell>
        </row>
        <row r="32">
          <cell r="B32" t="str">
            <v>Emilia-Romagna</v>
          </cell>
          <cell r="C32">
            <v>9.300110266176107</v>
          </cell>
        </row>
        <row r="33">
          <cell r="B33" t="str">
            <v>Piemonte</v>
          </cell>
          <cell r="C33">
            <v>7.8843802200874347</v>
          </cell>
        </row>
        <row r="34">
          <cell r="B34" t="str">
            <v>Lazio</v>
          </cell>
          <cell r="C34">
            <v>7.2545581500516461</v>
          </cell>
        </row>
        <row r="35">
          <cell r="B35" t="str">
            <v>Toscana</v>
          </cell>
          <cell r="C35">
            <v>6.3797333358124684</v>
          </cell>
        </row>
        <row r="36">
          <cell r="B36" t="str">
            <v xml:space="preserve">Sicilia </v>
          </cell>
          <cell r="C36">
            <v>6.1101273888099579</v>
          </cell>
        </row>
        <row r="37">
          <cell r="B37" t="str">
            <v>Campania</v>
          </cell>
          <cell r="C37">
            <v>5.8324199823162388</v>
          </cell>
        </row>
        <row r="38">
          <cell r="B38" t="str">
            <v>Puglia</v>
          </cell>
          <cell r="C38">
            <v>5.7141187521228964</v>
          </cell>
        </row>
        <row r="39">
          <cell r="B39" t="str">
            <v>Friuli Venezia G.</v>
          </cell>
          <cell r="C39">
            <v>3.2701674047074123</v>
          </cell>
        </row>
        <row r="40">
          <cell r="B40" t="str">
            <v>Sardegna</v>
          </cell>
          <cell r="C40">
            <v>2.9372439034027122</v>
          </cell>
        </row>
        <row r="41">
          <cell r="B41" t="str">
            <v>Marche</v>
          </cell>
          <cell r="C41">
            <v>2.3306305226470649</v>
          </cell>
        </row>
        <row r="42">
          <cell r="B42" t="str">
            <v>Trentino A. Adige</v>
          </cell>
          <cell r="C42">
            <v>2.2102043194724219</v>
          </cell>
        </row>
        <row r="43">
          <cell r="B43" t="str">
            <v>Liguria</v>
          </cell>
          <cell r="C43">
            <v>2.0995397109306282</v>
          </cell>
        </row>
        <row r="44">
          <cell r="B44" t="str">
            <v>Abruzzo</v>
          </cell>
          <cell r="C44">
            <v>2.0608917648332241</v>
          </cell>
        </row>
        <row r="45">
          <cell r="B45" t="str">
            <v>Calabria</v>
          </cell>
          <cell r="C45">
            <v>1.9305711562144001</v>
          </cell>
        </row>
        <row r="46">
          <cell r="B46" t="str">
            <v>Umbria</v>
          </cell>
          <cell r="C46">
            <v>1.731720168948633</v>
          </cell>
        </row>
        <row r="47">
          <cell r="B47" t="str">
            <v>Basilicata</v>
          </cell>
          <cell r="C47">
            <v>1.0021239769002153</v>
          </cell>
        </row>
        <row r="48">
          <cell r="B48" t="str">
            <v>Molise</v>
          </cell>
          <cell r="C48">
            <v>0.45793167747027275</v>
          </cell>
        </row>
        <row r="49">
          <cell r="B49" t="str">
            <v>Valle d'Aosta</v>
          </cell>
          <cell r="C49">
            <v>0.36632542035451843</v>
          </cell>
        </row>
      </sheetData>
      <sheetData sheetId="1">
        <row r="5">
          <cell r="K5" t="str">
            <v>Lombardia</v>
          </cell>
          <cell r="L5">
            <v>15.32963776154752</v>
          </cell>
        </row>
        <row r="6">
          <cell r="K6" t="str">
            <v>Trentino-A. Adige</v>
          </cell>
          <cell r="L6">
            <v>10.743131530936658</v>
          </cell>
        </row>
        <row r="7">
          <cell r="K7" t="str">
            <v>Piemonte</v>
          </cell>
          <cell r="L7">
            <v>9.30858138454788</v>
          </cell>
        </row>
        <row r="8">
          <cell r="K8" t="str">
            <v>Puglia</v>
          </cell>
          <cell r="L8">
            <v>8.6345857278853728</v>
          </cell>
        </row>
        <row r="9">
          <cell r="K9" t="str">
            <v>Veneto</v>
          </cell>
          <cell r="L9">
            <v>7.6697797625106174</v>
          </cell>
        </row>
        <row r="10">
          <cell r="K10" t="str">
            <v>Toscana</v>
          </cell>
          <cell r="L10">
            <v>7.239038375841532</v>
          </cell>
        </row>
        <row r="11">
          <cell r="K11" t="str">
            <v>Emilia-Romagna</v>
          </cell>
          <cell r="L11">
            <v>5.4431136546559165</v>
          </cell>
        </row>
        <row r="12">
          <cell r="K12" t="str">
            <v>Campania</v>
          </cell>
          <cell r="L12">
            <v>4.9658426185928715</v>
          </cell>
        </row>
        <row r="13">
          <cell r="K13" t="str">
            <v xml:space="preserve">Sicilia </v>
          </cell>
          <cell r="L13">
            <v>4.2935576108051423</v>
          </cell>
        </row>
        <row r="14">
          <cell r="K14" t="str">
            <v>Calabria</v>
          </cell>
          <cell r="L14">
            <v>4.2784183682633588</v>
          </cell>
        </row>
        <row r="15">
          <cell r="K15" t="str">
            <v>Sardegna</v>
          </cell>
          <cell r="L15">
            <v>3.1682927809762158</v>
          </cell>
        </row>
        <row r="16">
          <cell r="K16" t="str">
            <v>Valle d'Aosta</v>
          </cell>
          <cell r="L16">
            <v>3.0888331407427811</v>
          </cell>
        </row>
        <row r="17">
          <cell r="K17" t="str">
            <v>Lazio</v>
          </cell>
          <cell r="L17">
            <v>2.9685745248458919</v>
          </cell>
        </row>
        <row r="18">
          <cell r="K18" t="str">
            <v>Basilicata</v>
          </cell>
          <cell r="L18">
            <v>2.8812458997884782</v>
          </cell>
        </row>
        <row r="19">
          <cell r="K19" t="str">
            <v>Friuli-Venezia G.</v>
          </cell>
          <cell r="L19">
            <v>2.8577244777602817</v>
          </cell>
        </row>
        <row r="20">
          <cell r="K20" t="str">
            <v>Abruzzo</v>
          </cell>
          <cell r="L20">
            <v>2.302191255676147</v>
          </cell>
        </row>
        <row r="21">
          <cell r="K21" t="str">
            <v>Umbria</v>
          </cell>
          <cell r="L21">
            <v>1.6970492162234518</v>
          </cell>
        </row>
        <row r="22">
          <cell r="K22" t="str">
            <v>Marche</v>
          </cell>
          <cell r="L22">
            <v>1.619043627533578</v>
          </cell>
        </row>
        <row r="23">
          <cell r="K23" t="str">
            <v>Molise</v>
          </cell>
          <cell r="L23">
            <v>1.055128225963031</v>
          </cell>
        </row>
        <row r="24">
          <cell r="K24" t="str">
            <v>Liguria</v>
          </cell>
          <cell r="L24">
            <v>0.45623005490327562</v>
          </cell>
        </row>
      </sheetData>
      <sheetData sheetId="2">
        <row r="29">
          <cell r="C29">
            <v>2006</v>
          </cell>
          <cell r="G29">
            <v>2020</v>
          </cell>
        </row>
        <row r="30">
          <cell r="B30" t="str">
            <v>Geotermica</v>
          </cell>
          <cell r="C30">
            <v>0</v>
          </cell>
          <cell r="G30">
            <v>0</v>
          </cell>
        </row>
        <row r="31">
          <cell r="B31" t="str">
            <v>Bioenergie</v>
          </cell>
          <cell r="C31">
            <v>37</v>
          </cell>
          <cell r="G31">
            <v>170.2</v>
          </cell>
        </row>
        <row r="32">
          <cell r="B32" t="str">
            <v>Eolica</v>
          </cell>
          <cell r="C32">
            <v>210.2</v>
          </cell>
          <cell r="G32">
            <v>410.2</v>
          </cell>
        </row>
        <row r="33">
          <cell r="B33" t="str">
            <v>Fotovoltaica</v>
          </cell>
          <cell r="C33">
            <v>0.9</v>
          </cell>
          <cell r="G33">
            <v>945.5</v>
          </cell>
        </row>
        <row r="34">
          <cell r="B34" t="str">
            <v>Idrica</v>
          </cell>
          <cell r="C34">
            <v>1877.5</v>
          </cell>
          <cell r="G34">
            <v>1165.5999999999999</v>
          </cell>
        </row>
        <row r="35">
          <cell r="B35" t="str">
            <v>Totale</v>
          </cell>
          <cell r="C35">
            <v>2125.6</v>
          </cell>
          <cell r="G35">
            <v>2691.6</v>
          </cell>
        </row>
      </sheetData>
      <sheetData sheetId="3">
        <row r="19">
          <cell r="C19" t="str">
            <v>Industria</v>
          </cell>
          <cell r="D19" t="str">
            <v>Terziario*</v>
          </cell>
          <cell r="E19" t="str">
            <v>Domestico</v>
          </cell>
          <cell r="F19" t="str">
            <v>Agricoltura</v>
          </cell>
        </row>
        <row r="20">
          <cell r="B20" t="str">
            <v>Abruzzo</v>
          </cell>
          <cell r="C20">
            <v>0.4774713503587581</v>
          </cell>
          <cell r="D20">
            <v>0.27522358622096782</v>
          </cell>
          <cell r="E20">
            <v>0.22404529533784476</v>
          </cell>
          <cell r="F20">
            <v>2.3259768082429359E-2</v>
          </cell>
        </row>
        <row r="21">
          <cell r="B21" t="str">
            <v>Italia</v>
          </cell>
          <cell r="C21">
            <v>0.44924854381521312</v>
          </cell>
          <cell r="D21">
            <v>0.2909747527772375</v>
          </cell>
          <cell r="E21">
            <v>0.23717194425071636</v>
          </cell>
          <cell r="F21">
            <v>2.2604400953822976E-2</v>
          </cell>
        </row>
      </sheetData>
      <sheetData sheetId="4">
        <row r="6">
          <cell r="B6" t="str">
            <v>Industria</v>
          </cell>
          <cell r="C6" t="str">
            <v>Terziario</v>
          </cell>
          <cell r="D6" t="str">
            <v>Domestico</v>
          </cell>
          <cell r="E6" t="str">
            <v>Agricoltura</v>
          </cell>
        </row>
        <row r="11">
          <cell r="A11">
            <v>2010</v>
          </cell>
          <cell r="B11">
            <v>2988.4</v>
          </cell>
          <cell r="C11">
            <v>1949.6</v>
          </cell>
          <cell r="D11">
            <v>1323.2</v>
          </cell>
          <cell r="E11">
            <v>83.6</v>
          </cell>
        </row>
        <row r="12">
          <cell r="A12">
            <v>2011</v>
          </cell>
          <cell r="B12">
            <v>2999.1</v>
          </cell>
          <cell r="C12">
            <v>2026.6</v>
          </cell>
          <cell r="D12">
            <v>1487.9</v>
          </cell>
          <cell r="E12">
            <v>86.5</v>
          </cell>
        </row>
        <row r="13">
          <cell r="A13">
            <v>2012</v>
          </cell>
          <cell r="B13">
            <v>2700.4</v>
          </cell>
          <cell r="C13">
            <v>2162.9</v>
          </cell>
          <cell r="D13">
            <v>1402.2</v>
          </cell>
          <cell r="E13">
            <v>92.1</v>
          </cell>
        </row>
        <row r="14">
          <cell r="A14">
            <v>2013</v>
          </cell>
          <cell r="B14">
            <v>2613.4</v>
          </cell>
          <cell r="C14">
            <v>2201.5</v>
          </cell>
          <cell r="D14">
            <v>1336.7</v>
          </cell>
          <cell r="E14">
            <v>88.5</v>
          </cell>
        </row>
        <row r="15">
          <cell r="A15">
            <v>2014</v>
          </cell>
          <cell r="B15">
            <v>2439.8000000000002</v>
          </cell>
          <cell r="C15">
            <v>2182.6999999999998</v>
          </cell>
          <cell r="D15">
            <v>1286.4000000000001</v>
          </cell>
          <cell r="E15">
            <v>85.6</v>
          </cell>
        </row>
        <row r="16">
          <cell r="A16">
            <v>2015</v>
          </cell>
          <cell r="B16">
            <v>2435</v>
          </cell>
          <cell r="C16">
            <v>2287.5</v>
          </cell>
          <cell r="D16">
            <v>1320.8999999999999</v>
          </cell>
          <cell r="E16">
            <v>91</v>
          </cell>
        </row>
        <row r="17">
          <cell r="A17">
            <v>2016</v>
          </cell>
          <cell r="B17">
            <v>2431.3000000000002</v>
          </cell>
          <cell r="C17">
            <v>2266.8000000000002</v>
          </cell>
          <cell r="D17">
            <v>1286.5999999999999</v>
          </cell>
          <cell r="E17">
            <v>87.4</v>
          </cell>
        </row>
        <row r="18">
          <cell r="A18">
            <v>2017</v>
          </cell>
          <cell r="B18">
            <v>2489.4</v>
          </cell>
          <cell r="C18">
            <v>2294</v>
          </cell>
          <cell r="D18">
            <v>1304.8</v>
          </cell>
          <cell r="E18">
            <v>96</v>
          </cell>
        </row>
        <row r="19">
          <cell r="A19">
            <v>2018</v>
          </cell>
          <cell r="B19">
            <v>2582.4</v>
          </cell>
          <cell r="C19">
            <v>2312.5</v>
          </cell>
          <cell r="D19">
            <v>1294.2</v>
          </cell>
          <cell r="E19">
            <v>94.1</v>
          </cell>
        </row>
        <row r="20">
          <cell r="A20">
            <v>2019</v>
          </cell>
          <cell r="B20">
            <v>2685.4</v>
          </cell>
          <cell r="C20">
            <v>2054.6999999999998</v>
          </cell>
          <cell r="D20">
            <v>1318.1</v>
          </cell>
          <cell r="E20">
            <v>103.6</v>
          </cell>
        </row>
        <row r="21">
          <cell r="A21">
            <v>2020</v>
          </cell>
          <cell r="B21">
            <v>2808.2</v>
          </cell>
          <cell r="C21">
            <v>1618.7</v>
          </cell>
          <cell r="D21">
            <v>1317.7</v>
          </cell>
          <cell r="E21">
            <v>136.80000000000001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1"/>
  <sheetViews>
    <sheetView zoomScale="115" zoomScaleNormal="115" workbookViewId="0">
      <selection activeCell="Q35" sqref="Q35"/>
    </sheetView>
  </sheetViews>
  <sheetFormatPr defaultRowHeight="15" x14ac:dyDescent="0.25"/>
  <cols>
    <col min="2" max="2" width="14.42578125" bestFit="1" customWidth="1"/>
    <col min="6" max="6" width="10.5703125" customWidth="1"/>
    <col min="10" max="12" width="10.28515625" customWidth="1"/>
    <col min="13" max="13" width="8.85546875" customWidth="1"/>
    <col min="14" max="14" width="10.28515625" customWidth="1"/>
    <col min="16" max="16" width="8.28515625" customWidth="1"/>
    <col min="17" max="17" width="10" customWidth="1"/>
    <col min="18" max="18" width="13" customWidth="1"/>
    <col min="21" max="21" width="14.42578125" bestFit="1" customWidth="1"/>
    <col min="25" max="25" width="15.28515625" customWidth="1"/>
    <col min="27" max="27" width="9.5703125" bestFit="1" customWidth="1"/>
  </cols>
  <sheetData>
    <row r="1" spans="1:22" x14ac:dyDescent="0.25">
      <c r="B1" s="1" t="s">
        <v>0</v>
      </c>
    </row>
    <row r="2" spans="1:22" x14ac:dyDescent="0.25">
      <c r="B2" s="1"/>
    </row>
    <row r="3" spans="1:22" x14ac:dyDescent="0.25">
      <c r="B3" s="2" t="s">
        <v>1</v>
      </c>
      <c r="C3" s="2"/>
      <c r="D3" s="2"/>
      <c r="E3" s="2"/>
      <c r="F3" s="2"/>
      <c r="G3" s="2"/>
      <c r="H3" s="2"/>
      <c r="I3" s="2"/>
    </row>
    <row r="4" spans="1:22" x14ac:dyDescent="0.25">
      <c r="B4" s="3"/>
      <c r="C4" s="4"/>
      <c r="D4" s="4"/>
      <c r="E4" s="5"/>
      <c r="F4" s="5"/>
      <c r="G4" s="6"/>
      <c r="H4" s="6"/>
      <c r="I4" s="5"/>
      <c r="J4" s="5"/>
      <c r="K4" s="5"/>
      <c r="M4" s="7"/>
      <c r="N4" s="7"/>
      <c r="O4" s="7"/>
      <c r="Q4" s="8"/>
    </row>
    <row r="5" spans="1:22" x14ac:dyDescent="0.25">
      <c r="B5" s="9" t="s">
        <v>3</v>
      </c>
      <c r="C5" s="10">
        <v>2019</v>
      </c>
      <c r="D5" s="11"/>
      <c r="E5" s="11"/>
      <c r="F5" s="11"/>
      <c r="G5" s="10">
        <v>2020</v>
      </c>
      <c r="H5" s="11"/>
      <c r="I5" s="11"/>
      <c r="J5" s="11"/>
      <c r="K5" s="12"/>
      <c r="L5" s="13"/>
      <c r="M5" s="13"/>
      <c r="S5" s="7"/>
    </row>
    <row r="6" spans="1:22" ht="79.5" thickBot="1" x14ac:dyDescent="0.3">
      <c r="A6" s="14"/>
      <c r="B6" s="15"/>
      <c r="C6" s="16" t="s">
        <v>4</v>
      </c>
      <c r="D6" s="17" t="s">
        <v>5</v>
      </c>
      <c r="E6" s="17" t="s">
        <v>6</v>
      </c>
      <c r="F6" s="18" t="s">
        <v>7</v>
      </c>
      <c r="G6" s="17" t="s">
        <v>4</v>
      </c>
      <c r="H6" s="17" t="s">
        <v>5</v>
      </c>
      <c r="I6" s="17" t="s">
        <v>6</v>
      </c>
      <c r="J6" s="18" t="s">
        <v>7</v>
      </c>
      <c r="K6" s="19"/>
      <c r="L6" s="13"/>
      <c r="M6" s="13"/>
      <c r="P6" s="13"/>
      <c r="Q6" s="20"/>
    </row>
    <row r="7" spans="1:22" x14ac:dyDescent="0.25">
      <c r="B7" s="21" t="s">
        <v>8</v>
      </c>
      <c r="C7" s="22">
        <v>25229.599999999999</v>
      </c>
      <c r="D7" s="22">
        <v>29601.599999999999</v>
      </c>
      <c r="E7" s="22">
        <f>D7-C7</f>
        <v>4372</v>
      </c>
      <c r="F7" s="23">
        <f>E7*100/C7</f>
        <v>17.328851824840665</v>
      </c>
      <c r="G7" s="22">
        <v>23746.2</v>
      </c>
      <c r="H7" s="22">
        <v>28208.7</v>
      </c>
      <c r="I7" s="22">
        <f>H7-G7</f>
        <v>4462.5</v>
      </c>
      <c r="J7" s="22">
        <f>I7*100/G7</f>
        <v>18.792480481087498</v>
      </c>
      <c r="K7" s="24"/>
      <c r="L7" s="25"/>
      <c r="M7" s="26"/>
      <c r="N7" s="27"/>
      <c r="O7" s="28"/>
      <c r="P7" s="29"/>
      <c r="Q7" s="27"/>
      <c r="R7" s="27"/>
      <c r="S7" s="22"/>
      <c r="T7" s="22"/>
      <c r="U7" s="22"/>
      <c r="V7" s="22"/>
    </row>
    <row r="8" spans="1:22" x14ac:dyDescent="0.25">
      <c r="B8" s="21" t="s">
        <v>9</v>
      </c>
      <c r="C8" s="22">
        <v>1165.0999999999999</v>
      </c>
      <c r="D8" s="22">
        <v>3183.9</v>
      </c>
      <c r="E8" s="22">
        <f t="shared" ref="E8:E27" si="0">D8-C8</f>
        <v>2018.8000000000002</v>
      </c>
      <c r="F8" s="23">
        <f>E8*100/C8</f>
        <v>173.27268045661322</v>
      </c>
      <c r="G8" s="22">
        <v>1103.3</v>
      </c>
      <c r="H8" s="22">
        <v>3614.8</v>
      </c>
      <c r="I8" s="22">
        <f t="shared" ref="I8:I27" si="1">H8-G8</f>
        <v>2511.5</v>
      </c>
      <c r="J8" s="22">
        <f t="shared" ref="J8:J26" si="2">I8*100/G8</f>
        <v>227.6352759902112</v>
      </c>
      <c r="K8" s="24"/>
      <c r="L8" s="25"/>
      <c r="M8" s="26"/>
      <c r="N8" s="27"/>
      <c r="O8" s="28"/>
      <c r="P8" s="29"/>
      <c r="Q8" s="27"/>
      <c r="R8" s="30"/>
      <c r="S8" s="22"/>
      <c r="T8" s="22"/>
      <c r="U8" s="22"/>
      <c r="V8" s="22"/>
    </row>
    <row r="9" spans="1:22" x14ac:dyDescent="0.25">
      <c r="B9" s="21" t="s">
        <v>10</v>
      </c>
      <c r="C9" s="22">
        <v>6351</v>
      </c>
      <c r="D9" s="22">
        <v>3695.2</v>
      </c>
      <c r="E9" s="22">
        <f t="shared" si="0"/>
        <v>-2655.8</v>
      </c>
      <c r="F9" s="23">
        <f t="shared" ref="F9:F23" si="3">E9*100/C9</f>
        <v>-41.817036687135882</v>
      </c>
      <c r="G9" s="22">
        <v>6323.4</v>
      </c>
      <c r="H9" s="22">
        <v>2392.1999999999998</v>
      </c>
      <c r="I9" s="22">
        <f t="shared" si="1"/>
        <v>-3931.2</v>
      </c>
      <c r="J9" s="22">
        <f t="shared" si="2"/>
        <v>-62.169086251067469</v>
      </c>
      <c r="K9" s="24"/>
      <c r="L9" s="25"/>
      <c r="M9" s="26"/>
      <c r="N9" s="27"/>
      <c r="O9" s="28"/>
      <c r="P9" s="29"/>
      <c r="Q9" s="27"/>
      <c r="R9" s="30"/>
      <c r="S9" s="22"/>
      <c r="T9" s="22"/>
      <c r="U9" s="22"/>
      <c r="V9" s="22"/>
    </row>
    <row r="10" spans="1:22" x14ac:dyDescent="0.25">
      <c r="B10" s="21" t="s">
        <v>11</v>
      </c>
      <c r="C10" s="22">
        <v>68573.2</v>
      </c>
      <c r="D10" s="22">
        <v>47808.5</v>
      </c>
      <c r="E10" s="22">
        <f t="shared" si="0"/>
        <v>-20764.699999999997</v>
      </c>
      <c r="F10" s="23">
        <f t="shared" si="3"/>
        <v>-30.281071905642435</v>
      </c>
      <c r="G10" s="22">
        <v>63620.3</v>
      </c>
      <c r="H10" s="22">
        <v>48090</v>
      </c>
      <c r="I10" s="22">
        <f t="shared" si="1"/>
        <v>-15530.300000000003</v>
      </c>
      <c r="J10" s="22">
        <f t="shared" si="2"/>
        <v>-24.410919156307031</v>
      </c>
      <c r="K10" s="24"/>
      <c r="L10" s="25"/>
      <c r="M10" s="26"/>
      <c r="N10" s="27"/>
      <c r="O10" s="28"/>
      <c r="P10" s="29"/>
      <c r="Q10" s="27"/>
      <c r="R10" s="30"/>
      <c r="S10" s="22"/>
      <c r="T10" s="22"/>
      <c r="U10" s="22"/>
      <c r="V10" s="22"/>
    </row>
    <row r="11" spans="1:22" x14ac:dyDescent="0.25">
      <c r="B11" s="21" t="s">
        <v>12</v>
      </c>
      <c r="C11" s="22">
        <v>6982.4</v>
      </c>
      <c r="D11" s="22">
        <v>11750.7</v>
      </c>
      <c r="E11" s="22">
        <f t="shared" si="0"/>
        <v>4768.3000000000011</v>
      </c>
      <c r="F11" s="23">
        <f t="shared" si="3"/>
        <v>68.290272685609551</v>
      </c>
      <c r="G11" s="22">
        <v>6656.7</v>
      </c>
      <c r="H11" s="22">
        <v>13321.6</v>
      </c>
      <c r="I11" s="22">
        <f t="shared" si="1"/>
        <v>6664.9000000000005</v>
      </c>
      <c r="J11" s="22">
        <f t="shared" si="2"/>
        <v>100.12318416031968</v>
      </c>
      <c r="K11" s="24"/>
      <c r="L11" s="25"/>
      <c r="M11" s="26"/>
      <c r="N11" s="27"/>
      <c r="O11" s="28"/>
      <c r="P11" s="29"/>
      <c r="Q11" s="27"/>
      <c r="R11" s="30"/>
      <c r="S11" s="22"/>
      <c r="T11" s="22"/>
      <c r="U11" s="22"/>
      <c r="V11" s="22"/>
    </row>
    <row r="12" spans="1:22" x14ac:dyDescent="0.25">
      <c r="B12" s="21" t="s">
        <v>13</v>
      </c>
      <c r="C12" s="22">
        <v>31885.3</v>
      </c>
      <c r="D12" s="22">
        <v>15205.5</v>
      </c>
      <c r="E12" s="22">
        <f t="shared" si="0"/>
        <v>-16679.8</v>
      </c>
      <c r="F12" s="23">
        <f t="shared" si="3"/>
        <v>-52.311880396295471</v>
      </c>
      <c r="G12" s="22">
        <v>30128.7</v>
      </c>
      <c r="H12" s="22">
        <v>13807.1</v>
      </c>
      <c r="I12" s="22">
        <f t="shared" si="1"/>
        <v>-16321.6</v>
      </c>
      <c r="J12" s="22">
        <f t="shared" si="2"/>
        <v>-54.172931457381168</v>
      </c>
      <c r="K12" s="24"/>
      <c r="L12" s="25"/>
      <c r="M12" s="26"/>
      <c r="N12" s="27"/>
      <c r="O12" s="28"/>
      <c r="P12" s="29"/>
      <c r="Q12" s="27"/>
      <c r="R12" s="28"/>
      <c r="S12" s="22"/>
      <c r="T12" s="22"/>
      <c r="U12" s="22"/>
      <c r="V12" s="22"/>
    </row>
    <row r="13" spans="1:22" x14ac:dyDescent="0.25">
      <c r="B13" s="21" t="s">
        <v>14</v>
      </c>
      <c r="C13" s="22">
        <v>10330.4</v>
      </c>
      <c r="D13" s="22">
        <v>8924.7999999999993</v>
      </c>
      <c r="E13" s="22">
        <f t="shared" si="0"/>
        <v>-1405.6000000000004</v>
      </c>
      <c r="F13" s="23">
        <f t="shared" si="3"/>
        <v>-13.606443119337106</v>
      </c>
      <c r="G13" s="22">
        <v>9849.1</v>
      </c>
      <c r="H13" s="22">
        <v>7596.1</v>
      </c>
      <c r="I13" s="22">
        <f t="shared" si="1"/>
        <v>-2253</v>
      </c>
      <c r="J13" s="22">
        <f t="shared" si="2"/>
        <v>-22.875186565269921</v>
      </c>
      <c r="K13" s="24"/>
      <c r="L13" s="25"/>
      <c r="M13" s="26"/>
      <c r="N13" s="27"/>
      <c r="O13" s="28"/>
      <c r="P13" s="29"/>
      <c r="Q13" s="27"/>
      <c r="R13" s="30"/>
      <c r="S13" s="22"/>
      <c r="T13" s="22"/>
      <c r="U13" s="22"/>
      <c r="V13" s="22"/>
    </row>
    <row r="14" spans="1:22" x14ac:dyDescent="0.25">
      <c r="B14" s="21" t="s">
        <v>15</v>
      </c>
      <c r="C14" s="22">
        <v>29847</v>
      </c>
      <c r="D14" s="22">
        <v>23647</v>
      </c>
      <c r="E14" s="22">
        <f t="shared" si="0"/>
        <v>-6200</v>
      </c>
      <c r="F14" s="23">
        <f t="shared" si="3"/>
        <v>-20.772606962173754</v>
      </c>
      <c r="G14" s="22">
        <v>28010.1</v>
      </c>
      <c r="H14" s="22">
        <v>22698.799999999999</v>
      </c>
      <c r="I14" s="22">
        <f t="shared" si="1"/>
        <v>-5311.2999999999993</v>
      </c>
      <c r="J14" s="22">
        <f t="shared" si="2"/>
        <v>-18.962088675156458</v>
      </c>
      <c r="K14" s="24"/>
      <c r="L14" s="25"/>
      <c r="M14" s="26"/>
      <c r="N14" s="27"/>
      <c r="O14" s="28"/>
      <c r="P14" s="29"/>
      <c r="Q14" s="27"/>
      <c r="R14" s="30"/>
      <c r="S14" s="22"/>
      <c r="T14" s="22"/>
      <c r="U14" s="22"/>
      <c r="V14" s="22"/>
    </row>
    <row r="15" spans="1:22" x14ac:dyDescent="0.25">
      <c r="B15" s="21" t="s">
        <v>16</v>
      </c>
      <c r="C15" s="22">
        <v>20756.400000000001</v>
      </c>
      <c r="D15" s="22">
        <v>16566.8</v>
      </c>
      <c r="E15" s="22">
        <f t="shared" si="0"/>
        <v>-4189.6000000000022</v>
      </c>
      <c r="F15" s="23">
        <f t="shared" si="3"/>
        <v>-20.184617756451033</v>
      </c>
      <c r="G15" s="22">
        <v>19214.5</v>
      </c>
      <c r="H15" s="22">
        <v>16009.2</v>
      </c>
      <c r="I15" s="22">
        <f t="shared" si="1"/>
        <v>-3205.2999999999993</v>
      </c>
      <c r="J15" s="22">
        <f t="shared" si="2"/>
        <v>-16.681672695100051</v>
      </c>
      <c r="K15" s="24"/>
      <c r="L15" s="25"/>
      <c r="M15" s="26"/>
      <c r="N15" s="27"/>
      <c r="O15" s="28"/>
      <c r="P15" s="29"/>
      <c r="Q15" s="27"/>
      <c r="R15" s="30"/>
      <c r="S15" s="22"/>
      <c r="T15" s="22"/>
      <c r="U15" s="22"/>
      <c r="V15" s="22"/>
    </row>
    <row r="16" spans="1:22" x14ac:dyDescent="0.25">
      <c r="B16" s="21" t="s">
        <v>17</v>
      </c>
      <c r="C16" s="22">
        <v>5560.8</v>
      </c>
      <c r="D16" s="22">
        <v>3624.5</v>
      </c>
      <c r="E16" s="22">
        <f t="shared" si="0"/>
        <v>-1936.3000000000002</v>
      </c>
      <c r="F16" s="23">
        <f t="shared" si="3"/>
        <v>-34.820529420227309</v>
      </c>
      <c r="G16" s="22">
        <v>5215.6000000000004</v>
      </c>
      <c r="H16" s="22">
        <v>3101.4</v>
      </c>
      <c r="I16" s="22">
        <f t="shared" si="1"/>
        <v>-2114.2000000000003</v>
      </c>
      <c r="J16" s="22">
        <f t="shared" si="2"/>
        <v>-40.536084055525734</v>
      </c>
      <c r="K16" s="24"/>
      <c r="L16" s="25"/>
      <c r="M16" s="26"/>
      <c r="N16" s="27"/>
      <c r="O16" s="28"/>
      <c r="P16" s="29"/>
      <c r="Q16" s="27"/>
      <c r="R16" s="30"/>
      <c r="S16" s="22"/>
      <c r="T16" s="22"/>
      <c r="U16" s="22"/>
      <c r="V16" s="22"/>
    </row>
    <row r="17" spans="2:22" x14ac:dyDescent="0.25">
      <c r="B17" s="21" t="s">
        <v>18</v>
      </c>
      <c r="C17" s="22">
        <v>7391.4</v>
      </c>
      <c r="D17" s="22">
        <v>2250.6</v>
      </c>
      <c r="E17" s="22">
        <f t="shared" si="0"/>
        <v>-5140.7999999999993</v>
      </c>
      <c r="F17" s="23">
        <f t="shared" si="3"/>
        <v>-69.551099926942115</v>
      </c>
      <c r="G17" s="22">
        <v>7019.4</v>
      </c>
      <c r="H17" s="22">
        <v>2204.4</v>
      </c>
      <c r="I17" s="22">
        <f t="shared" si="1"/>
        <v>-4815</v>
      </c>
      <c r="J17" s="22">
        <f t="shared" si="2"/>
        <v>-68.595606462090785</v>
      </c>
      <c r="K17" s="24"/>
      <c r="L17" s="25"/>
      <c r="M17" s="26"/>
      <c r="N17" s="27"/>
      <c r="O17" s="28"/>
      <c r="P17" s="29"/>
      <c r="Q17" s="27"/>
      <c r="R17" s="30"/>
      <c r="S17" s="22"/>
      <c r="T17" s="22"/>
      <c r="U17" s="22"/>
      <c r="V17" s="22"/>
    </row>
    <row r="18" spans="2:22" x14ac:dyDescent="0.25">
      <c r="B18" s="21" t="s">
        <v>19</v>
      </c>
      <c r="C18" s="22">
        <v>23059.200000000001</v>
      </c>
      <c r="D18" s="22">
        <v>13813</v>
      </c>
      <c r="E18" s="22">
        <f t="shared" si="0"/>
        <v>-9246.2000000000007</v>
      </c>
      <c r="F18" s="23">
        <f t="shared" si="3"/>
        <v>-40.097661670829865</v>
      </c>
      <c r="G18" s="22">
        <v>21849.3</v>
      </c>
      <c r="H18" s="22">
        <v>11995.7</v>
      </c>
      <c r="I18" s="22">
        <f t="shared" si="1"/>
        <v>-9853.5999999999985</v>
      </c>
      <c r="J18" s="22">
        <f t="shared" si="2"/>
        <v>-45.098012293300009</v>
      </c>
      <c r="K18" s="24"/>
      <c r="L18" s="25"/>
      <c r="M18" s="26"/>
      <c r="N18" s="27"/>
      <c r="O18" s="28"/>
      <c r="P18" s="29"/>
      <c r="Q18" s="27"/>
      <c r="R18" s="30"/>
      <c r="S18" s="22"/>
      <c r="T18" s="22"/>
      <c r="U18" s="22"/>
      <c r="V18" s="22"/>
    </row>
    <row r="19" spans="2:22" x14ac:dyDescent="0.25">
      <c r="B19" s="31" t="s">
        <v>2</v>
      </c>
      <c r="C19" s="32">
        <v>6503.4</v>
      </c>
      <c r="D19" s="32">
        <v>6209.7</v>
      </c>
      <c r="E19" s="32">
        <f t="shared" si="0"/>
        <v>-293.69999999999982</v>
      </c>
      <c r="F19" s="33">
        <f t="shared" si="3"/>
        <v>-4.5160992711504724</v>
      </c>
      <c r="G19" s="32">
        <v>6207</v>
      </c>
      <c r="H19" s="32">
        <v>6259.6</v>
      </c>
      <c r="I19" s="32">
        <f t="shared" si="1"/>
        <v>52.600000000000364</v>
      </c>
      <c r="J19" s="32">
        <f t="shared" si="2"/>
        <v>0.8474303206057735</v>
      </c>
      <c r="K19" s="24"/>
      <c r="L19" s="25"/>
      <c r="M19" s="26"/>
      <c r="N19" s="27"/>
      <c r="O19" s="28"/>
      <c r="P19" s="34"/>
      <c r="Q19" s="27"/>
      <c r="R19" s="28"/>
      <c r="S19" s="32"/>
      <c r="T19" s="32"/>
      <c r="U19" s="32"/>
      <c r="V19" s="32"/>
    </row>
    <row r="20" spans="2:22" x14ac:dyDescent="0.25">
      <c r="B20" s="21" t="s">
        <v>20</v>
      </c>
      <c r="C20" s="22">
        <v>1435.9</v>
      </c>
      <c r="D20" s="22">
        <v>3430.4</v>
      </c>
      <c r="E20" s="22">
        <f t="shared" si="0"/>
        <v>1994.5</v>
      </c>
      <c r="F20" s="23">
        <f t="shared" si="3"/>
        <v>138.90243053137405</v>
      </c>
      <c r="G20" s="22">
        <v>1379.2</v>
      </c>
      <c r="H20" s="22">
        <v>3148.5</v>
      </c>
      <c r="I20" s="22">
        <f t="shared" si="1"/>
        <v>1769.3</v>
      </c>
      <c r="J20" s="22">
        <f t="shared" si="2"/>
        <v>128.28451276102086</v>
      </c>
      <c r="K20" s="24"/>
      <c r="L20" s="25"/>
      <c r="M20" s="26"/>
      <c r="N20" s="27"/>
      <c r="O20" s="28"/>
      <c r="P20" s="29"/>
      <c r="Q20" s="27"/>
      <c r="R20" s="30"/>
      <c r="S20" s="22"/>
      <c r="T20" s="22"/>
      <c r="U20" s="22"/>
      <c r="V20" s="22"/>
    </row>
    <row r="21" spans="2:22" x14ac:dyDescent="0.25">
      <c r="B21" s="21" t="s">
        <v>21</v>
      </c>
      <c r="C21" s="22">
        <v>18414.3</v>
      </c>
      <c r="D21" s="22">
        <v>11782.8</v>
      </c>
      <c r="E21" s="22">
        <f t="shared" si="0"/>
        <v>-6631.5</v>
      </c>
      <c r="F21" s="23">
        <f t="shared" si="3"/>
        <v>-36.012772682100326</v>
      </c>
      <c r="G21" s="22">
        <v>17566.099999999999</v>
      </c>
      <c r="H21" s="22">
        <v>10839.5</v>
      </c>
      <c r="I21" s="22">
        <f t="shared" si="1"/>
        <v>-6726.5999999999985</v>
      </c>
      <c r="J21" s="22">
        <f t="shared" si="2"/>
        <v>-38.293075867722486</v>
      </c>
      <c r="K21" s="24"/>
      <c r="L21" s="25"/>
      <c r="M21" s="26"/>
      <c r="N21" s="27"/>
      <c r="O21" s="28"/>
      <c r="P21" s="29"/>
      <c r="Q21" s="27"/>
      <c r="R21" s="30"/>
      <c r="S21" s="22"/>
      <c r="T21" s="22"/>
      <c r="U21" s="22"/>
      <c r="V21" s="22"/>
    </row>
    <row r="22" spans="2:22" x14ac:dyDescent="0.25">
      <c r="B22" s="21" t="s">
        <v>22</v>
      </c>
      <c r="C22" s="22">
        <v>18410.8</v>
      </c>
      <c r="D22" s="22">
        <v>28788.2</v>
      </c>
      <c r="E22" s="22">
        <f t="shared" si="0"/>
        <v>10377.400000000001</v>
      </c>
      <c r="F22" s="23">
        <f t="shared" si="3"/>
        <v>56.36582875268865</v>
      </c>
      <c r="G22" s="22">
        <v>17209.8</v>
      </c>
      <c r="H22" s="22">
        <v>28308</v>
      </c>
      <c r="I22" s="22">
        <f t="shared" si="1"/>
        <v>11098.2</v>
      </c>
      <c r="J22" s="22">
        <f t="shared" si="2"/>
        <v>64.487675626677827</v>
      </c>
      <c r="K22" s="24"/>
      <c r="L22" s="25"/>
      <c r="M22" s="26"/>
      <c r="N22" s="27"/>
      <c r="O22" s="28"/>
      <c r="P22" s="29"/>
      <c r="Q22" s="27"/>
      <c r="R22" s="30"/>
      <c r="S22" s="22"/>
      <c r="T22" s="22"/>
      <c r="U22" s="22"/>
      <c r="V22" s="22"/>
    </row>
    <row r="23" spans="2:22" x14ac:dyDescent="0.25">
      <c r="B23" s="21" t="s">
        <v>23</v>
      </c>
      <c r="C23" s="22">
        <v>3256.3</v>
      </c>
      <c r="D23" s="22">
        <v>3981.8</v>
      </c>
      <c r="E23" s="22">
        <f t="shared" si="0"/>
        <v>725.5</v>
      </c>
      <c r="F23" s="23">
        <f t="shared" si="3"/>
        <v>22.279888216687649</v>
      </c>
      <c r="G23" s="22">
        <v>3018.2</v>
      </c>
      <c r="H23" s="22">
        <v>3733.1</v>
      </c>
      <c r="I23" s="22">
        <f t="shared" si="1"/>
        <v>714.90000000000009</v>
      </c>
      <c r="J23" s="22">
        <f t="shared" si="2"/>
        <v>23.686303094559676</v>
      </c>
      <c r="K23" s="24"/>
      <c r="L23" s="25"/>
      <c r="M23" s="26"/>
      <c r="N23" s="27"/>
      <c r="O23" s="28"/>
      <c r="P23" s="29"/>
      <c r="Q23" s="27"/>
      <c r="R23" s="30"/>
      <c r="S23" s="22"/>
      <c r="T23" s="22"/>
      <c r="U23" s="22"/>
      <c r="V23" s="22"/>
    </row>
    <row r="24" spans="2:22" x14ac:dyDescent="0.25">
      <c r="B24" s="21" t="s">
        <v>24</v>
      </c>
      <c r="C24" s="22">
        <v>6125.9</v>
      </c>
      <c r="D24" s="22">
        <v>18502.099999999999</v>
      </c>
      <c r="E24" s="22">
        <f t="shared" si="0"/>
        <v>12376.199999999999</v>
      </c>
      <c r="F24" s="23">
        <f>E24*100/C24</f>
        <v>202.0307220163568</v>
      </c>
      <c r="G24" s="22">
        <v>5814.5</v>
      </c>
      <c r="H24" s="22">
        <v>16252.1</v>
      </c>
      <c r="I24" s="22">
        <f t="shared" si="1"/>
        <v>10437.6</v>
      </c>
      <c r="J24" s="22">
        <f t="shared" si="2"/>
        <v>179.50984607446901</v>
      </c>
      <c r="K24" s="24"/>
      <c r="L24" s="25"/>
      <c r="M24" s="26"/>
      <c r="N24" s="27"/>
      <c r="O24" s="28"/>
      <c r="P24" s="29"/>
      <c r="Q24" s="27"/>
      <c r="R24" s="30"/>
      <c r="S24" s="22"/>
      <c r="T24" s="22"/>
      <c r="U24" s="22"/>
      <c r="V24" s="22"/>
    </row>
    <row r="25" spans="2:22" x14ac:dyDescent="0.25">
      <c r="B25" s="21" t="s">
        <v>25</v>
      </c>
      <c r="C25" s="22">
        <v>19172.3</v>
      </c>
      <c r="D25" s="22">
        <v>16050.9</v>
      </c>
      <c r="E25" s="22">
        <f t="shared" si="0"/>
        <v>-3121.3999999999996</v>
      </c>
      <c r="F25" s="23">
        <f t="shared" ref="F25:F27" si="4">E25*100/C25</f>
        <v>-16.280780083766683</v>
      </c>
      <c r="G25" s="22">
        <v>18402.5</v>
      </c>
      <c r="H25" s="22">
        <v>15251.2</v>
      </c>
      <c r="I25" s="22">
        <f t="shared" si="1"/>
        <v>-3151.2999999999993</v>
      </c>
      <c r="J25" s="22">
        <f t="shared" si="2"/>
        <v>-17.124303763075666</v>
      </c>
      <c r="K25" s="24"/>
      <c r="L25" s="25"/>
      <c r="M25" s="26"/>
      <c r="N25" s="27"/>
      <c r="O25" s="28"/>
      <c r="P25" s="29"/>
      <c r="Q25" s="27"/>
      <c r="R25" s="30"/>
      <c r="S25" s="22"/>
      <c r="T25" s="22"/>
      <c r="U25" s="22"/>
      <c r="V25" s="22"/>
    </row>
    <row r="26" spans="2:22" x14ac:dyDescent="0.25">
      <c r="B26" s="21" t="s">
        <v>26</v>
      </c>
      <c r="C26" s="22">
        <v>9171.5</v>
      </c>
      <c r="D26" s="22">
        <v>12663</v>
      </c>
      <c r="E26" s="22">
        <f t="shared" si="0"/>
        <v>3491.5</v>
      </c>
      <c r="F26" s="23">
        <f t="shared" si="4"/>
        <v>38.069018154064217</v>
      </c>
      <c r="G26" s="22">
        <v>8846.4</v>
      </c>
      <c r="H26" s="22">
        <v>12148</v>
      </c>
      <c r="I26" s="22">
        <f t="shared" si="1"/>
        <v>3301.6000000000004</v>
      </c>
      <c r="J26" s="22">
        <f t="shared" si="2"/>
        <v>37.32139627419064</v>
      </c>
      <c r="K26" s="24"/>
      <c r="L26" s="25"/>
      <c r="M26" s="26"/>
      <c r="N26" s="27"/>
      <c r="O26" s="28"/>
      <c r="P26" s="29"/>
      <c r="Q26" s="27"/>
      <c r="R26" s="30"/>
      <c r="S26" s="22"/>
      <c r="T26" s="22"/>
      <c r="U26" s="22"/>
      <c r="V26" s="22"/>
    </row>
    <row r="27" spans="2:22" x14ac:dyDescent="0.25">
      <c r="B27" s="35" t="s">
        <v>27</v>
      </c>
      <c r="C27" s="36">
        <f>SUM(C7:C26)</f>
        <v>319622.19999999995</v>
      </c>
      <c r="D27" s="36">
        <f>SUM(D7:D26)</f>
        <v>281481</v>
      </c>
      <c r="E27" s="36">
        <f t="shared" si="0"/>
        <v>-38141.199999999953</v>
      </c>
      <c r="F27" s="37">
        <f t="shared" si="4"/>
        <v>-11.93321365036595</v>
      </c>
      <c r="G27" s="36">
        <f>SUM(G7:G26)</f>
        <v>301180.30000000005</v>
      </c>
      <c r="H27" s="36">
        <f>SUM(H7:H26)</f>
        <v>268980.00000000006</v>
      </c>
      <c r="I27" s="36">
        <f t="shared" si="1"/>
        <v>-32200.299999999988</v>
      </c>
      <c r="J27" s="36">
        <f>I27*100/G27</f>
        <v>-10.691369920276985</v>
      </c>
      <c r="K27" s="24"/>
      <c r="L27" s="25"/>
      <c r="M27" s="26"/>
      <c r="N27" s="27"/>
      <c r="O27" s="28"/>
      <c r="P27" s="34"/>
      <c r="Q27" s="27"/>
      <c r="R27" s="30"/>
      <c r="S27" s="36"/>
      <c r="T27" s="36"/>
      <c r="U27" s="36"/>
      <c r="V27" s="36"/>
    </row>
    <row r="28" spans="2:22" x14ac:dyDescent="0.25">
      <c r="B28" s="13"/>
      <c r="C28" s="7"/>
      <c r="D28" s="13"/>
      <c r="E28" s="13"/>
      <c r="F28" s="13"/>
      <c r="G28" s="13"/>
      <c r="H28" s="38">
        <f>E27-I27</f>
        <v>-5940.8999999999651</v>
      </c>
      <c r="I28" s="38"/>
      <c r="J28" s="13"/>
      <c r="K28" s="13"/>
      <c r="L28" s="13"/>
      <c r="M28" s="13"/>
      <c r="N28" s="13"/>
      <c r="O28" s="38"/>
      <c r="P28" s="13"/>
      <c r="R28" s="39"/>
    </row>
    <row r="29" spans="2:22" x14ac:dyDescent="0.25">
      <c r="D29" s="7"/>
      <c r="E29" s="7"/>
      <c r="O29" s="7"/>
    </row>
    <row r="30" spans="2:22" x14ac:dyDescent="0.25">
      <c r="B30" t="s">
        <v>11</v>
      </c>
      <c r="C30" s="40">
        <v>21.123659150349472</v>
      </c>
      <c r="F30" s="41" t="s">
        <v>71</v>
      </c>
      <c r="O30" s="7"/>
    </row>
    <row r="31" spans="2:22" x14ac:dyDescent="0.25">
      <c r="B31" t="s">
        <v>13</v>
      </c>
      <c r="C31" s="40">
        <v>10.00354272839226</v>
      </c>
      <c r="O31" s="7"/>
    </row>
    <row r="32" spans="2:22" x14ac:dyDescent="0.25">
      <c r="B32" t="s">
        <v>15</v>
      </c>
      <c r="C32" s="40">
        <v>9.300110266176107</v>
      </c>
      <c r="O32" s="7"/>
    </row>
    <row r="33" spans="2:15" x14ac:dyDescent="0.25">
      <c r="B33" t="s">
        <v>8</v>
      </c>
      <c r="C33" s="40">
        <v>7.8843802200874347</v>
      </c>
      <c r="O33" s="7"/>
    </row>
    <row r="34" spans="2:15" x14ac:dyDescent="0.25">
      <c r="B34" t="s">
        <v>19</v>
      </c>
      <c r="C34" s="40">
        <v>7.2545581500516461</v>
      </c>
      <c r="O34" s="7"/>
    </row>
    <row r="35" spans="2:15" x14ac:dyDescent="0.25">
      <c r="B35" t="s">
        <v>16</v>
      </c>
      <c r="C35" s="40">
        <v>6.3797333358124684</v>
      </c>
      <c r="O35" s="7"/>
    </row>
    <row r="36" spans="2:15" x14ac:dyDescent="0.25">
      <c r="B36" t="s">
        <v>25</v>
      </c>
      <c r="C36" s="40">
        <v>6.1101273888099579</v>
      </c>
      <c r="O36" s="7"/>
    </row>
    <row r="37" spans="2:15" x14ac:dyDescent="0.25">
      <c r="B37" t="s">
        <v>21</v>
      </c>
      <c r="C37" s="40">
        <v>5.8324199823162388</v>
      </c>
      <c r="O37" s="7"/>
    </row>
    <row r="38" spans="2:15" x14ac:dyDescent="0.25">
      <c r="B38" t="s">
        <v>22</v>
      </c>
      <c r="C38" s="40">
        <v>5.7141187521228964</v>
      </c>
      <c r="O38" s="7"/>
    </row>
    <row r="39" spans="2:15" x14ac:dyDescent="0.25">
      <c r="B39" t="s">
        <v>28</v>
      </c>
      <c r="C39" s="40">
        <v>3.2701674047074123</v>
      </c>
      <c r="O39" s="7"/>
    </row>
    <row r="40" spans="2:15" x14ac:dyDescent="0.25">
      <c r="B40" t="s">
        <v>26</v>
      </c>
      <c r="C40" s="40">
        <v>2.9372439034027122</v>
      </c>
      <c r="O40" s="7"/>
    </row>
    <row r="41" spans="2:15" x14ac:dyDescent="0.25">
      <c r="B41" t="s">
        <v>18</v>
      </c>
      <c r="C41" s="40">
        <v>2.3306305226470649</v>
      </c>
      <c r="O41" s="7"/>
    </row>
    <row r="42" spans="2:15" x14ac:dyDescent="0.25">
      <c r="B42" t="s">
        <v>29</v>
      </c>
      <c r="C42" s="40">
        <v>2.2102043194724219</v>
      </c>
      <c r="O42" s="7"/>
    </row>
    <row r="43" spans="2:15" x14ac:dyDescent="0.25">
      <c r="B43" t="s">
        <v>10</v>
      </c>
      <c r="C43" s="40">
        <v>2.0995397109306282</v>
      </c>
      <c r="O43" s="7"/>
    </row>
    <row r="44" spans="2:15" x14ac:dyDescent="0.25">
      <c r="B44" t="s">
        <v>2</v>
      </c>
      <c r="C44" s="40">
        <v>2.0608917648332241</v>
      </c>
      <c r="O44" s="7"/>
    </row>
    <row r="45" spans="2:15" x14ac:dyDescent="0.25">
      <c r="B45" t="s">
        <v>24</v>
      </c>
      <c r="C45" s="40">
        <v>1.9305711562144001</v>
      </c>
      <c r="O45" s="7"/>
    </row>
    <row r="46" spans="2:15" x14ac:dyDescent="0.25">
      <c r="B46" t="s">
        <v>17</v>
      </c>
      <c r="C46" s="40">
        <v>1.731720168948633</v>
      </c>
      <c r="O46" s="7"/>
    </row>
    <row r="47" spans="2:15" x14ac:dyDescent="0.25">
      <c r="B47" t="s">
        <v>23</v>
      </c>
      <c r="C47" s="40">
        <v>1.0021239769002153</v>
      </c>
      <c r="O47" s="7"/>
    </row>
    <row r="48" spans="2:15" x14ac:dyDescent="0.25">
      <c r="B48" t="s">
        <v>20</v>
      </c>
      <c r="C48" s="40">
        <v>0.45793167747027275</v>
      </c>
      <c r="O48" s="7"/>
    </row>
    <row r="49" spans="2:15" x14ac:dyDescent="0.25">
      <c r="B49" t="s">
        <v>9</v>
      </c>
      <c r="C49" s="40">
        <v>0.36632542035451843</v>
      </c>
      <c r="O49" s="7"/>
    </row>
    <row r="50" spans="2:15" x14ac:dyDescent="0.25">
      <c r="B50" t="s">
        <v>27</v>
      </c>
      <c r="C50" s="40">
        <v>100</v>
      </c>
      <c r="O50" s="7"/>
    </row>
    <row r="51" spans="2:15" x14ac:dyDescent="0.25">
      <c r="O51" s="7"/>
    </row>
  </sheetData>
  <mergeCells count="4">
    <mergeCell ref="B3:I3"/>
    <mergeCell ref="B5:B6"/>
    <mergeCell ref="C5:F5"/>
    <mergeCell ref="G5:J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topLeftCell="A16" zoomScale="130" zoomScaleNormal="130" workbookViewId="0">
      <selection activeCell="E23" sqref="E23:E26"/>
    </sheetView>
  </sheetViews>
  <sheetFormatPr defaultColWidth="9.140625" defaultRowHeight="15" x14ac:dyDescent="0.25"/>
  <cols>
    <col min="1" max="1" width="15.85546875" customWidth="1"/>
    <col min="2" max="2" width="11.42578125" bestFit="1" customWidth="1"/>
    <col min="3" max="3" width="11.85546875" customWidth="1"/>
    <col min="4" max="4" width="11" bestFit="1" customWidth="1"/>
    <col min="5" max="5" width="15" customWidth="1"/>
    <col min="6" max="6" width="15.42578125" bestFit="1" customWidth="1"/>
    <col min="7" max="7" width="11.42578125" bestFit="1" customWidth="1"/>
    <col min="8" max="8" width="11.85546875" customWidth="1"/>
    <col min="9" max="9" width="10.42578125" bestFit="1" customWidth="1"/>
    <col min="10" max="10" width="3.28515625" customWidth="1"/>
    <col min="11" max="11" width="18.42578125" bestFit="1" customWidth="1"/>
    <col min="12" max="12" width="10.42578125" bestFit="1" customWidth="1"/>
  </cols>
  <sheetData>
    <row r="1" spans="1:14" x14ac:dyDescent="0.25">
      <c r="A1" s="42" t="s">
        <v>30</v>
      </c>
    </row>
    <row r="2" spans="1:14" x14ac:dyDescent="0.25">
      <c r="M2" s="43"/>
      <c r="N2" s="41" t="s">
        <v>31</v>
      </c>
    </row>
    <row r="3" spans="1:14" x14ac:dyDescent="0.25">
      <c r="B3" s="44">
        <v>2020</v>
      </c>
      <c r="C3" s="44"/>
      <c r="D3" s="44"/>
      <c r="F3" s="30"/>
      <c r="G3" s="45">
        <v>2020</v>
      </c>
      <c r="H3" s="45"/>
      <c r="I3" s="45"/>
    </row>
    <row r="4" spans="1:14" ht="23.25" thickBot="1" x14ac:dyDescent="0.3">
      <c r="A4" s="46" t="s">
        <v>3</v>
      </c>
      <c r="B4" s="47" t="s">
        <v>32</v>
      </c>
      <c r="C4" s="47" t="s">
        <v>33</v>
      </c>
      <c r="D4" s="47" t="s">
        <v>34</v>
      </c>
      <c r="F4" s="48" t="s">
        <v>3</v>
      </c>
      <c r="G4" s="49" t="s">
        <v>32</v>
      </c>
      <c r="H4" s="49" t="s">
        <v>33</v>
      </c>
      <c r="I4" s="49" t="s">
        <v>34</v>
      </c>
      <c r="K4" s="46" t="s">
        <v>3</v>
      </c>
      <c r="L4" s="50" t="s">
        <v>34</v>
      </c>
    </row>
    <row r="5" spans="1:14" x14ac:dyDescent="0.25">
      <c r="A5" s="51" t="s">
        <v>8</v>
      </c>
      <c r="B5" s="52">
        <v>29478.1</v>
      </c>
      <c r="C5" s="52">
        <v>20067.5</v>
      </c>
      <c r="D5" s="52">
        <v>10883.1</v>
      </c>
      <c r="F5" s="53" t="s">
        <v>11</v>
      </c>
      <c r="G5" s="54">
        <v>50161.9</v>
      </c>
      <c r="H5" s="54">
        <v>36106.400000000001</v>
      </c>
      <c r="I5" s="54">
        <v>17922.599999999999</v>
      </c>
      <c r="K5" s="51" t="s">
        <v>11</v>
      </c>
      <c r="L5" s="40">
        <f>(I5/I$25)*100</f>
        <v>15.32963776154752</v>
      </c>
    </row>
    <row r="6" spans="1:14" x14ac:dyDescent="0.25">
      <c r="A6" s="51" t="s">
        <v>35</v>
      </c>
      <c r="B6" s="52">
        <v>3659.9</v>
      </c>
      <c r="C6" s="52">
        <v>60.4</v>
      </c>
      <c r="D6" s="52">
        <v>3611.3</v>
      </c>
      <c r="F6" s="53" t="s">
        <v>12</v>
      </c>
      <c r="G6" s="54">
        <v>13637.5</v>
      </c>
      <c r="H6" s="54">
        <v>1439.5</v>
      </c>
      <c r="I6" s="54">
        <v>12560.3</v>
      </c>
      <c r="K6" s="51" t="s">
        <v>36</v>
      </c>
      <c r="L6" s="40">
        <f t="shared" ref="L6:L25" si="0">(I6/I$25)*100</f>
        <v>10.743131530936658</v>
      </c>
    </row>
    <row r="7" spans="1:14" x14ac:dyDescent="0.25">
      <c r="A7" s="51" t="s">
        <v>10</v>
      </c>
      <c r="B7" s="52">
        <v>2486.5</v>
      </c>
      <c r="C7" s="52">
        <v>2001.9</v>
      </c>
      <c r="D7" s="52">
        <v>533.4</v>
      </c>
      <c r="F7" s="53" t="s">
        <v>8</v>
      </c>
      <c r="G7" s="54">
        <v>29478.1</v>
      </c>
      <c r="H7" s="54">
        <v>20067.5</v>
      </c>
      <c r="I7" s="54">
        <v>10883.1</v>
      </c>
      <c r="K7" s="51" t="s">
        <v>8</v>
      </c>
      <c r="L7" s="40">
        <f>(I7/I$25)*100</f>
        <v>9.30858138454788</v>
      </c>
    </row>
    <row r="8" spans="1:14" x14ac:dyDescent="0.25">
      <c r="A8" s="51" t="s">
        <v>11</v>
      </c>
      <c r="B8" s="52">
        <v>50161.9</v>
      </c>
      <c r="C8" s="52">
        <v>36106.400000000001</v>
      </c>
      <c r="D8" s="52">
        <v>17922.599999999999</v>
      </c>
      <c r="F8" s="53" t="s">
        <v>22</v>
      </c>
      <c r="G8" s="54">
        <v>29542.7</v>
      </c>
      <c r="H8" s="54">
        <v>20892.599999999999</v>
      </c>
      <c r="I8" s="54">
        <v>10095.1</v>
      </c>
      <c r="K8" s="51" t="s">
        <v>22</v>
      </c>
      <c r="L8" s="40">
        <f t="shared" si="0"/>
        <v>8.6345857278853728</v>
      </c>
    </row>
    <row r="9" spans="1:14" x14ac:dyDescent="0.25">
      <c r="A9" s="51" t="s">
        <v>12</v>
      </c>
      <c r="B9" s="52">
        <v>13637.5</v>
      </c>
      <c r="C9" s="52">
        <v>1439.5</v>
      </c>
      <c r="D9" s="52">
        <v>12560.3</v>
      </c>
      <c r="F9" s="53" t="s">
        <v>13</v>
      </c>
      <c r="G9" s="54">
        <v>14259.1</v>
      </c>
      <c r="H9" s="54">
        <v>7348.1</v>
      </c>
      <c r="I9" s="54">
        <v>8967.1</v>
      </c>
      <c r="K9" s="51" t="s">
        <v>13</v>
      </c>
      <c r="L9" s="40">
        <f t="shared" si="0"/>
        <v>7.6697797625106174</v>
      </c>
    </row>
    <row r="10" spans="1:14" x14ac:dyDescent="0.25">
      <c r="A10" s="51" t="s">
        <v>13</v>
      </c>
      <c r="B10" s="52">
        <v>14259.1</v>
      </c>
      <c r="C10" s="52">
        <v>7348.1</v>
      </c>
      <c r="D10" s="52">
        <v>8967.1</v>
      </c>
      <c r="F10" s="53" t="s">
        <v>16</v>
      </c>
      <c r="G10" s="54">
        <v>16635.2</v>
      </c>
      <c r="H10" s="54">
        <v>14769.9</v>
      </c>
      <c r="I10" s="54">
        <v>8463.5</v>
      </c>
      <c r="K10" s="21" t="s">
        <v>16</v>
      </c>
      <c r="L10" s="40">
        <f t="shared" si="0"/>
        <v>7.239038375841532</v>
      </c>
    </row>
    <row r="11" spans="1:14" x14ac:dyDescent="0.25">
      <c r="A11" s="51" t="s">
        <v>14</v>
      </c>
      <c r="B11" s="52">
        <v>7836.7</v>
      </c>
      <c r="C11" s="52">
        <v>5354.3</v>
      </c>
      <c r="D11" s="52">
        <v>3341.1</v>
      </c>
      <c r="F11" s="53" t="s">
        <v>15</v>
      </c>
      <c r="G11" s="54">
        <v>23491.5</v>
      </c>
      <c r="H11" s="54">
        <v>20052</v>
      </c>
      <c r="I11" s="54">
        <v>6363.8</v>
      </c>
      <c r="K11" s="51" t="s">
        <v>15</v>
      </c>
      <c r="L11" s="40">
        <f t="shared" si="0"/>
        <v>5.4431136546559165</v>
      </c>
    </row>
    <row r="12" spans="1:14" x14ac:dyDescent="0.25">
      <c r="A12" s="51" t="s">
        <v>15</v>
      </c>
      <c r="B12" s="52">
        <v>23491.5</v>
      </c>
      <c r="C12" s="52">
        <v>20052</v>
      </c>
      <c r="D12" s="52">
        <v>6363.8</v>
      </c>
      <c r="F12" s="53" t="s">
        <v>21</v>
      </c>
      <c r="G12" s="54">
        <v>11743.3</v>
      </c>
      <c r="H12" s="54">
        <v>6708.7</v>
      </c>
      <c r="I12" s="54">
        <v>5805.8</v>
      </c>
      <c r="K12" s="51" t="s">
        <v>21</v>
      </c>
      <c r="L12" s="40">
        <f t="shared" si="0"/>
        <v>4.9658426185928715</v>
      </c>
    </row>
    <row r="13" spans="1:14" x14ac:dyDescent="0.25">
      <c r="A13" s="21" t="s">
        <v>16</v>
      </c>
      <c r="B13" s="52">
        <v>16635.2</v>
      </c>
      <c r="C13" s="52">
        <v>14769.9</v>
      </c>
      <c r="D13" s="52">
        <v>8463.5</v>
      </c>
      <c r="F13" s="53" t="s">
        <v>25</v>
      </c>
      <c r="G13" s="54">
        <v>16122.6</v>
      </c>
      <c r="H13" s="54">
        <v>11044.6</v>
      </c>
      <c r="I13" s="54">
        <v>5019.8</v>
      </c>
      <c r="K13" s="51" t="s">
        <v>25</v>
      </c>
      <c r="L13" s="40">
        <f t="shared" si="0"/>
        <v>4.2935576108051423</v>
      </c>
    </row>
    <row r="14" spans="1:14" x14ac:dyDescent="0.25">
      <c r="A14" s="51" t="s">
        <v>17</v>
      </c>
      <c r="B14" s="52">
        <v>3169.1</v>
      </c>
      <c r="C14" s="52">
        <v>1419.1</v>
      </c>
      <c r="D14" s="52">
        <v>1984.1</v>
      </c>
      <c r="F14" s="53" t="s">
        <v>24</v>
      </c>
      <c r="G14" s="54">
        <v>16679.7</v>
      </c>
      <c r="H14" s="54">
        <v>12983.1</v>
      </c>
      <c r="I14" s="54">
        <v>5002.1000000000004</v>
      </c>
      <c r="K14" s="51" t="s">
        <v>24</v>
      </c>
      <c r="L14" s="40">
        <f t="shared" si="0"/>
        <v>4.2784183682633588</v>
      </c>
    </row>
    <row r="15" spans="1:14" x14ac:dyDescent="0.25">
      <c r="A15" s="51" t="s">
        <v>18</v>
      </c>
      <c r="B15" s="52">
        <v>2251.3000000000002</v>
      </c>
      <c r="C15" s="52">
        <v>500.2</v>
      </c>
      <c r="D15" s="52">
        <v>1892.9</v>
      </c>
      <c r="F15" s="53" t="s">
        <v>26</v>
      </c>
      <c r="G15" s="54">
        <v>13144.6</v>
      </c>
      <c r="H15" s="54">
        <v>9883.1</v>
      </c>
      <c r="I15" s="54">
        <v>3704.2</v>
      </c>
      <c r="K15" s="51" t="s">
        <v>26</v>
      </c>
      <c r="L15" s="40">
        <f t="shared" si="0"/>
        <v>3.1682927809762158</v>
      </c>
    </row>
    <row r="16" spans="1:14" x14ac:dyDescent="0.25">
      <c r="A16" s="51" t="s">
        <v>19</v>
      </c>
      <c r="B16" s="52">
        <v>12789.2</v>
      </c>
      <c r="C16" s="52">
        <v>9985.1</v>
      </c>
      <c r="D16" s="52">
        <v>3470.7</v>
      </c>
      <c r="F16" s="53" t="s">
        <v>35</v>
      </c>
      <c r="G16" s="54">
        <v>3659.9</v>
      </c>
      <c r="H16" s="54">
        <v>60.4</v>
      </c>
      <c r="I16" s="54">
        <v>3611.3</v>
      </c>
      <c r="K16" s="51" t="s">
        <v>9</v>
      </c>
      <c r="L16" s="40">
        <f t="shared" si="0"/>
        <v>3.0888331407427811</v>
      </c>
    </row>
    <row r="17" spans="1:12" x14ac:dyDescent="0.25">
      <c r="A17" s="55" t="s">
        <v>2</v>
      </c>
      <c r="B17" s="56">
        <v>6397.7</v>
      </c>
      <c r="C17" s="56">
        <v>3858.3</v>
      </c>
      <c r="D17" s="56">
        <v>2691.6</v>
      </c>
      <c r="F17" s="53" t="s">
        <v>19</v>
      </c>
      <c r="G17" s="54">
        <v>12789.2</v>
      </c>
      <c r="H17" s="54">
        <v>9985.1</v>
      </c>
      <c r="I17" s="54">
        <v>3470.7</v>
      </c>
      <c r="K17" s="51" t="s">
        <v>19</v>
      </c>
      <c r="L17" s="40">
        <f t="shared" si="0"/>
        <v>2.9685745248458919</v>
      </c>
    </row>
    <row r="18" spans="1:12" x14ac:dyDescent="0.25">
      <c r="A18" s="51" t="s">
        <v>20</v>
      </c>
      <c r="B18" s="52">
        <v>3256.2</v>
      </c>
      <c r="C18" s="52">
        <v>2173.1</v>
      </c>
      <c r="D18" s="52">
        <v>1233.5999999999999</v>
      </c>
      <c r="F18" s="53" t="s">
        <v>23</v>
      </c>
      <c r="G18" s="54">
        <v>3788.3</v>
      </c>
      <c r="H18" s="54">
        <v>685</v>
      </c>
      <c r="I18" s="54">
        <v>3368.6</v>
      </c>
      <c r="K18" s="51" t="s">
        <v>23</v>
      </c>
      <c r="L18" s="40">
        <f t="shared" si="0"/>
        <v>2.8812458997884782</v>
      </c>
    </row>
    <row r="19" spans="1:12" x14ac:dyDescent="0.25">
      <c r="A19" s="51" t="s">
        <v>21</v>
      </c>
      <c r="B19" s="52">
        <v>11743.3</v>
      </c>
      <c r="C19" s="52">
        <v>6708.7</v>
      </c>
      <c r="D19" s="52">
        <v>5805.8</v>
      </c>
      <c r="F19" s="53" t="s">
        <v>14</v>
      </c>
      <c r="G19" s="54">
        <v>7836.7</v>
      </c>
      <c r="H19" s="54">
        <v>5354.3</v>
      </c>
      <c r="I19" s="54">
        <v>3341.1</v>
      </c>
      <c r="K19" s="51" t="s">
        <v>37</v>
      </c>
      <c r="L19" s="40">
        <f t="shared" si="0"/>
        <v>2.8577244777602817</v>
      </c>
    </row>
    <row r="20" spans="1:12" x14ac:dyDescent="0.25">
      <c r="A20" s="51" t="s">
        <v>22</v>
      </c>
      <c r="B20" s="52">
        <v>29542.7</v>
      </c>
      <c r="C20" s="52">
        <v>20892.599999999999</v>
      </c>
      <c r="D20" s="52">
        <v>10095.1</v>
      </c>
      <c r="F20" s="57" t="s">
        <v>2</v>
      </c>
      <c r="G20" s="58">
        <v>6397.7</v>
      </c>
      <c r="H20" s="58">
        <v>3858.3</v>
      </c>
      <c r="I20" s="58">
        <v>2691.6</v>
      </c>
      <c r="K20" s="55" t="s">
        <v>2</v>
      </c>
      <c r="L20" s="40">
        <f t="shared" si="0"/>
        <v>2.302191255676147</v>
      </c>
    </row>
    <row r="21" spans="1:12" x14ac:dyDescent="0.25">
      <c r="A21" s="51" t="s">
        <v>23</v>
      </c>
      <c r="B21" s="52">
        <v>3788.3</v>
      </c>
      <c r="C21" s="52">
        <v>685</v>
      </c>
      <c r="D21" s="52">
        <v>3368.6</v>
      </c>
      <c r="F21" s="53" t="s">
        <v>17</v>
      </c>
      <c r="G21" s="54">
        <v>3169.1</v>
      </c>
      <c r="H21" s="54">
        <v>1419.1</v>
      </c>
      <c r="I21" s="54">
        <v>1984.1</v>
      </c>
      <c r="K21" s="51" t="s">
        <v>17</v>
      </c>
      <c r="L21" s="40">
        <f t="shared" si="0"/>
        <v>1.6970492162234518</v>
      </c>
    </row>
    <row r="22" spans="1:12" x14ac:dyDescent="0.25">
      <c r="A22" s="51" t="s">
        <v>24</v>
      </c>
      <c r="B22" s="52">
        <v>16679.7</v>
      </c>
      <c r="C22" s="52">
        <v>12983.1</v>
      </c>
      <c r="D22" s="52">
        <v>5002.1000000000004</v>
      </c>
      <c r="F22" s="53" t="s">
        <v>18</v>
      </c>
      <c r="G22" s="54">
        <v>2251.3000000000002</v>
      </c>
      <c r="H22" s="54">
        <v>500.2</v>
      </c>
      <c r="I22" s="54">
        <v>1892.9</v>
      </c>
      <c r="K22" s="51" t="s">
        <v>18</v>
      </c>
      <c r="L22" s="40">
        <f t="shared" si="0"/>
        <v>1.619043627533578</v>
      </c>
    </row>
    <row r="23" spans="1:12" x14ac:dyDescent="0.25">
      <c r="A23" s="51" t="s">
        <v>25</v>
      </c>
      <c r="B23" s="52">
        <v>16122.6</v>
      </c>
      <c r="C23" s="52">
        <v>11044.6</v>
      </c>
      <c r="D23" s="52">
        <v>5019.8</v>
      </c>
      <c r="F23" s="53" t="s">
        <v>20</v>
      </c>
      <c r="G23" s="54">
        <v>3256.2</v>
      </c>
      <c r="H23" s="54">
        <v>2173.1</v>
      </c>
      <c r="I23" s="54">
        <v>1233.5999999999999</v>
      </c>
      <c r="K23" s="51" t="s">
        <v>20</v>
      </c>
      <c r="L23" s="40">
        <f t="shared" si="0"/>
        <v>1.055128225963031</v>
      </c>
    </row>
    <row r="24" spans="1:12" x14ac:dyDescent="0.25">
      <c r="A24" s="51" t="s">
        <v>26</v>
      </c>
      <c r="B24" s="52">
        <v>13144.6</v>
      </c>
      <c r="C24" s="52">
        <v>9883.1</v>
      </c>
      <c r="D24" s="52">
        <v>3704.2</v>
      </c>
      <c r="F24" s="53" t="s">
        <v>10</v>
      </c>
      <c r="G24" s="54">
        <v>2486.5</v>
      </c>
      <c r="H24" s="54">
        <v>2001.9</v>
      </c>
      <c r="I24" s="54">
        <v>533.4</v>
      </c>
      <c r="K24" s="51" t="s">
        <v>10</v>
      </c>
      <c r="L24" s="40">
        <f t="shared" si="0"/>
        <v>0.45623005490327562</v>
      </c>
    </row>
    <row r="25" spans="1:12" x14ac:dyDescent="0.25">
      <c r="A25" s="59" t="s">
        <v>27</v>
      </c>
      <c r="B25" s="60">
        <v>280531</v>
      </c>
      <c r="C25" s="60">
        <v>187332.7</v>
      </c>
      <c r="D25" s="60">
        <v>116914.7</v>
      </c>
      <c r="E25" s="61"/>
      <c r="F25" s="62" t="s">
        <v>27</v>
      </c>
      <c r="G25" s="63">
        <v>280531</v>
      </c>
      <c r="H25" s="63">
        <v>187332.7</v>
      </c>
      <c r="I25" s="63">
        <v>116914.7</v>
      </c>
      <c r="K25" s="59" t="s">
        <v>27</v>
      </c>
      <c r="L25" s="40">
        <f t="shared" si="0"/>
        <v>100</v>
      </c>
    </row>
    <row r="26" spans="1:12" x14ac:dyDescent="0.25">
      <c r="E26" s="7"/>
    </row>
    <row r="27" spans="1:12" x14ac:dyDescent="0.25">
      <c r="A27" s="64" t="s">
        <v>38</v>
      </c>
    </row>
    <row r="28" spans="1:12" x14ac:dyDescent="0.25">
      <c r="A28" s="65" t="s">
        <v>39</v>
      </c>
    </row>
  </sheetData>
  <mergeCells count="2">
    <mergeCell ref="B3:D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9"/>
  <sheetViews>
    <sheetView zoomScale="115" zoomScaleNormal="115" workbookViewId="0">
      <selection activeCell="B1" sqref="B1"/>
    </sheetView>
  </sheetViews>
  <sheetFormatPr defaultRowHeight="15" x14ac:dyDescent="0.25"/>
  <cols>
    <col min="2" max="2" width="14.42578125" bestFit="1" customWidth="1"/>
    <col min="3" max="3" width="9.5703125" customWidth="1"/>
    <col min="4" max="4" width="4.7109375" customWidth="1"/>
    <col min="6" max="6" width="4.7109375" customWidth="1"/>
    <col min="8" max="8" width="4.7109375" customWidth="1"/>
    <col min="10" max="10" width="4.7109375" customWidth="1"/>
    <col min="12" max="12" width="4.7109375" customWidth="1"/>
    <col min="13" max="13" width="12.5703125" bestFit="1" customWidth="1"/>
    <col min="16" max="16" width="18" customWidth="1"/>
    <col min="21" max="21" width="9.140625" bestFit="1" customWidth="1"/>
    <col min="22" max="22" width="12.5703125" bestFit="1" customWidth="1"/>
    <col min="27" max="27" width="12.140625" customWidth="1"/>
  </cols>
  <sheetData>
    <row r="1" spans="1:16" x14ac:dyDescent="0.25">
      <c r="B1" s="66" t="s">
        <v>40</v>
      </c>
    </row>
    <row r="2" spans="1:16" x14ac:dyDescent="0.25">
      <c r="B2" s="67" t="s">
        <v>41</v>
      </c>
      <c r="P2" s="41" t="s">
        <v>42</v>
      </c>
    </row>
    <row r="3" spans="1:16" x14ac:dyDescent="0.25">
      <c r="B3" s="68" t="s">
        <v>3</v>
      </c>
      <c r="C3" s="69" t="s">
        <v>43</v>
      </c>
      <c r="D3" s="70"/>
      <c r="E3" s="69" t="s">
        <v>44</v>
      </c>
      <c r="F3" s="70"/>
      <c r="G3" s="69" t="s">
        <v>45</v>
      </c>
      <c r="H3" s="70"/>
      <c r="I3" s="69" t="s">
        <v>46</v>
      </c>
      <c r="J3" s="70"/>
      <c r="K3" s="69" t="s">
        <v>47</v>
      </c>
      <c r="L3" s="70"/>
      <c r="M3" s="71" t="s">
        <v>48</v>
      </c>
    </row>
    <row r="4" spans="1:16" ht="15.75" thickBot="1" x14ac:dyDescent="0.3">
      <c r="B4" s="72"/>
      <c r="C4" s="73" t="s">
        <v>49</v>
      </c>
      <c r="D4" s="74" t="s">
        <v>50</v>
      </c>
      <c r="E4" s="73" t="s">
        <v>49</v>
      </c>
      <c r="F4" s="74" t="s">
        <v>50</v>
      </c>
      <c r="G4" s="73" t="s">
        <v>49</v>
      </c>
      <c r="H4" s="74" t="s">
        <v>50</v>
      </c>
      <c r="I4" s="73" t="s">
        <v>49</v>
      </c>
      <c r="J4" s="74" t="s">
        <v>50</v>
      </c>
      <c r="K4" s="73" t="s">
        <v>49</v>
      </c>
      <c r="L4" s="74" t="s">
        <v>50</v>
      </c>
      <c r="M4" s="73" t="s">
        <v>49</v>
      </c>
    </row>
    <row r="5" spans="1:16" x14ac:dyDescent="0.25">
      <c r="B5" s="51" t="s">
        <v>8</v>
      </c>
      <c r="C5" s="75">
        <v>7131</v>
      </c>
      <c r="D5" s="39">
        <f t="shared" ref="D5:D24" si="0">C5/$M5*100</f>
        <v>65.523610000826977</v>
      </c>
      <c r="E5" s="76">
        <v>26</v>
      </c>
      <c r="F5" s="39">
        <f>E5/$M5*100</f>
        <v>0.23890251858385936</v>
      </c>
      <c r="G5" s="76">
        <v>1826.5</v>
      </c>
      <c r="H5" s="39">
        <f t="shared" ref="H5:H24" si="1">G5/$M5*100</f>
        <v>16.782901930516118</v>
      </c>
      <c r="I5" s="76">
        <v>0</v>
      </c>
      <c r="J5" s="39">
        <f t="shared" ref="J5:J24" si="2">I5/$M5*100</f>
        <v>0</v>
      </c>
      <c r="K5" s="76">
        <v>1899.6</v>
      </c>
      <c r="L5" s="39">
        <f t="shared" ref="L5:L24" si="3">K5/$M5*100</f>
        <v>17.454585550073048</v>
      </c>
      <c r="M5" s="52">
        <v>10883.1</v>
      </c>
      <c r="N5" s="38">
        <f>D5+F5+H5+J5+L5</f>
        <v>100</v>
      </c>
    </row>
    <row r="6" spans="1:16" x14ac:dyDescent="0.25">
      <c r="A6">
        <v>1</v>
      </c>
      <c r="B6" s="51" t="s">
        <v>9</v>
      </c>
      <c r="C6" s="75">
        <v>3568</v>
      </c>
      <c r="D6" s="39">
        <f t="shared" si="0"/>
        <v>98.800985794589195</v>
      </c>
      <c r="E6" s="76">
        <v>3.7</v>
      </c>
      <c r="F6" s="39">
        <f>E6/$M6*100</f>
        <v>0.10245617921524106</v>
      </c>
      <c r="G6" s="76">
        <v>27.8</v>
      </c>
      <c r="H6" s="39">
        <f t="shared" si="1"/>
        <v>0.76980588707667597</v>
      </c>
      <c r="I6" s="76">
        <v>0</v>
      </c>
      <c r="J6" s="39">
        <f t="shared" si="2"/>
        <v>0</v>
      </c>
      <c r="K6" s="76">
        <v>11.7</v>
      </c>
      <c r="L6" s="39">
        <f t="shared" si="3"/>
        <v>0.32398305319414056</v>
      </c>
      <c r="M6" s="52">
        <v>3611.3</v>
      </c>
      <c r="N6" s="38">
        <f t="shared" ref="N6:N16" si="4">D6+F6+H6+J6+L6</f>
        <v>99.997230914075246</v>
      </c>
    </row>
    <row r="7" spans="1:16" x14ac:dyDescent="0.25">
      <c r="A7">
        <v>2</v>
      </c>
      <c r="B7" s="51" t="s">
        <v>10</v>
      </c>
      <c r="C7" s="75">
        <v>235.7</v>
      </c>
      <c r="D7" s="39">
        <f t="shared" si="0"/>
        <v>44.188226471691038</v>
      </c>
      <c r="E7" s="76">
        <v>132.19999999999999</v>
      </c>
      <c r="F7" s="39">
        <f>E7/$M7*100</f>
        <v>24.78440194975628</v>
      </c>
      <c r="G7" s="76">
        <v>116.6</v>
      </c>
      <c r="H7" s="39">
        <f t="shared" si="1"/>
        <v>21.859767529058868</v>
      </c>
      <c r="I7" s="76">
        <v>0</v>
      </c>
      <c r="J7" s="39">
        <f t="shared" si="2"/>
        <v>0</v>
      </c>
      <c r="K7" s="76">
        <v>48.9</v>
      </c>
      <c r="L7" s="39">
        <f t="shared" si="3"/>
        <v>9.1676040494938125</v>
      </c>
      <c r="M7" s="52">
        <v>533.4</v>
      </c>
      <c r="N7" s="38">
        <f t="shared" si="4"/>
        <v>100.00000000000001</v>
      </c>
    </row>
    <row r="8" spans="1:16" x14ac:dyDescent="0.25">
      <c r="A8">
        <v>3</v>
      </c>
      <c r="B8" s="51" t="s">
        <v>11</v>
      </c>
      <c r="C8" s="75">
        <v>11094.3</v>
      </c>
      <c r="D8" s="39">
        <f t="shared" si="0"/>
        <v>61.901175052726728</v>
      </c>
      <c r="E8" s="77" t="s">
        <v>51</v>
      </c>
      <c r="F8" s="39">
        <v>0</v>
      </c>
      <c r="G8" s="76">
        <v>2441</v>
      </c>
      <c r="H8" s="39">
        <f t="shared" si="1"/>
        <v>13.619675716692893</v>
      </c>
      <c r="I8" s="76">
        <v>0</v>
      </c>
      <c r="J8" s="39">
        <f t="shared" si="2"/>
        <v>0</v>
      </c>
      <c r="K8" s="76">
        <v>4387.3</v>
      </c>
      <c r="L8" s="39">
        <f t="shared" si="3"/>
        <v>24.47914923058039</v>
      </c>
      <c r="M8" s="52">
        <v>17922.599999999999</v>
      </c>
      <c r="N8" s="38">
        <f t="shared" si="4"/>
        <v>100.00000000000001</v>
      </c>
    </row>
    <row r="9" spans="1:16" x14ac:dyDescent="0.25">
      <c r="A9">
        <v>4</v>
      </c>
      <c r="B9" s="51" t="s">
        <v>12</v>
      </c>
      <c r="C9" s="75">
        <v>11666.5</v>
      </c>
      <c r="D9" s="39">
        <f t="shared" si="0"/>
        <v>92.883927931657681</v>
      </c>
      <c r="E9" s="77" t="s">
        <v>51</v>
      </c>
      <c r="F9" s="39">
        <v>0</v>
      </c>
      <c r="G9" s="76">
        <v>475.3</v>
      </c>
      <c r="H9" s="39">
        <f t="shared" si="1"/>
        <v>3.7841452831540652</v>
      </c>
      <c r="I9" s="76">
        <v>0</v>
      </c>
      <c r="J9" s="39">
        <f t="shared" si="2"/>
        <v>0</v>
      </c>
      <c r="K9" s="76">
        <v>418.5</v>
      </c>
      <c r="L9" s="39">
        <f t="shared" si="3"/>
        <v>3.3319267851882524</v>
      </c>
      <c r="M9" s="52">
        <v>12560.3</v>
      </c>
      <c r="N9" s="38">
        <f t="shared" si="4"/>
        <v>100</v>
      </c>
    </row>
    <row r="10" spans="1:16" x14ac:dyDescent="0.25">
      <c r="A10">
        <v>5</v>
      </c>
      <c r="B10" s="51" t="s">
        <v>13</v>
      </c>
      <c r="C10" s="75">
        <v>4707.6000000000004</v>
      </c>
      <c r="D10" s="39">
        <f t="shared" si="0"/>
        <v>52.498578135629138</v>
      </c>
      <c r="E10" s="76">
        <v>22.6</v>
      </c>
      <c r="F10" s="39">
        <f t="shared" ref="F10:F24" si="5">E10/$M10*100</f>
        <v>0.25203242965953321</v>
      </c>
      <c r="G10" s="76">
        <v>2178.8000000000002</v>
      </c>
      <c r="H10" s="39">
        <f t="shared" si="1"/>
        <v>24.297710519565971</v>
      </c>
      <c r="I10" s="76">
        <v>0</v>
      </c>
      <c r="J10" s="39">
        <f t="shared" si="2"/>
        <v>0</v>
      </c>
      <c r="K10" s="76">
        <v>2058.1999999999998</v>
      </c>
      <c r="L10" s="39">
        <f t="shared" si="3"/>
        <v>22.952794102887218</v>
      </c>
      <c r="M10" s="52">
        <v>8967.1</v>
      </c>
      <c r="N10" s="38">
        <f t="shared" si="4"/>
        <v>100.00111518774187</v>
      </c>
    </row>
    <row r="11" spans="1:16" x14ac:dyDescent="0.25">
      <c r="A11">
        <v>6</v>
      </c>
      <c r="B11" s="51" t="s">
        <v>14</v>
      </c>
      <c r="C11" s="75">
        <v>1867.6</v>
      </c>
      <c r="D11" s="39">
        <f t="shared" si="0"/>
        <v>55.897758223339622</v>
      </c>
      <c r="E11" s="76">
        <v>0</v>
      </c>
      <c r="F11" s="39">
        <f t="shared" si="5"/>
        <v>0</v>
      </c>
      <c r="G11" s="76">
        <v>600.1</v>
      </c>
      <c r="H11" s="39">
        <f t="shared" si="1"/>
        <v>17.961150519290054</v>
      </c>
      <c r="I11" s="76">
        <v>0</v>
      </c>
      <c r="J11" s="39">
        <f t="shared" si="2"/>
        <v>0</v>
      </c>
      <c r="K11" s="76">
        <v>873.4</v>
      </c>
      <c r="L11" s="39">
        <f t="shared" si="3"/>
        <v>26.141091257370324</v>
      </c>
      <c r="M11" s="52">
        <v>3341.1</v>
      </c>
      <c r="N11" s="38">
        <f t="shared" si="4"/>
        <v>100</v>
      </c>
    </row>
    <row r="12" spans="1:16" x14ac:dyDescent="0.25">
      <c r="A12">
        <v>7</v>
      </c>
      <c r="B12" s="51" t="s">
        <v>15</v>
      </c>
      <c r="C12" s="75">
        <v>932.6</v>
      </c>
      <c r="D12" s="39">
        <f t="shared" si="0"/>
        <v>14.654766020302334</v>
      </c>
      <c r="E12" s="24">
        <v>71.3</v>
      </c>
      <c r="F12" s="39">
        <f t="shared" si="5"/>
        <v>1.1203997611489989</v>
      </c>
      <c r="G12" s="76">
        <v>2401.6</v>
      </c>
      <c r="H12" s="39">
        <f t="shared" si="1"/>
        <v>37.73845815393318</v>
      </c>
      <c r="I12" s="24">
        <v>0</v>
      </c>
      <c r="J12" s="39">
        <f t="shared" si="2"/>
        <v>0</v>
      </c>
      <c r="K12" s="24">
        <v>2958.3</v>
      </c>
      <c r="L12" s="39">
        <f t="shared" si="3"/>
        <v>46.486376064615484</v>
      </c>
      <c r="M12" s="52">
        <v>6363.8</v>
      </c>
      <c r="N12" s="38">
        <f t="shared" si="4"/>
        <v>100</v>
      </c>
    </row>
    <row r="13" spans="1:16" x14ac:dyDescent="0.25">
      <c r="A13">
        <v>8</v>
      </c>
      <c r="B13" s="51" t="s">
        <v>16</v>
      </c>
      <c r="C13" s="75">
        <v>668.7</v>
      </c>
      <c r="D13" s="39">
        <f t="shared" si="0"/>
        <v>7.9009865894724403</v>
      </c>
      <c r="E13" s="76">
        <v>250.2</v>
      </c>
      <c r="F13" s="39">
        <f t="shared" si="5"/>
        <v>2.9562237844863235</v>
      </c>
      <c r="G13" s="76">
        <v>946.4</v>
      </c>
      <c r="H13" s="39">
        <f t="shared" si="1"/>
        <v>11.182135050511018</v>
      </c>
      <c r="I13" s="76">
        <v>6026.1</v>
      </c>
      <c r="J13" s="39">
        <f t="shared" si="2"/>
        <v>71.201039758964967</v>
      </c>
      <c r="K13" s="76">
        <v>572.1</v>
      </c>
      <c r="L13" s="39">
        <f t="shared" si="3"/>
        <v>6.7596148165652519</v>
      </c>
      <c r="M13" s="52">
        <v>8463.5</v>
      </c>
      <c r="N13" s="38">
        <f t="shared" si="4"/>
        <v>100</v>
      </c>
    </row>
    <row r="14" spans="1:16" x14ac:dyDescent="0.25">
      <c r="A14">
        <v>9</v>
      </c>
      <c r="B14" s="51" t="s">
        <v>17</v>
      </c>
      <c r="C14" s="75">
        <v>1180.7</v>
      </c>
      <c r="D14" s="39">
        <f t="shared" si="0"/>
        <v>59.508089310014626</v>
      </c>
      <c r="E14" s="76">
        <v>2.5</v>
      </c>
      <c r="F14" s="39">
        <f t="shared" si="5"/>
        <v>0.12600171362330528</v>
      </c>
      <c r="G14" s="76">
        <v>562.29999999999995</v>
      </c>
      <c r="H14" s="39">
        <f t="shared" si="1"/>
        <v>28.340305428153822</v>
      </c>
      <c r="I14" s="76">
        <v>0</v>
      </c>
      <c r="J14" s="39">
        <f t="shared" si="2"/>
        <v>0</v>
      </c>
      <c r="K14" s="76">
        <v>238.6</v>
      </c>
      <c r="L14" s="39">
        <f t="shared" si="3"/>
        <v>12.025603548208256</v>
      </c>
      <c r="M14" s="52">
        <v>1984.1</v>
      </c>
      <c r="N14" s="38">
        <f t="shared" si="4"/>
        <v>100</v>
      </c>
    </row>
    <row r="15" spans="1:16" x14ac:dyDescent="0.25">
      <c r="A15">
        <v>10</v>
      </c>
      <c r="B15" s="51" t="s">
        <v>18</v>
      </c>
      <c r="C15" s="75">
        <v>364.7</v>
      </c>
      <c r="D15" s="39">
        <f t="shared" si="0"/>
        <v>19.266733583390565</v>
      </c>
      <c r="E15" s="76">
        <v>35.200000000000003</v>
      </c>
      <c r="F15" s="39">
        <f t="shared" si="5"/>
        <v>1.8595805377991443</v>
      </c>
      <c r="G15" s="76">
        <v>1351.3</v>
      </c>
      <c r="H15" s="39">
        <f t="shared" si="1"/>
        <v>71.387817634317713</v>
      </c>
      <c r="I15" s="76">
        <v>0</v>
      </c>
      <c r="J15" s="39">
        <f t="shared" si="2"/>
        <v>0</v>
      </c>
      <c r="K15" s="76">
        <v>141.69999999999999</v>
      </c>
      <c r="L15" s="39">
        <f t="shared" si="3"/>
        <v>7.4858682444925755</v>
      </c>
      <c r="M15" s="52">
        <v>1892.9</v>
      </c>
      <c r="N15" s="38">
        <f t="shared" si="4"/>
        <v>100</v>
      </c>
    </row>
    <row r="16" spans="1:16" x14ac:dyDescent="0.25">
      <c r="A16">
        <v>11</v>
      </c>
      <c r="B16" s="51" t="s">
        <v>19</v>
      </c>
      <c r="C16" s="75">
        <v>889.8</v>
      </c>
      <c r="D16" s="39">
        <f t="shared" si="0"/>
        <v>25.637479471000084</v>
      </c>
      <c r="E16" s="76">
        <v>136.6</v>
      </c>
      <c r="F16" s="39">
        <f t="shared" si="5"/>
        <v>3.9358054571123979</v>
      </c>
      <c r="G16" s="76">
        <v>1777.7</v>
      </c>
      <c r="H16" s="39">
        <f t="shared" si="1"/>
        <v>51.220214942230683</v>
      </c>
      <c r="I16" s="76">
        <v>0</v>
      </c>
      <c r="J16" s="39">
        <f t="shared" si="2"/>
        <v>0</v>
      </c>
      <c r="K16" s="76">
        <v>666.6</v>
      </c>
      <c r="L16" s="39">
        <f t="shared" si="3"/>
        <v>19.206500129656842</v>
      </c>
      <c r="M16" s="52">
        <v>3470.7</v>
      </c>
      <c r="N16" s="38">
        <f t="shared" si="4"/>
        <v>100.00000000000001</v>
      </c>
    </row>
    <row r="17" spans="1:14" x14ac:dyDescent="0.25">
      <c r="A17">
        <v>12</v>
      </c>
      <c r="B17" s="55" t="s">
        <v>2</v>
      </c>
      <c r="C17" s="78">
        <v>1165.5999999999999</v>
      </c>
      <c r="D17" s="79">
        <f t="shared" si="0"/>
        <v>43.305097339872198</v>
      </c>
      <c r="E17" s="80">
        <v>410.2</v>
      </c>
      <c r="F17" s="79">
        <f t="shared" si="5"/>
        <v>15.240005944419677</v>
      </c>
      <c r="G17" s="80">
        <v>945.5</v>
      </c>
      <c r="H17" s="79">
        <f t="shared" si="1"/>
        <v>35.127805023034625</v>
      </c>
      <c r="I17" s="80">
        <v>0</v>
      </c>
      <c r="J17" s="79">
        <f t="shared" si="2"/>
        <v>0</v>
      </c>
      <c r="K17" s="80">
        <v>170.2</v>
      </c>
      <c r="L17" s="79">
        <f t="shared" si="3"/>
        <v>6.3233764303759852</v>
      </c>
      <c r="M17" s="56">
        <v>2691.6</v>
      </c>
      <c r="N17" s="38">
        <f>D17+F17+H17+J17+L17</f>
        <v>99.996284737702496</v>
      </c>
    </row>
    <row r="18" spans="1:14" x14ac:dyDescent="0.25">
      <c r="A18">
        <v>13</v>
      </c>
      <c r="B18" s="51" t="s">
        <v>20</v>
      </c>
      <c r="C18" s="75">
        <v>189.9</v>
      </c>
      <c r="D18" s="39">
        <f t="shared" si="0"/>
        <v>15.393968871595332</v>
      </c>
      <c r="E18" s="76">
        <v>662</v>
      </c>
      <c r="F18" s="39">
        <f t="shared" si="5"/>
        <v>53.66407263294424</v>
      </c>
      <c r="G18" s="76">
        <v>231.2</v>
      </c>
      <c r="H18" s="39">
        <f t="shared" si="1"/>
        <v>18.741893644617381</v>
      </c>
      <c r="I18" s="76">
        <v>0</v>
      </c>
      <c r="J18" s="39">
        <f t="shared" si="2"/>
        <v>0</v>
      </c>
      <c r="K18" s="76">
        <v>150.5</v>
      </c>
      <c r="L18" s="39">
        <f t="shared" si="3"/>
        <v>12.200064850843063</v>
      </c>
      <c r="M18" s="52">
        <v>1233.5999999999999</v>
      </c>
      <c r="N18" s="38">
        <f t="shared" ref="N18:N25" si="6">D18+F18+H18+J18+L18</f>
        <v>100.00000000000001</v>
      </c>
    </row>
    <row r="19" spans="1:14" x14ac:dyDescent="0.25">
      <c r="A19">
        <v>14</v>
      </c>
      <c r="B19" s="51" t="s">
        <v>21</v>
      </c>
      <c r="C19" s="75">
        <v>421.6</v>
      </c>
      <c r="D19" s="39">
        <f t="shared" si="0"/>
        <v>7.2617038134279515</v>
      </c>
      <c r="E19" s="76">
        <v>3209.2</v>
      </c>
      <c r="F19" s="39">
        <f t="shared" si="5"/>
        <v>55.275758724034588</v>
      </c>
      <c r="G19" s="76">
        <v>981.5</v>
      </c>
      <c r="H19" s="39">
        <f t="shared" si="1"/>
        <v>16.90550828481863</v>
      </c>
      <c r="I19" s="76">
        <v>0</v>
      </c>
      <c r="J19" s="39">
        <f t="shared" si="2"/>
        <v>0</v>
      </c>
      <c r="K19" s="76">
        <v>1193.5999999999999</v>
      </c>
      <c r="L19" s="39">
        <f t="shared" si="3"/>
        <v>20.558751593234351</v>
      </c>
      <c r="M19" s="52">
        <v>5805.8</v>
      </c>
      <c r="N19" s="38">
        <f t="shared" si="6"/>
        <v>100.00172241551552</v>
      </c>
    </row>
    <row r="20" spans="1:14" x14ac:dyDescent="0.25">
      <c r="A20">
        <v>15</v>
      </c>
      <c r="B20" s="51" t="s">
        <v>22</v>
      </c>
      <c r="C20" s="75">
        <v>8.9</v>
      </c>
      <c r="D20" s="39">
        <f t="shared" si="0"/>
        <v>8.8161583342413641E-2</v>
      </c>
      <c r="E20" s="76">
        <v>4801.8999999999996</v>
      </c>
      <c r="F20" s="39">
        <f t="shared" si="5"/>
        <v>47.566641241790563</v>
      </c>
      <c r="G20" s="76">
        <v>3839.2</v>
      </c>
      <c r="H20" s="39">
        <f t="shared" si="1"/>
        <v>38.030331546988137</v>
      </c>
      <c r="I20" s="76">
        <v>0</v>
      </c>
      <c r="J20" s="39">
        <f t="shared" si="2"/>
        <v>0</v>
      </c>
      <c r="K20" s="76">
        <v>1445</v>
      </c>
      <c r="L20" s="39">
        <f t="shared" si="3"/>
        <v>14.313875048290756</v>
      </c>
      <c r="M20" s="52">
        <v>10095.1</v>
      </c>
      <c r="N20" s="38">
        <f t="shared" si="6"/>
        <v>99.999009420411866</v>
      </c>
    </row>
    <row r="21" spans="1:14" x14ac:dyDescent="0.25">
      <c r="A21">
        <v>16</v>
      </c>
      <c r="B21" s="51" t="s">
        <v>23</v>
      </c>
      <c r="C21" s="75">
        <v>189</v>
      </c>
      <c r="D21" s="39">
        <f t="shared" si="0"/>
        <v>5.610639434780027</v>
      </c>
      <c r="E21" s="76">
        <v>2423</v>
      </c>
      <c r="F21" s="39">
        <f t="shared" si="5"/>
        <v>71.928991272338664</v>
      </c>
      <c r="G21" s="76">
        <v>491.3</v>
      </c>
      <c r="H21" s="39">
        <f t="shared" si="1"/>
        <v>14.584693938134539</v>
      </c>
      <c r="I21" s="76">
        <v>0</v>
      </c>
      <c r="J21" s="39">
        <f t="shared" si="2"/>
        <v>0</v>
      </c>
      <c r="K21" s="76">
        <v>265.3</v>
      </c>
      <c r="L21" s="39">
        <f t="shared" si="3"/>
        <v>7.8756753547467788</v>
      </c>
      <c r="M21" s="52">
        <v>3368.6</v>
      </c>
      <c r="N21" s="38">
        <f t="shared" si="6"/>
        <v>100</v>
      </c>
    </row>
    <row r="22" spans="1:14" x14ac:dyDescent="0.25">
      <c r="A22">
        <v>17</v>
      </c>
      <c r="B22" s="51" t="s">
        <v>24</v>
      </c>
      <c r="C22" s="75">
        <v>874.5</v>
      </c>
      <c r="D22" s="39">
        <f t="shared" si="0"/>
        <v>17.482657283940746</v>
      </c>
      <c r="E22" s="76">
        <v>2132.4</v>
      </c>
      <c r="F22" s="39">
        <f t="shared" si="5"/>
        <v>42.630095359948825</v>
      </c>
      <c r="G22" s="76">
        <v>681.3</v>
      </c>
      <c r="H22" s="39">
        <f t="shared" si="1"/>
        <v>13.620279482617297</v>
      </c>
      <c r="I22" s="76">
        <v>0</v>
      </c>
      <c r="J22" s="39">
        <f t="shared" si="2"/>
        <v>0</v>
      </c>
      <c r="K22" s="76">
        <v>1313.9</v>
      </c>
      <c r="L22" s="39">
        <f t="shared" si="3"/>
        <v>26.266967873493137</v>
      </c>
      <c r="M22" s="52">
        <v>5002.1000000000004</v>
      </c>
      <c r="N22" s="38">
        <f t="shared" si="6"/>
        <v>100</v>
      </c>
    </row>
    <row r="23" spans="1:14" x14ac:dyDescent="0.25">
      <c r="A23">
        <v>18</v>
      </c>
      <c r="B23" s="51" t="s">
        <v>25</v>
      </c>
      <c r="C23" s="75">
        <v>107.4</v>
      </c>
      <c r="D23" s="39">
        <f t="shared" si="0"/>
        <v>2.1395274712139924</v>
      </c>
      <c r="E23" s="76">
        <v>2765.4</v>
      </c>
      <c r="F23" s="39">
        <f t="shared" si="5"/>
        <v>55.089844216901071</v>
      </c>
      <c r="G23" s="76">
        <v>1911.3</v>
      </c>
      <c r="H23" s="39">
        <f t="shared" si="1"/>
        <v>38.075222120403204</v>
      </c>
      <c r="I23" s="76">
        <v>0</v>
      </c>
      <c r="J23" s="39">
        <f t="shared" si="2"/>
        <v>0</v>
      </c>
      <c r="K23" s="76">
        <v>235.8</v>
      </c>
      <c r="L23" s="39">
        <f t="shared" si="3"/>
        <v>4.6973983027212247</v>
      </c>
      <c r="M23" s="52">
        <v>5019.8</v>
      </c>
      <c r="N23" s="38">
        <f t="shared" si="6"/>
        <v>100.00199211123949</v>
      </c>
    </row>
    <row r="24" spans="1:14" x14ac:dyDescent="0.25">
      <c r="A24">
        <v>19</v>
      </c>
      <c r="B24" s="51" t="s">
        <v>26</v>
      </c>
      <c r="C24" s="75">
        <v>287.7</v>
      </c>
      <c r="D24" s="39">
        <f t="shared" si="0"/>
        <v>7.7668592408617245</v>
      </c>
      <c r="E24" s="76">
        <v>1677.1</v>
      </c>
      <c r="F24" s="39">
        <f t="shared" si="5"/>
        <v>45.275633065169266</v>
      </c>
      <c r="G24" s="76">
        <v>1154.7</v>
      </c>
      <c r="H24" s="39">
        <f t="shared" si="1"/>
        <v>31.172722855137415</v>
      </c>
      <c r="I24" s="76">
        <v>0</v>
      </c>
      <c r="J24" s="39">
        <f t="shared" si="2"/>
        <v>0</v>
      </c>
      <c r="K24" s="76">
        <v>584.70000000000005</v>
      </c>
      <c r="L24" s="39">
        <f t="shared" si="3"/>
        <v>15.784784838831598</v>
      </c>
      <c r="M24" s="52">
        <v>3704.2</v>
      </c>
      <c r="N24" s="38">
        <f t="shared" si="6"/>
        <v>100</v>
      </c>
    </row>
    <row r="25" spans="1:14" x14ac:dyDescent="0.25">
      <c r="A25">
        <v>20</v>
      </c>
      <c r="B25" s="59" t="s">
        <v>27</v>
      </c>
      <c r="C25" s="81">
        <v>47551.8</v>
      </c>
      <c r="D25" s="82">
        <f>C25/M25*100</f>
        <v>40.672216581832743</v>
      </c>
      <c r="E25" s="60">
        <v>18761.599999999999</v>
      </c>
      <c r="F25" s="82">
        <f>E25/M25*100</f>
        <v>16.047254964516867</v>
      </c>
      <c r="G25" s="60">
        <v>24941.5</v>
      </c>
      <c r="H25" s="82">
        <f>G25/M25*100</f>
        <v>21.333074455136948</v>
      </c>
      <c r="I25" s="60">
        <v>6026.1</v>
      </c>
      <c r="J25" s="82">
        <f>I25/M25*100</f>
        <v>5.1542705921496612</v>
      </c>
      <c r="K25" s="60">
        <v>19633.8</v>
      </c>
      <c r="L25" s="82">
        <f>K25/M25*100</f>
        <v>16.793268938807522</v>
      </c>
      <c r="M25" s="60">
        <v>116914.7</v>
      </c>
      <c r="N25" s="38">
        <f t="shared" si="6"/>
        <v>100.00008553244373</v>
      </c>
    </row>
    <row r="27" spans="1:14" x14ac:dyDescent="0.25">
      <c r="B27" s="1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38"/>
    </row>
    <row r="28" spans="1:14" x14ac:dyDescent="0.25">
      <c r="B28" t="s">
        <v>52</v>
      </c>
    </row>
    <row r="29" spans="1:14" x14ac:dyDescent="0.25">
      <c r="B29" t="s">
        <v>53</v>
      </c>
      <c r="C29" s="84">
        <v>2006</v>
      </c>
      <c r="D29" s="84"/>
      <c r="E29" s="84">
        <v>2019</v>
      </c>
      <c r="F29" s="84"/>
      <c r="G29" s="84">
        <v>2020</v>
      </c>
    </row>
    <row r="30" spans="1:14" x14ac:dyDescent="0.25">
      <c r="B30" s="85" t="s">
        <v>46</v>
      </c>
      <c r="C30" s="86">
        <v>0</v>
      </c>
      <c r="D30" s="86"/>
      <c r="E30" s="86">
        <v>0</v>
      </c>
      <c r="F30" s="86"/>
      <c r="G30" s="86">
        <v>0</v>
      </c>
    </row>
    <row r="31" spans="1:14" x14ac:dyDescent="0.25">
      <c r="B31" s="87" t="s">
        <v>47</v>
      </c>
      <c r="C31" s="88">
        <v>37</v>
      </c>
      <c r="D31" s="88"/>
      <c r="E31" s="88">
        <v>159.9</v>
      </c>
      <c r="F31" s="88"/>
      <c r="G31" s="88">
        <v>170.2</v>
      </c>
    </row>
    <row r="32" spans="1:14" x14ac:dyDescent="0.25">
      <c r="B32" s="89" t="s">
        <v>44</v>
      </c>
      <c r="C32" s="86">
        <v>210.2</v>
      </c>
      <c r="D32" s="86"/>
      <c r="E32" s="86">
        <v>446.5</v>
      </c>
      <c r="F32" s="86"/>
      <c r="G32" s="86">
        <v>410.2</v>
      </c>
    </row>
    <row r="33" spans="2:17" x14ac:dyDescent="0.25">
      <c r="B33" s="89" t="s">
        <v>45</v>
      </c>
      <c r="C33" s="86">
        <v>0.9</v>
      </c>
      <c r="D33" s="86"/>
      <c r="E33" s="86">
        <v>911.5</v>
      </c>
      <c r="F33" s="86"/>
      <c r="G33" s="86">
        <v>945.5</v>
      </c>
    </row>
    <row r="34" spans="2:17" x14ac:dyDescent="0.25">
      <c r="B34" s="89" t="s">
        <v>43</v>
      </c>
      <c r="C34" s="86">
        <v>1877.5</v>
      </c>
      <c r="D34" s="86"/>
      <c r="E34" s="86">
        <v>1676.2</v>
      </c>
      <c r="F34" s="86"/>
      <c r="G34" s="86">
        <v>1165.5999999999999</v>
      </c>
    </row>
    <row r="35" spans="2:17" x14ac:dyDescent="0.25">
      <c r="B35" s="90" t="s">
        <v>54</v>
      </c>
      <c r="C35" s="91">
        <v>2125.6</v>
      </c>
      <c r="D35" s="91"/>
      <c r="E35" s="91">
        <v>3194.1000000000004</v>
      </c>
      <c r="F35" s="91"/>
      <c r="G35" s="91">
        <v>2691.6</v>
      </c>
    </row>
    <row r="39" spans="2:17" x14ac:dyDescent="0.25">
      <c r="O39" s="7"/>
      <c r="Q39" s="7"/>
    </row>
    <row r="40" spans="2:17" x14ac:dyDescent="0.25">
      <c r="O40" s="7"/>
      <c r="Q40" s="7"/>
    </row>
    <row r="41" spans="2:17" x14ac:dyDescent="0.25">
      <c r="O41" s="7"/>
      <c r="Q41" s="7"/>
    </row>
    <row r="42" spans="2:17" x14ac:dyDescent="0.25">
      <c r="O42" s="7"/>
      <c r="Q42" s="7"/>
    </row>
    <row r="43" spans="2:17" x14ac:dyDescent="0.25">
      <c r="O43" s="7"/>
      <c r="Q43" s="7"/>
    </row>
    <row r="44" spans="2:17" x14ac:dyDescent="0.25">
      <c r="O44" s="7"/>
      <c r="Q44" s="7"/>
    </row>
    <row r="45" spans="2:17" x14ac:dyDescent="0.25">
      <c r="O45" s="7"/>
      <c r="Q45" s="7"/>
    </row>
    <row r="46" spans="2:17" x14ac:dyDescent="0.25">
      <c r="O46" s="7"/>
      <c r="Q46" s="7"/>
    </row>
    <row r="47" spans="2:17" x14ac:dyDescent="0.25">
      <c r="O47" s="7"/>
      <c r="Q47" s="7"/>
    </row>
    <row r="48" spans="2:17" x14ac:dyDescent="0.25">
      <c r="O48" s="7"/>
      <c r="Q48" s="7"/>
    </row>
    <row r="49" spans="15:17" x14ac:dyDescent="0.25">
      <c r="O49" s="7"/>
      <c r="Q49" s="7"/>
    </row>
    <row r="50" spans="15:17" x14ac:dyDescent="0.25">
      <c r="O50" s="7"/>
      <c r="Q50" s="7"/>
    </row>
    <row r="51" spans="15:17" x14ac:dyDescent="0.25">
      <c r="O51" s="7"/>
      <c r="Q51" s="7"/>
    </row>
    <row r="52" spans="15:17" x14ac:dyDescent="0.25">
      <c r="O52" s="7"/>
      <c r="Q52" s="7"/>
    </row>
    <row r="53" spans="15:17" x14ac:dyDescent="0.25">
      <c r="O53" s="7"/>
      <c r="Q53" s="7"/>
    </row>
    <row r="54" spans="15:17" x14ac:dyDescent="0.25">
      <c r="O54" s="7"/>
      <c r="Q54" s="7"/>
    </row>
    <row r="55" spans="15:17" x14ac:dyDescent="0.25">
      <c r="O55" s="7"/>
      <c r="Q55" s="7"/>
    </row>
    <row r="56" spans="15:17" x14ac:dyDescent="0.25">
      <c r="O56" s="7"/>
      <c r="Q56" s="7"/>
    </row>
    <row r="57" spans="15:17" x14ac:dyDescent="0.25">
      <c r="O57" s="7"/>
      <c r="Q57" s="7"/>
    </row>
    <row r="58" spans="15:17" x14ac:dyDescent="0.25">
      <c r="O58" s="7"/>
      <c r="Q58" s="7"/>
    </row>
    <row r="59" spans="15:17" x14ac:dyDescent="0.25">
      <c r="O59" s="7"/>
      <c r="Q59" s="7"/>
    </row>
  </sheetData>
  <mergeCells count="6"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27"/>
  <sheetViews>
    <sheetView zoomScale="130" zoomScaleNormal="130" workbookViewId="0">
      <selection activeCell="B1" sqref="B1"/>
    </sheetView>
  </sheetViews>
  <sheetFormatPr defaultRowHeight="15" x14ac:dyDescent="0.25"/>
  <cols>
    <col min="2" max="2" width="10.140625" bestFit="1" customWidth="1"/>
    <col min="4" max="4" width="10.140625" bestFit="1" customWidth="1"/>
    <col min="5" max="5" width="10.28515625" customWidth="1"/>
    <col min="7" max="7" width="10.140625" bestFit="1" customWidth="1"/>
    <col min="10" max="10" width="10.28515625" customWidth="1"/>
    <col min="11" max="11" width="9.85546875" bestFit="1" customWidth="1"/>
    <col min="14" max="14" width="9.85546875" bestFit="1" customWidth="1"/>
    <col min="20" max="20" width="8" customWidth="1"/>
  </cols>
  <sheetData>
    <row r="1" spans="2:22" x14ac:dyDescent="0.25">
      <c r="B1" s="66" t="s">
        <v>72</v>
      </c>
      <c r="V1" s="7"/>
    </row>
    <row r="2" spans="2:22" x14ac:dyDescent="0.25">
      <c r="B2" s="42" t="s">
        <v>55</v>
      </c>
      <c r="K2" s="92" t="s">
        <v>56</v>
      </c>
    </row>
    <row r="3" spans="2:22" ht="15.75" thickBot="1" x14ac:dyDescent="0.3">
      <c r="B3" s="93" t="s">
        <v>57</v>
      </c>
      <c r="C3" s="17" t="s">
        <v>58</v>
      </c>
      <c r="D3" s="17" t="s">
        <v>59</v>
      </c>
      <c r="E3" s="17" t="s">
        <v>60</v>
      </c>
      <c r="F3" s="17" t="s">
        <v>61</v>
      </c>
      <c r="G3" s="17" t="s">
        <v>54</v>
      </c>
    </row>
    <row r="4" spans="2:22" x14ac:dyDescent="0.25">
      <c r="B4" s="94" t="s">
        <v>62</v>
      </c>
      <c r="C4" s="95">
        <v>1043.3</v>
      </c>
      <c r="D4" s="96">
        <v>471.9</v>
      </c>
      <c r="E4" s="96">
        <v>383.4</v>
      </c>
      <c r="F4" s="96">
        <v>40.700000000000003</v>
      </c>
      <c r="G4" s="97">
        <v>1939.3</v>
      </c>
      <c r="H4" s="98"/>
      <c r="I4" s="99"/>
      <c r="J4" s="99"/>
      <c r="K4" s="99"/>
      <c r="L4" s="99"/>
      <c r="M4" s="99"/>
    </row>
    <row r="5" spans="2:22" x14ac:dyDescent="0.25">
      <c r="B5" s="94" t="s">
        <v>63</v>
      </c>
      <c r="C5" s="96">
        <v>690.8</v>
      </c>
      <c r="D5" s="96">
        <v>424.4</v>
      </c>
      <c r="E5" s="96">
        <v>301.2</v>
      </c>
      <c r="F5" s="96">
        <v>22.4</v>
      </c>
      <c r="G5" s="97">
        <v>1438.8</v>
      </c>
      <c r="H5" s="98"/>
      <c r="J5" s="99"/>
      <c r="K5" s="99"/>
      <c r="L5" s="99"/>
      <c r="M5" s="99"/>
    </row>
    <row r="6" spans="2:22" x14ac:dyDescent="0.25">
      <c r="B6" s="94" t="s">
        <v>64</v>
      </c>
      <c r="C6" s="96">
        <v>669.2</v>
      </c>
      <c r="D6" s="100">
        <v>358.8</v>
      </c>
      <c r="E6" s="96">
        <v>311.8</v>
      </c>
      <c r="F6" s="96">
        <v>56.1</v>
      </c>
      <c r="G6" s="97">
        <v>1395.8</v>
      </c>
      <c r="H6" s="98"/>
      <c r="I6" s="7"/>
      <c r="J6" s="99"/>
      <c r="K6" s="99"/>
      <c r="L6" s="99"/>
      <c r="M6" s="99"/>
    </row>
    <row r="7" spans="2:22" x14ac:dyDescent="0.25">
      <c r="B7" s="94" t="s">
        <v>65</v>
      </c>
      <c r="C7" s="96">
        <v>404.9</v>
      </c>
      <c r="D7" s="96">
        <v>363.6</v>
      </c>
      <c r="E7" s="96">
        <v>321.39999999999998</v>
      </c>
      <c r="F7" s="96">
        <v>17.600000000000001</v>
      </c>
      <c r="G7" s="97">
        <v>1107.5</v>
      </c>
      <c r="H7" s="98"/>
      <c r="I7" s="99"/>
      <c r="J7" s="99"/>
      <c r="K7" s="99"/>
      <c r="L7" s="99"/>
      <c r="M7" s="99"/>
    </row>
    <row r="8" spans="2:22" x14ac:dyDescent="0.25">
      <c r="B8" s="101" t="s">
        <v>2</v>
      </c>
      <c r="C8" s="102">
        <v>2808.2</v>
      </c>
      <c r="D8" s="103">
        <v>1618.7</v>
      </c>
      <c r="E8" s="103">
        <v>1317.7</v>
      </c>
      <c r="F8" s="103">
        <v>136.80000000000001</v>
      </c>
      <c r="G8" s="103">
        <v>5881.4</v>
      </c>
      <c r="H8" s="98"/>
      <c r="I8" s="104"/>
      <c r="J8" s="104"/>
      <c r="K8" s="104"/>
      <c r="L8" s="104"/>
      <c r="M8" s="104"/>
    </row>
    <row r="9" spans="2:22" x14ac:dyDescent="0.25">
      <c r="B9" s="105"/>
      <c r="C9" s="106">
        <f>C8/$G8</f>
        <v>0.4774713503587581</v>
      </c>
      <c r="D9" s="107">
        <f t="shared" ref="D9:G9" si="0">D8/$G8</f>
        <v>0.27522358622096782</v>
      </c>
      <c r="E9" s="107">
        <f t="shared" si="0"/>
        <v>0.22404529533784476</v>
      </c>
      <c r="F9" s="107">
        <f t="shared" si="0"/>
        <v>2.3259768082429359E-2</v>
      </c>
      <c r="G9" s="107">
        <f t="shared" si="0"/>
        <v>1</v>
      </c>
      <c r="L9" s="7"/>
    </row>
    <row r="10" spans="2:22" x14ac:dyDescent="0.25">
      <c r="B10" s="108" t="s">
        <v>27</v>
      </c>
      <c r="C10" s="109">
        <v>125417.3</v>
      </c>
      <c r="D10" s="110">
        <v>81231.8</v>
      </c>
      <c r="E10" s="110">
        <v>66211.600000000006</v>
      </c>
      <c r="F10" s="110">
        <v>6310.5</v>
      </c>
      <c r="G10" s="111">
        <v>279171.3</v>
      </c>
    </row>
    <row r="11" spans="2:22" x14ac:dyDescent="0.25">
      <c r="B11" s="112"/>
      <c r="C11" s="113">
        <f>C10/$G10</f>
        <v>0.44924854381521312</v>
      </c>
      <c r="D11" s="114">
        <f t="shared" ref="D11:G11" si="1">D10/$G10</f>
        <v>0.2909747527772375</v>
      </c>
      <c r="E11" s="114">
        <f t="shared" si="1"/>
        <v>0.23717194425071636</v>
      </c>
      <c r="F11" s="114">
        <f t="shared" si="1"/>
        <v>2.2604400953822976E-2</v>
      </c>
      <c r="G11" s="114">
        <f t="shared" si="1"/>
        <v>1</v>
      </c>
      <c r="J11" s="7"/>
      <c r="K11" s="7"/>
      <c r="L11" s="7"/>
      <c r="M11" s="7"/>
      <c r="N11" s="7"/>
    </row>
    <row r="12" spans="2:22" x14ac:dyDescent="0.25">
      <c r="B12" s="115"/>
      <c r="C12" s="13"/>
      <c r="D12" s="13"/>
      <c r="E12" s="13"/>
      <c r="F12" s="13"/>
      <c r="G12" s="13"/>
      <c r="K12" s="7"/>
      <c r="L12" s="7"/>
      <c r="M12" s="7"/>
      <c r="N12" s="7"/>
    </row>
    <row r="13" spans="2:22" x14ac:dyDescent="0.25">
      <c r="B13" s="116"/>
    </row>
    <row r="14" spans="2:22" x14ac:dyDescent="0.25">
      <c r="B14" s="117" t="s">
        <v>66</v>
      </c>
    </row>
    <row r="15" spans="2:22" ht="15.75" thickBot="1" x14ac:dyDescent="0.3">
      <c r="B15" s="118"/>
      <c r="C15" s="119" t="s">
        <v>58</v>
      </c>
      <c r="D15" s="119" t="s">
        <v>59</v>
      </c>
      <c r="E15" s="119" t="s">
        <v>60</v>
      </c>
      <c r="F15" s="119" t="s">
        <v>61</v>
      </c>
      <c r="G15" s="119" t="s">
        <v>54</v>
      </c>
    </row>
    <row r="16" spans="2:22" x14ac:dyDescent="0.25">
      <c r="B16" s="120" t="s">
        <v>2</v>
      </c>
      <c r="C16" s="121">
        <v>2808.2</v>
      </c>
      <c r="D16" s="121">
        <v>1618.7</v>
      </c>
      <c r="E16" s="121">
        <v>1317.7</v>
      </c>
      <c r="F16" s="121">
        <v>136.80000000000001</v>
      </c>
      <c r="G16" s="121">
        <v>5881.4</v>
      </c>
    </row>
    <row r="17" spans="2:12" x14ac:dyDescent="0.25">
      <c r="B17" s="122" t="s">
        <v>27</v>
      </c>
      <c r="C17" s="121">
        <v>125417.3</v>
      </c>
      <c r="D17" s="121">
        <v>81231.8</v>
      </c>
      <c r="E17" s="121">
        <v>66211.600000000006</v>
      </c>
      <c r="F17" s="121">
        <v>6310.5</v>
      </c>
      <c r="G17" s="121">
        <v>279171.3</v>
      </c>
    </row>
    <row r="18" spans="2:12" x14ac:dyDescent="0.25">
      <c r="D18" s="121"/>
    </row>
    <row r="19" spans="2:12" ht="15.75" thickBot="1" x14ac:dyDescent="0.3">
      <c r="B19" s="118"/>
      <c r="C19" s="119" t="s">
        <v>58</v>
      </c>
      <c r="D19" s="119" t="s">
        <v>67</v>
      </c>
      <c r="E19" s="119" t="s">
        <v>60</v>
      </c>
      <c r="F19" s="119" t="s">
        <v>61</v>
      </c>
      <c r="G19" s="119" t="s">
        <v>54</v>
      </c>
    </row>
    <row r="20" spans="2:12" x14ac:dyDescent="0.25">
      <c r="B20" s="120" t="s">
        <v>2</v>
      </c>
      <c r="C20" s="114">
        <f>C16/$G16</f>
        <v>0.4774713503587581</v>
      </c>
      <c r="D20" s="114">
        <f t="shared" ref="D20:G21" si="2">D16/$G16</f>
        <v>0.27522358622096782</v>
      </c>
      <c r="E20" s="114">
        <f t="shared" si="2"/>
        <v>0.22404529533784476</v>
      </c>
      <c r="F20" s="114">
        <f t="shared" si="2"/>
        <v>2.3259768082429359E-2</v>
      </c>
      <c r="G20" s="114">
        <f t="shared" si="2"/>
        <v>1</v>
      </c>
    </row>
    <row r="21" spans="2:12" x14ac:dyDescent="0.25">
      <c r="B21" s="122" t="s">
        <v>27</v>
      </c>
      <c r="C21" s="114">
        <f>C17/$G17</f>
        <v>0.44924854381521312</v>
      </c>
      <c r="D21" s="114">
        <f t="shared" si="2"/>
        <v>0.2909747527772375</v>
      </c>
      <c r="E21" s="114">
        <f t="shared" si="2"/>
        <v>0.23717194425071636</v>
      </c>
      <c r="F21" s="114">
        <f t="shared" si="2"/>
        <v>2.2604400953822976E-2</v>
      </c>
      <c r="G21" s="114">
        <f t="shared" si="2"/>
        <v>1</v>
      </c>
    </row>
    <row r="23" spans="2:12" x14ac:dyDescent="0.25">
      <c r="B23" s="116"/>
    </row>
    <row r="24" spans="2:12" x14ac:dyDescent="0.25">
      <c r="D24" s="123"/>
    </row>
    <row r="25" spans="2:12" x14ac:dyDescent="0.25">
      <c r="D25" s="98"/>
      <c r="E25" s="98"/>
      <c r="F25" s="98"/>
      <c r="G25" s="98"/>
      <c r="L25" s="7"/>
    </row>
    <row r="27" spans="2:12" x14ac:dyDescent="0.25">
      <c r="B27" s="98"/>
    </row>
  </sheetData>
  <mergeCells count="2">
    <mergeCell ref="B8:B9"/>
    <mergeCell ref="B10:B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tabSelected="1" topLeftCell="A13" zoomScale="115" zoomScaleNormal="115" workbookViewId="0">
      <selection activeCell="D32" sqref="D32"/>
    </sheetView>
  </sheetViews>
  <sheetFormatPr defaultColWidth="9.140625" defaultRowHeight="15" x14ac:dyDescent="0.25"/>
  <cols>
    <col min="4" max="4" width="9.85546875" customWidth="1"/>
    <col min="5" max="5" width="10.42578125" customWidth="1"/>
  </cols>
  <sheetData>
    <row r="1" spans="1:11" x14ac:dyDescent="0.25">
      <c r="A1" s="66" t="s">
        <v>72</v>
      </c>
    </row>
    <row r="3" spans="1:11" x14ac:dyDescent="0.25">
      <c r="A3" s="124" t="s">
        <v>68</v>
      </c>
      <c r="B3" s="13"/>
      <c r="C3" s="13"/>
      <c r="D3" s="13"/>
      <c r="E3" s="13"/>
      <c r="F3" s="13"/>
      <c r="K3" s="42" t="s">
        <v>69</v>
      </c>
    </row>
    <row r="4" spans="1:11" x14ac:dyDescent="0.25">
      <c r="A4" s="125"/>
      <c r="B4" s="13"/>
      <c r="C4" s="13"/>
      <c r="D4" s="13"/>
      <c r="E4" s="13"/>
      <c r="F4" s="13"/>
      <c r="K4" s="118"/>
    </row>
    <row r="5" spans="1:11" x14ac:dyDescent="0.25">
      <c r="A5" s="126"/>
      <c r="B5" s="127" t="s">
        <v>57</v>
      </c>
      <c r="C5" s="127"/>
      <c r="D5" s="127"/>
      <c r="E5" s="127"/>
      <c r="F5" s="127"/>
    </row>
    <row r="6" spans="1:11" x14ac:dyDescent="0.25">
      <c r="A6" s="128" t="s">
        <v>70</v>
      </c>
      <c r="B6" s="128" t="s">
        <v>58</v>
      </c>
      <c r="C6" s="128" t="s">
        <v>59</v>
      </c>
      <c r="D6" s="128" t="s">
        <v>60</v>
      </c>
      <c r="E6" s="128" t="s">
        <v>61</v>
      </c>
      <c r="F6" s="129" t="s">
        <v>2</v>
      </c>
    </row>
    <row r="7" spans="1:11" x14ac:dyDescent="0.25">
      <c r="A7" s="130">
        <v>2006</v>
      </c>
      <c r="B7" s="131">
        <v>3730.9</v>
      </c>
      <c r="C7" s="131">
        <v>1784.1</v>
      </c>
      <c r="D7" s="131">
        <v>1310.0999999999999</v>
      </c>
      <c r="E7" s="131">
        <v>91.1</v>
      </c>
      <c r="F7" s="132">
        <v>6916</v>
      </c>
    </row>
    <row r="8" spans="1:11" x14ac:dyDescent="0.25">
      <c r="A8" s="130">
        <v>2007</v>
      </c>
      <c r="B8" s="131">
        <v>3639</v>
      </c>
      <c r="C8" s="131">
        <v>1821</v>
      </c>
      <c r="D8" s="131">
        <v>1335.7</v>
      </c>
      <c r="E8" s="131">
        <v>92.3</v>
      </c>
      <c r="F8" s="132">
        <v>6888</v>
      </c>
    </row>
    <row r="9" spans="1:11" x14ac:dyDescent="0.25">
      <c r="A9" s="130">
        <v>2008</v>
      </c>
      <c r="B9" s="131">
        <v>3456.1</v>
      </c>
      <c r="C9" s="131">
        <v>1997.2</v>
      </c>
      <c r="D9" s="131">
        <v>1360.9</v>
      </c>
      <c r="E9" s="131">
        <v>90.1</v>
      </c>
      <c r="F9" s="132">
        <v>6904</v>
      </c>
    </row>
    <row r="10" spans="1:11" x14ac:dyDescent="0.25">
      <c r="A10" s="130">
        <v>2009</v>
      </c>
      <c r="B10" s="131">
        <v>2953.1</v>
      </c>
      <c r="C10" s="131">
        <v>1946.4</v>
      </c>
      <c r="D10" s="131">
        <v>1269.7</v>
      </c>
      <c r="E10" s="131">
        <v>82.5</v>
      </c>
      <c r="F10" s="132">
        <v>6252</v>
      </c>
    </row>
    <row r="11" spans="1:11" x14ac:dyDescent="0.25">
      <c r="A11" s="130">
        <v>2010</v>
      </c>
      <c r="B11" s="131">
        <v>2988.4</v>
      </c>
      <c r="C11" s="131">
        <v>1949.6</v>
      </c>
      <c r="D11" s="131">
        <v>1323.2</v>
      </c>
      <c r="E11" s="131">
        <v>83.6</v>
      </c>
      <c r="F11" s="132">
        <v>6345</v>
      </c>
    </row>
    <row r="12" spans="1:11" x14ac:dyDescent="0.25">
      <c r="A12" s="130">
        <v>2011</v>
      </c>
      <c r="B12" s="131">
        <v>2999.1</v>
      </c>
      <c r="C12" s="131">
        <v>2026.6</v>
      </c>
      <c r="D12" s="131">
        <v>1487.9</v>
      </c>
      <c r="E12" s="131">
        <v>86.5</v>
      </c>
      <c r="F12" s="132">
        <v>6600</v>
      </c>
    </row>
    <row r="13" spans="1:11" x14ac:dyDescent="0.25">
      <c r="A13" s="130">
        <v>2012</v>
      </c>
      <c r="B13" s="131">
        <v>2700.4</v>
      </c>
      <c r="C13" s="131">
        <v>2162.9</v>
      </c>
      <c r="D13" s="131">
        <v>1402.2</v>
      </c>
      <c r="E13" s="131">
        <v>92.1</v>
      </c>
      <c r="F13" s="132">
        <v>6358</v>
      </c>
    </row>
    <row r="14" spans="1:11" x14ac:dyDescent="0.25">
      <c r="A14" s="130">
        <v>2013</v>
      </c>
      <c r="B14" s="131">
        <v>2613.4</v>
      </c>
      <c r="C14" s="131">
        <v>2201.5</v>
      </c>
      <c r="D14" s="131">
        <v>1336.7</v>
      </c>
      <c r="E14" s="131">
        <v>88.5</v>
      </c>
      <c r="F14" s="132">
        <v>6240</v>
      </c>
    </row>
    <row r="15" spans="1:11" x14ac:dyDescent="0.25">
      <c r="A15" s="130">
        <v>2014</v>
      </c>
      <c r="B15" s="131">
        <v>2439.8000000000002</v>
      </c>
      <c r="C15" s="131">
        <v>2182.6999999999998</v>
      </c>
      <c r="D15" s="131">
        <v>1286.4000000000001</v>
      </c>
      <c r="E15" s="131">
        <v>85.6</v>
      </c>
      <c r="F15" s="132">
        <v>5994.4</v>
      </c>
    </row>
    <row r="16" spans="1:11" x14ac:dyDescent="0.25">
      <c r="A16" s="130">
        <v>2015</v>
      </c>
      <c r="B16" s="131">
        <v>2435</v>
      </c>
      <c r="C16" s="131">
        <v>2287.5</v>
      </c>
      <c r="D16" s="131">
        <v>1320.8999999999999</v>
      </c>
      <c r="E16" s="131">
        <v>91</v>
      </c>
      <c r="F16" s="132">
        <v>6134.4</v>
      </c>
    </row>
    <row r="17" spans="1:6" x14ac:dyDescent="0.25">
      <c r="A17" s="130">
        <v>2016</v>
      </c>
      <c r="B17" s="131">
        <v>2431.3000000000002</v>
      </c>
      <c r="C17" s="131">
        <v>2266.8000000000002</v>
      </c>
      <c r="D17" s="131">
        <v>1286.5999999999999</v>
      </c>
      <c r="E17" s="131">
        <v>87.4</v>
      </c>
      <c r="F17" s="132">
        <v>6072.2</v>
      </c>
    </row>
    <row r="18" spans="1:6" x14ac:dyDescent="0.25">
      <c r="A18" s="133">
        <v>2017</v>
      </c>
      <c r="B18" s="131">
        <v>2489.4</v>
      </c>
      <c r="C18" s="131">
        <v>2294</v>
      </c>
      <c r="D18" s="131">
        <v>1304.8</v>
      </c>
      <c r="E18" s="131">
        <v>96</v>
      </c>
      <c r="F18" s="132">
        <v>6184.2</v>
      </c>
    </row>
    <row r="19" spans="1:6" x14ac:dyDescent="0.25">
      <c r="A19" s="130">
        <v>2018</v>
      </c>
      <c r="B19" s="131">
        <v>2582.4</v>
      </c>
      <c r="C19" s="131">
        <v>2312.5</v>
      </c>
      <c r="D19" s="131">
        <v>1294.2</v>
      </c>
      <c r="E19" s="131">
        <v>94.1</v>
      </c>
      <c r="F19" s="132">
        <v>6283.1</v>
      </c>
    </row>
    <row r="20" spans="1:6" x14ac:dyDescent="0.25">
      <c r="A20" s="130">
        <v>2019</v>
      </c>
      <c r="B20" s="131">
        <v>2685.4</v>
      </c>
      <c r="C20" s="131">
        <v>2054.6999999999998</v>
      </c>
      <c r="D20" s="131">
        <v>1318.1</v>
      </c>
      <c r="E20" s="131">
        <v>103.6</v>
      </c>
      <c r="F20" s="132">
        <v>6161.7</v>
      </c>
    </row>
    <row r="21" spans="1:6" x14ac:dyDescent="0.25">
      <c r="A21" s="130">
        <v>2020</v>
      </c>
      <c r="B21" s="131">
        <v>2808.2</v>
      </c>
      <c r="C21" s="131">
        <v>1618.7</v>
      </c>
      <c r="D21" s="131">
        <v>1317.7</v>
      </c>
      <c r="E21" s="131">
        <v>136.80000000000001</v>
      </c>
      <c r="F21" s="132">
        <v>5881.4</v>
      </c>
    </row>
    <row r="22" spans="1:6" x14ac:dyDescent="0.25">
      <c r="A22" s="134"/>
      <c r="B22" s="134"/>
      <c r="C22" s="134"/>
      <c r="D22" s="134"/>
      <c r="E22" s="134"/>
      <c r="F22" s="134"/>
    </row>
    <row r="23" spans="1:6" x14ac:dyDescent="0.25">
      <c r="A23" s="134"/>
      <c r="B23" s="134"/>
      <c r="C23" s="134"/>
      <c r="D23" s="134"/>
      <c r="E23" s="134"/>
      <c r="F23" s="134"/>
    </row>
    <row r="24" spans="1:6" x14ac:dyDescent="0.25">
      <c r="A24" s="134"/>
      <c r="B24" s="134"/>
      <c r="C24" s="134"/>
      <c r="D24" s="134"/>
      <c r="E24" s="134"/>
      <c r="F24" s="134"/>
    </row>
    <row r="25" spans="1:6" x14ac:dyDescent="0.25">
      <c r="A25" s="134"/>
      <c r="B25" s="134"/>
      <c r="C25" s="134"/>
      <c r="D25" s="134"/>
      <c r="E25" s="134"/>
      <c r="F25" s="134"/>
    </row>
    <row r="26" spans="1:6" x14ac:dyDescent="0.25">
      <c r="A26" s="134"/>
      <c r="B26" s="134"/>
      <c r="C26" s="134"/>
      <c r="D26" s="134"/>
      <c r="E26" s="134"/>
      <c r="F26" s="134"/>
    </row>
    <row r="27" spans="1:6" x14ac:dyDescent="0.25">
      <c r="A27" s="134"/>
      <c r="B27" s="134"/>
      <c r="C27" s="134"/>
      <c r="D27" s="134"/>
      <c r="E27" s="134"/>
      <c r="F27" s="134"/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Tab 1.1, Gr 1.1</vt:lpstr>
      <vt:lpstr>Tab 1.2, Gr 1.2</vt:lpstr>
      <vt:lpstr>Tab 1.3, Gr 1.3</vt:lpstr>
      <vt:lpstr>Tab 1.4, Gr 1.4</vt:lpstr>
      <vt:lpstr>Gr 1.5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2023-01-10T16:13:16Z</dcterms:created>
  <dcterms:modified xsi:type="dcterms:W3CDTF">2023-01-10T16:20:19Z</dcterms:modified>
</cp:coreProperties>
</file>